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1C5F1C8-522A-4252-9B85-9C5B5D4DD80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 i="47" l="1"/>
  <c r="X10" i="47"/>
  <c r="V10" i="47"/>
  <c r="T10" i="47"/>
  <c r="R10" i="47"/>
  <c r="P10" i="47"/>
  <c r="N10" i="47"/>
  <c r="L10" i="47"/>
  <c r="J10" i="47"/>
  <c r="H10" i="47"/>
  <c r="F10" i="47"/>
  <c r="D10" i="47"/>
  <c r="C10" i="47"/>
  <c r="B10" i="47"/>
  <c r="P48" i="8"/>
  <c r="P14" i="8"/>
  <c r="V31" i="47"/>
  <c r="V31"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6" i="4"/>
  <c r="J11" i="4"/>
  <c r="J10" i="4"/>
  <c r="H32" i="2"/>
  <c r="J9" i="2"/>
  <c r="H27" i="61"/>
  <c r="H26" i="61"/>
  <c r="J24" i="61"/>
  <c r="J24" i="60"/>
  <c r="H39" i="56"/>
  <c r="H25" i="56"/>
  <c r="H20" i="56"/>
  <c r="F23" i="24"/>
  <c r="F21" i="30"/>
  <c r="F19" i="30"/>
  <c r="J28" i="31"/>
  <c r="J19" i="31"/>
  <c r="J27"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O10" i="47" s="1"/>
  <c r="L8" i="47"/>
  <c r="J8" i="47"/>
  <c r="H8" i="47"/>
  <c r="F8" i="47"/>
  <c r="G10" i="47" s="1"/>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W10" i="47" l="1"/>
  <c r="I10" i="47"/>
  <c r="Q10" i="47"/>
  <c r="Y10" i="47"/>
  <c r="K10" i="47"/>
  <c r="S10" i="47"/>
  <c r="AA10" i="47"/>
  <c r="E10" i="47"/>
  <c r="M10" i="47"/>
  <c r="U10" i="47"/>
  <c r="W31"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5" i="4"/>
  <c r="M11" i="4"/>
  <c r="M10" i="4"/>
  <c r="Q25" i="4"/>
  <c r="O28" i="69"/>
  <c r="M28"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6" i="4"/>
  <c r="S36" i="43"/>
  <c r="Q16" i="45"/>
  <c r="K27"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2"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6"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2" i="47"/>
  <c r="S12" i="47"/>
  <c r="AA12" i="47"/>
  <c r="S15" i="47"/>
  <c r="S17" i="47"/>
  <c r="S19" i="47"/>
  <c r="I18" i="47"/>
  <c r="Q12" i="47"/>
  <c r="Y18" i="47"/>
  <c r="I11" i="47"/>
  <c r="Q11" i="47"/>
  <c r="Y11" i="47"/>
  <c r="I13" i="47"/>
  <c r="Q13" i="47"/>
  <c r="Y13" i="47"/>
  <c r="Q14" i="47"/>
  <c r="Q16" i="47"/>
  <c r="Q18" i="47"/>
  <c r="Q20" i="47"/>
  <c r="Q22" i="47"/>
  <c r="E11" i="47"/>
  <c r="U11" i="47"/>
  <c r="M13" i="47"/>
  <c r="K8" i="47"/>
  <c r="W8"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7" i="4"/>
  <c r="O9" i="5"/>
  <c r="W8" i="5"/>
  <c r="K8" i="5"/>
  <c r="Q10" i="5"/>
  <c r="G13" i="5"/>
  <c r="W13" i="5"/>
  <c r="G15" i="5"/>
  <c r="Q9" i="4"/>
  <c r="S11" i="5"/>
  <c r="W16" i="5"/>
  <c r="G18" i="5"/>
  <c r="G20" i="5"/>
  <c r="W20" i="5"/>
  <c r="E10" i="8"/>
  <c r="E9" i="4"/>
  <c r="M12" i="4"/>
  <c r="K8" i="4"/>
  <c r="K14" i="4"/>
  <c r="G8" i="8"/>
  <c r="O8" i="4"/>
  <c r="I18" i="4"/>
  <c r="G9" i="5"/>
  <c r="G11" i="5"/>
  <c r="G24" i="5"/>
  <c r="G21" i="5"/>
  <c r="E9" i="8"/>
  <c r="E11" i="8"/>
  <c r="E12" i="8"/>
  <c r="I8" i="8"/>
  <c r="L18" i="9"/>
  <c r="N19" i="9"/>
  <c r="F19" i="11"/>
  <c r="Q18" i="4"/>
  <c r="S10" i="4"/>
  <c r="G9" i="4"/>
  <c r="Q12" i="4"/>
  <c r="G10" i="5"/>
  <c r="W19" i="5"/>
  <c r="G23" i="5"/>
  <c r="W23" i="5"/>
  <c r="W9" i="6"/>
  <c r="AA10" i="6"/>
  <c r="W11" i="6"/>
  <c r="W13" i="6"/>
  <c r="W15" i="6"/>
  <c r="W16" i="6"/>
  <c r="W18" i="6"/>
  <c r="W20" i="6"/>
  <c r="O8" i="5"/>
  <c r="W9" i="5"/>
  <c r="E15" i="8"/>
  <c r="L19" i="9"/>
  <c r="P20" i="11"/>
  <c r="G17" i="4"/>
  <c r="M8" i="4"/>
  <c r="G13" i="4"/>
  <c r="I32" i="5"/>
  <c r="W10" i="5"/>
  <c r="W11" i="5"/>
  <c r="G14" i="5"/>
  <c r="W14" i="5"/>
  <c r="W15" i="5"/>
  <c r="G17" i="5"/>
  <c r="W17" i="5"/>
  <c r="W18" i="5"/>
  <c r="Q19" i="5"/>
  <c r="G22" i="5"/>
  <c r="K28" i="5"/>
  <c r="W37" i="6"/>
  <c r="W41" i="6"/>
  <c r="M9" i="4"/>
  <c r="W21" i="5"/>
  <c r="E34" i="5"/>
  <c r="I35" i="5"/>
  <c r="K11" i="5"/>
  <c r="W22" i="5"/>
  <c r="Q35" i="5"/>
  <c r="K8" i="8"/>
  <c r="S8" i="8"/>
  <c r="D18" i="11"/>
  <c r="E18" i="4"/>
  <c r="I9" i="4"/>
  <c r="O17" i="4"/>
  <c r="I8" i="4"/>
  <c r="I12" i="4"/>
  <c r="G14" i="4"/>
  <c r="I15"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5" i="7"/>
  <c r="R68" i="8"/>
  <c r="F48" i="5"/>
  <c r="R65" i="7"/>
  <c r="J68" i="8"/>
  <c r="D45" i="6"/>
  <c r="L45" i="6"/>
  <c r="T45" i="6"/>
  <c r="F23" i="1"/>
  <c r="H24" i="1"/>
  <c r="P24" i="1"/>
  <c r="L66" i="7"/>
  <c r="D67" i="8"/>
  <c r="L67" i="8"/>
  <c r="F69" i="8"/>
  <c r="N69" i="8"/>
  <c r="H67" i="7"/>
  <c r="P67" i="7"/>
  <c r="H69" i="8"/>
  <c r="P69"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<sst xmlns="http://schemas.openxmlformats.org/spreadsheetml/2006/main" count="10838" uniqueCount="2054">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</sst>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1692</v>
      </c>
      <c r="T3" s="145"/>
      <c r="U3" s="146"/>
      <c r="V3" s="48"/>
      <c r="W3" s="144" t="s">
        <v>1693</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1681</v>
      </c>
      <c r="L15" s="145"/>
      <c r="M15" s="146"/>
      <c r="N15" s="51"/>
      <c r="O15" s="144" t="s">
        <v>1682</v>
      </c>
      <c r="P15" s="145"/>
      <c r="Q15" s="146"/>
      <c r="S15" s="144" t="s">
        <v>1534</v>
      </c>
      <c r="T15" s="145"/>
      <c r="U15" s="146"/>
      <c r="V15" s="51"/>
      <c r="W15" s="144" t="s">
        <v>1535</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0" t="s">
        <v>452</v>
      </c>
      <c r="D19" s="151"/>
      <c r="E19" s="152"/>
      <c r="F19" s="51"/>
      <c r="G19" s="150" t="s">
        <v>453</v>
      </c>
      <c r="H19" s="151"/>
      <c r="I19" s="152"/>
      <c r="K19" s="150" t="s">
        <v>454</v>
      </c>
      <c r="L19" s="151"/>
      <c r="M19" s="152"/>
      <c r="N19" s="51"/>
      <c r="O19" s="150" t="s">
        <v>455</v>
      </c>
      <c r="P19" s="151"/>
      <c r="Q19" s="152"/>
      <c r="S19" s="150" t="s">
        <v>457</v>
      </c>
      <c r="T19" s="151"/>
      <c r="U19" s="152"/>
      <c r="V19" s="51"/>
      <c r="W19" s="150" t="s">
        <v>456</v>
      </c>
      <c r="X19" s="151"/>
      <c r="Y19" s="152"/>
      <c r="Z19" s="52"/>
    </row>
    <row r="20" spans="2:26" s="16" customFormat="1" ht="15" customHeight="1" thickBot="1" x14ac:dyDescent="0.35">
      <c r="B20" s="50"/>
      <c r="C20" s="153"/>
      <c r="D20" s="154"/>
      <c r="E20" s="155"/>
      <c r="F20" s="51"/>
      <c r="G20" s="153"/>
      <c r="H20" s="154"/>
      <c r="I20" s="155"/>
      <c r="K20" s="153"/>
      <c r="L20" s="154"/>
      <c r="M20" s="155"/>
      <c r="N20" s="51"/>
      <c r="O20" s="153"/>
      <c r="P20" s="154"/>
      <c r="Q20" s="155"/>
      <c r="S20" s="153"/>
      <c r="T20" s="154"/>
      <c r="U20" s="155"/>
      <c r="V20" s="51"/>
      <c r="W20" s="153"/>
      <c r="X20" s="154"/>
      <c r="Y20" s="15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0" t="s">
        <v>1532</v>
      </c>
      <c r="D23" s="151"/>
      <c r="E23" s="152"/>
      <c r="F23" s="51"/>
      <c r="G23" s="150" t="s">
        <v>1533</v>
      </c>
      <c r="H23" s="151"/>
      <c r="I23" s="152"/>
      <c r="K23" s="132" t="s">
        <v>450</v>
      </c>
      <c r="L23" s="133"/>
      <c r="M23" s="134"/>
      <c r="N23" s="51"/>
      <c r="O23" s="132" t="s">
        <v>451</v>
      </c>
      <c r="P23" s="133"/>
      <c r="Q23" s="134"/>
      <c r="S23" s="132" t="s">
        <v>336</v>
      </c>
      <c r="T23" s="133"/>
      <c r="U23" s="134"/>
      <c r="V23" s="51"/>
      <c r="W23" s="132" t="s">
        <v>337</v>
      </c>
      <c r="X23" s="133"/>
      <c r="Y23" s="134"/>
      <c r="Z23" s="52"/>
    </row>
    <row r="24" spans="2:26" s="16" customFormat="1" ht="15" thickBot="1" x14ac:dyDescent="0.35">
      <c r="B24" s="50"/>
      <c r="C24" s="153"/>
      <c r="D24" s="154"/>
      <c r="E24" s="155"/>
      <c r="F24" s="51"/>
      <c r="G24" s="153"/>
      <c r="H24" s="154"/>
      <c r="I24" s="155"/>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1485</v>
      </c>
      <c r="D27" s="133"/>
      <c r="E27" s="134"/>
      <c r="F27" s="51"/>
      <c r="G27" s="132" t="s">
        <v>1486</v>
      </c>
      <c r="H27" s="133"/>
      <c r="I27" s="134"/>
      <c r="K27" s="132" t="s">
        <v>460</v>
      </c>
      <c r="L27" s="133"/>
      <c r="M27" s="134"/>
      <c r="N27" s="51"/>
      <c r="O27" s="132" t="s">
        <v>461</v>
      </c>
      <c r="P27" s="133"/>
      <c r="Q27" s="134"/>
      <c r="S27" s="132" t="s">
        <v>462</v>
      </c>
      <c r="T27" s="133"/>
      <c r="U27" s="134"/>
      <c r="V27" s="51"/>
      <c r="W27" s="132" t="s">
        <v>463</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465</v>
      </c>
      <c r="D31" s="133"/>
      <c r="E31" s="134"/>
      <c r="F31" s="51"/>
      <c r="G31" s="132" t="s">
        <v>464</v>
      </c>
      <c r="H31" s="133"/>
      <c r="I31" s="134"/>
      <c r="K31" s="132" t="s">
        <v>466</v>
      </c>
      <c r="L31" s="133"/>
      <c r="M31" s="134"/>
      <c r="N31" s="51"/>
      <c r="O31" s="132" t="s">
        <v>467</v>
      </c>
      <c r="P31" s="133"/>
      <c r="Q31" s="134"/>
      <c r="S31" s="132" t="s">
        <v>468</v>
      </c>
      <c r="T31" s="133"/>
      <c r="U31" s="134"/>
      <c r="W31" s="132" t="s">
        <v>469</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470</v>
      </c>
      <c r="D35" s="133"/>
      <c r="E35" s="134"/>
      <c r="F35" s="51"/>
      <c r="G35" s="132" t="s">
        <v>471</v>
      </c>
      <c r="H35" s="133"/>
      <c r="I35" s="134"/>
      <c r="K35" s="132" t="s">
        <v>338</v>
      </c>
      <c r="L35" s="133"/>
      <c r="M35" s="134"/>
      <c r="O35" s="132" t="s">
        <v>339</v>
      </c>
      <c r="P35" s="133"/>
      <c r="Q35" s="134"/>
      <c r="S35" s="132" t="s">
        <v>472</v>
      </c>
      <c r="T35" s="133"/>
      <c r="U35" s="134"/>
      <c r="W35" s="132" t="s">
        <v>473</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1524</v>
      </c>
      <c r="D39" s="133"/>
      <c r="E39" s="134"/>
      <c r="F39" s="51"/>
      <c r="G39" s="132" t="s">
        <v>1525</v>
      </c>
      <c r="H39" s="133"/>
      <c r="I39" s="134"/>
      <c r="K39" s="132" t="s">
        <v>1483</v>
      </c>
      <c r="L39" s="133"/>
      <c r="M39" s="134"/>
      <c r="N39" s="51"/>
      <c r="O39" s="132" t="s">
        <v>1484</v>
      </c>
      <c r="P39" s="133"/>
      <c r="Q39" s="134"/>
      <c r="S39" s="138" t="s">
        <v>458</v>
      </c>
      <c r="T39" s="139"/>
      <c r="U39" s="140"/>
      <c r="V39" s="51"/>
      <c r="W39" s="138" t="s">
        <v>459</v>
      </c>
      <c r="X39" s="139"/>
      <c r="Y39" s="140"/>
      <c r="Z39" s="52"/>
    </row>
    <row r="40" spans="2:26" s="16" customFormat="1" ht="15" thickBot="1" x14ac:dyDescent="0.35">
      <c r="B40" s="50"/>
      <c r="C40" s="135"/>
      <c r="D40" s="136"/>
      <c r="E40" s="137"/>
      <c r="F40" s="51"/>
      <c r="G40" s="135"/>
      <c r="H40" s="136"/>
      <c r="I40" s="137"/>
      <c r="K40" s="135"/>
      <c r="L40" s="136"/>
      <c r="M40" s="137"/>
      <c r="N40" s="51"/>
      <c r="O40" s="135"/>
      <c r="P40" s="136"/>
      <c r="Q40" s="137"/>
      <c r="S40" s="141"/>
      <c r="T40" s="142"/>
      <c r="U40" s="143"/>
      <c r="V40" s="51"/>
      <c r="W40" s="141"/>
      <c r="X40" s="142"/>
      <c r="Y40" s="143"/>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44651</v>
      </c>
      <c r="C8" s="65">
        <f>VLOOKUP($A8,'Return Data'!$B$7:$R$2292,4,0)</f>
        <v>1189.49</v>
      </c>
      <c r="D8" s="65">
        <f>VLOOKUP($A8,'Return Data'!$B$7:$R$2292,10,0)</f>
        <v>2.379</v>
      </c>
      <c r="E8" s="66">
        <f t="shared" ref="E8:E39" si="0">RANK(D8,D$8:D$39,0)</f>
        <v>3</v>
      </c>
      <c r="F8" s="65">
        <f>VLOOKUP($A8,'Return Data'!$B$7:$R$2292,11,0)</f>
        <v>1.4992000000000001</v>
      </c>
      <c r="G8" s="66">
        <f t="shared" ref="G8:G39" si="1">RANK(F8,F$8:F$39,0)</f>
        <v>8</v>
      </c>
      <c r="H8" s="65">
        <f>VLOOKUP($A8,'Return Data'!$B$7:$R$2292,12,0)</f>
        <v>11.298400000000001</v>
      </c>
      <c r="I8" s="66">
        <f t="shared" ref="I8:I39" si="2">RANK(H8,H$8:H$39,0)</f>
        <v>6</v>
      </c>
      <c r="J8" s="65">
        <f>VLOOKUP($A8,'Return Data'!$B$7:$R$2292,13,0)</f>
        <v>20.482700000000001</v>
      </c>
      <c r="K8" s="66">
        <f t="shared" ref="K8:K39" si="3">RANK(J8,J$8:J$39,0)</f>
        <v>8</v>
      </c>
      <c r="L8" s="65">
        <f>VLOOKUP($A8,'Return Data'!$B$7:$R$2292,17,0)</f>
        <v>38.995100000000001</v>
      </c>
      <c r="M8" s="66">
        <f t="shared" ref="M8:M39" si="4">RANK(L8,L$8:L$39,0)</f>
        <v>8</v>
      </c>
      <c r="N8" s="65">
        <f>VLOOKUP($A8,'Return Data'!$B$7:$R$2292,14,0)</f>
        <v>13.6037</v>
      </c>
      <c r="O8" s="66">
        <f t="shared" ref="O8:O26" si="5">RANK(N8,N$8:N$39,0)</f>
        <v>19</v>
      </c>
      <c r="P8" s="65">
        <f>VLOOKUP($A8,'Return Data'!$B$7:$R$2292,15,0)</f>
        <v>10.822699999999999</v>
      </c>
      <c r="Q8" s="66">
        <f>RANK(P8,P$8:P$39,0)</f>
        <v>18</v>
      </c>
      <c r="R8" s="65">
        <f>VLOOKUP($A8,'Return Data'!$B$7:$R$2292,16,0)</f>
        <v>14.179</v>
      </c>
      <c r="S8" s="67">
        <f t="shared" ref="S8:S39" si="6">RANK(R8,R$8:R$39,0)</f>
        <v>15</v>
      </c>
    </row>
    <row r="9" spans="1:20" x14ac:dyDescent="0.3">
      <c r="A9" s="63" t="s">
        <v>478</v>
      </c>
      <c r="B9" s="64">
        <f>VLOOKUP($A9,'Return Data'!$B$7:$R$2292,3,0)</f>
        <v>44651</v>
      </c>
      <c r="C9" s="65">
        <f>VLOOKUP($A9,'Return Data'!$B$7:$R$2292,4,0)</f>
        <v>16.21</v>
      </c>
      <c r="D9" s="65">
        <f>VLOOKUP($A9,'Return Data'!$B$7:$R$2292,10,0)</f>
        <v>-3.1082000000000001</v>
      </c>
      <c r="E9" s="66">
        <f t="shared" si="0"/>
        <v>29</v>
      </c>
      <c r="F9" s="65">
        <f>VLOOKUP($A9,'Return Data'!$B$7:$R$2292,11,0)</f>
        <v>-1.4590000000000001</v>
      </c>
      <c r="G9" s="66">
        <f t="shared" si="1"/>
        <v>25</v>
      </c>
      <c r="H9" s="65">
        <f>VLOOKUP($A9,'Return Data'!$B$7:$R$2292,12,0)</f>
        <v>10.573</v>
      </c>
      <c r="I9" s="66">
        <f t="shared" si="2"/>
        <v>9</v>
      </c>
      <c r="J9" s="65">
        <f>VLOOKUP($A9,'Return Data'!$B$7:$R$2292,13,0)</f>
        <v>19.631</v>
      </c>
      <c r="K9" s="66">
        <f t="shared" si="3"/>
        <v>9</v>
      </c>
      <c r="L9" s="65">
        <f>VLOOKUP($A9,'Return Data'!$B$7:$R$2292,17,0)</f>
        <v>32.738700000000001</v>
      </c>
      <c r="M9" s="66">
        <f t="shared" si="4"/>
        <v>17</v>
      </c>
      <c r="N9" s="65">
        <f>VLOOKUP($A9,'Return Data'!$B$7:$R$2292,14,0)</f>
        <v>16.686199999999999</v>
      </c>
      <c r="O9" s="66">
        <f t="shared" si="5"/>
        <v>7</v>
      </c>
      <c r="P9" s="65"/>
      <c r="Q9" s="66"/>
      <c r="R9" s="65">
        <f>VLOOKUP($A9,'Return Data'!$B$7:$R$2292,16,0)</f>
        <v>14.1753</v>
      </c>
      <c r="S9" s="67">
        <f t="shared" si="6"/>
        <v>16</v>
      </c>
    </row>
    <row r="10" spans="1:20" x14ac:dyDescent="0.3">
      <c r="A10" s="63" t="s">
        <v>2000</v>
      </c>
      <c r="B10" s="64">
        <f>VLOOKUP($A10,'Return Data'!$B$7:$R$2292,3,0)</f>
        <v>44651</v>
      </c>
      <c r="C10" s="65">
        <f>VLOOKUP($A10,'Return Data'!$B$7:$R$2292,4,0)</f>
        <v>19.927399999999999</v>
      </c>
      <c r="D10" s="65">
        <f>VLOOKUP($A10,'Return Data'!$B$7:$R$2292,10,0)</f>
        <v>1.4178999999999999</v>
      </c>
      <c r="E10" s="66">
        <f t="shared" si="0"/>
        <v>5</v>
      </c>
      <c r="F10" s="65">
        <f>VLOOKUP($A10,'Return Data'!$B$7:$R$2292,11,0)</f>
        <v>0.33379999999999999</v>
      </c>
      <c r="G10" s="66">
        <f t="shared" si="1"/>
        <v>12</v>
      </c>
      <c r="H10" s="65">
        <f>VLOOKUP($A10,'Return Data'!$B$7:$R$2292,12,0)</f>
        <v>7.4549000000000003</v>
      </c>
      <c r="I10" s="66">
        <f t="shared" si="2"/>
        <v>24</v>
      </c>
      <c r="J10" s="65">
        <f>VLOOKUP($A10,'Return Data'!$B$7:$R$2292,13,0)</f>
        <v>19.071200000000001</v>
      </c>
      <c r="K10" s="66">
        <f t="shared" si="3"/>
        <v>13</v>
      </c>
      <c r="L10" s="65">
        <f>VLOOKUP($A10,'Return Data'!$B$7:$R$2292,17,0)</f>
        <v>32.004399999999997</v>
      </c>
      <c r="M10" s="66">
        <f t="shared" si="4"/>
        <v>21</v>
      </c>
      <c r="N10" s="65">
        <f>VLOOKUP($A10,'Return Data'!$B$7:$R$2292,14,0)</f>
        <v>18.206</v>
      </c>
      <c r="O10" s="66">
        <f t="shared" si="5"/>
        <v>5</v>
      </c>
      <c r="P10" s="65"/>
      <c r="Q10" s="66"/>
      <c r="R10" s="65">
        <f>VLOOKUP($A10,'Return Data'!$B$7:$R$2292,16,0)</f>
        <v>14.8385</v>
      </c>
      <c r="S10" s="67">
        <f t="shared" si="6"/>
        <v>9</v>
      </c>
    </row>
    <row r="11" spans="1:20" x14ac:dyDescent="0.3">
      <c r="A11" s="63" t="s">
        <v>482</v>
      </c>
      <c r="B11" s="64">
        <f>VLOOKUP($A11,'Return Data'!$B$7:$R$2292,3,0)</f>
        <v>44651</v>
      </c>
      <c r="C11" s="65">
        <f>VLOOKUP($A11,'Return Data'!$B$7:$R$2292,4,0)</f>
        <v>24.38</v>
      </c>
      <c r="D11" s="65">
        <f>VLOOKUP($A11,'Return Data'!$B$7:$R$2292,10,0)</f>
        <v>-4.3921999999999999</v>
      </c>
      <c r="E11" s="66">
        <f t="shared" si="0"/>
        <v>31</v>
      </c>
      <c r="F11" s="65">
        <f>VLOOKUP($A11,'Return Data'!$B$7:$R$2292,11,0)</f>
        <v>2.9125999999999999</v>
      </c>
      <c r="G11" s="66">
        <f t="shared" si="1"/>
        <v>4</v>
      </c>
      <c r="H11" s="65">
        <f>VLOOKUP($A11,'Return Data'!$B$7:$R$2292,12,0)</f>
        <v>13.7127</v>
      </c>
      <c r="I11" s="66">
        <f t="shared" si="2"/>
        <v>3</v>
      </c>
      <c r="J11" s="65">
        <f>VLOOKUP($A11,'Return Data'!$B$7:$R$2292,13,0)</f>
        <v>35.595100000000002</v>
      </c>
      <c r="K11" s="66">
        <f t="shared" si="3"/>
        <v>2</v>
      </c>
      <c r="L11" s="65">
        <f>VLOOKUP($A11,'Return Data'!$B$7:$R$2292,17,0)</f>
        <v>52.2331</v>
      </c>
      <c r="M11" s="66">
        <f t="shared" si="4"/>
        <v>2</v>
      </c>
      <c r="N11" s="65">
        <f>VLOOKUP($A11,'Return Data'!$B$7:$R$2292,14,0)</f>
        <v>22.4543</v>
      </c>
      <c r="O11" s="66">
        <f t="shared" si="5"/>
        <v>2</v>
      </c>
      <c r="P11" s="65">
        <f>VLOOKUP($A11,'Return Data'!$B$7:$R$2292,15,0)</f>
        <v>16.5532</v>
      </c>
      <c r="Q11" s="66">
        <f t="shared" ref="Q11:Q16" si="7">RANK(P11,P$8:P$39,0)</f>
        <v>2</v>
      </c>
      <c r="R11" s="65">
        <f>VLOOKUP($A11,'Return Data'!$B$7:$R$2292,16,0)</f>
        <v>16.927600000000002</v>
      </c>
      <c r="S11" s="67">
        <f t="shared" si="6"/>
        <v>4</v>
      </c>
    </row>
    <row r="12" spans="1:20" x14ac:dyDescent="0.3">
      <c r="A12" s="63" t="s">
        <v>484</v>
      </c>
      <c r="B12" s="64">
        <f>VLOOKUP($A12,'Return Data'!$B$7:$R$2292,3,0)</f>
        <v>44651</v>
      </c>
      <c r="C12" s="65">
        <f>VLOOKUP($A12,'Return Data'!$B$7:$R$2292,4,0)</f>
        <v>264.82</v>
      </c>
      <c r="D12" s="65">
        <f>VLOOKUP($A12,'Return Data'!$B$7:$R$2292,10,0)</f>
        <v>-1.2087000000000001</v>
      </c>
      <c r="E12" s="66">
        <f t="shared" si="0"/>
        <v>20</v>
      </c>
      <c r="F12" s="65">
        <f>VLOOKUP($A12,'Return Data'!$B$7:$R$2292,11,0)</f>
        <v>-0.79049999999999998</v>
      </c>
      <c r="G12" s="66">
        <f t="shared" si="1"/>
        <v>22</v>
      </c>
      <c r="H12" s="65">
        <f>VLOOKUP($A12,'Return Data'!$B$7:$R$2292,12,0)</f>
        <v>8.3196999999999992</v>
      </c>
      <c r="I12" s="66">
        <f t="shared" si="2"/>
        <v>20</v>
      </c>
      <c r="J12" s="65">
        <f>VLOOKUP($A12,'Return Data'!$B$7:$R$2292,13,0)</f>
        <v>16.835799999999999</v>
      </c>
      <c r="K12" s="66">
        <f t="shared" si="3"/>
        <v>19</v>
      </c>
      <c r="L12" s="65">
        <f>VLOOKUP($A12,'Return Data'!$B$7:$R$2292,17,0)</f>
        <v>31.846399999999999</v>
      </c>
      <c r="M12" s="66">
        <f t="shared" si="4"/>
        <v>23</v>
      </c>
      <c r="N12" s="65">
        <f>VLOOKUP($A12,'Return Data'!$B$7:$R$2292,14,0)</f>
        <v>16.5867</v>
      </c>
      <c r="O12" s="66">
        <f t="shared" si="5"/>
        <v>8</v>
      </c>
      <c r="P12" s="65">
        <f>VLOOKUP($A12,'Return Data'!$B$7:$R$2292,15,0)</f>
        <v>14.551500000000001</v>
      </c>
      <c r="Q12" s="66">
        <f t="shared" si="7"/>
        <v>4</v>
      </c>
      <c r="R12" s="65">
        <f>VLOOKUP($A12,'Return Data'!$B$7:$R$2292,16,0)</f>
        <v>15.1776</v>
      </c>
      <c r="S12" s="67">
        <f t="shared" si="6"/>
        <v>8</v>
      </c>
    </row>
    <row r="13" spans="1:20" x14ac:dyDescent="0.3">
      <c r="A13" s="63" t="s">
        <v>486</v>
      </c>
      <c r="B13" s="64">
        <f>VLOOKUP($A13,'Return Data'!$B$7:$R$2292,3,0)</f>
        <v>44651</v>
      </c>
      <c r="C13" s="65">
        <f>VLOOKUP($A13,'Return Data'!$B$7:$R$2292,4,0)</f>
        <v>248.071</v>
      </c>
      <c r="D13" s="65">
        <f>VLOOKUP($A13,'Return Data'!$B$7:$R$2292,10,0)</f>
        <v>-3.8283</v>
      </c>
      <c r="E13" s="66">
        <f t="shared" si="0"/>
        <v>30</v>
      </c>
      <c r="F13" s="65">
        <f>VLOOKUP($A13,'Return Data'!$B$7:$R$2292,11,0)</f>
        <v>-3.4003000000000001</v>
      </c>
      <c r="G13" s="66">
        <f t="shared" si="1"/>
        <v>29</v>
      </c>
      <c r="H13" s="65">
        <f>VLOOKUP($A13,'Return Data'!$B$7:$R$2292,12,0)</f>
        <v>4.8079999999999998</v>
      </c>
      <c r="I13" s="66">
        <f t="shared" si="2"/>
        <v>28</v>
      </c>
      <c r="J13" s="65">
        <f>VLOOKUP($A13,'Return Data'!$B$7:$R$2292,13,0)</f>
        <v>13.9163</v>
      </c>
      <c r="K13" s="66">
        <f t="shared" si="3"/>
        <v>26</v>
      </c>
      <c r="L13" s="65">
        <f>VLOOKUP($A13,'Return Data'!$B$7:$R$2292,17,0)</f>
        <v>32.243200000000002</v>
      </c>
      <c r="M13" s="66">
        <f t="shared" si="4"/>
        <v>20</v>
      </c>
      <c r="N13" s="65">
        <f>VLOOKUP($A13,'Return Data'!$B$7:$R$2292,14,0)</f>
        <v>15.7349</v>
      </c>
      <c r="O13" s="66">
        <f t="shared" si="5"/>
        <v>9</v>
      </c>
      <c r="P13" s="65">
        <f>VLOOKUP($A13,'Return Data'!$B$7:$R$2292,15,0)</f>
        <v>12.8584</v>
      </c>
      <c r="Q13" s="66">
        <f t="shared" si="7"/>
        <v>10</v>
      </c>
      <c r="R13" s="65">
        <f>VLOOKUP($A13,'Return Data'!$B$7:$R$2292,16,0)</f>
        <v>14.2606</v>
      </c>
      <c r="S13" s="67">
        <f t="shared" si="6"/>
        <v>13</v>
      </c>
    </row>
    <row r="14" spans="1:20" x14ac:dyDescent="0.3">
      <c r="A14" s="63" t="s">
        <v>488</v>
      </c>
      <c r="B14" s="64">
        <f>VLOOKUP($A14,'Return Data'!$B$7:$R$2292,3,0)</f>
        <v>44651</v>
      </c>
      <c r="C14" s="65">
        <f>VLOOKUP($A14,'Return Data'!$B$7:$R$2292,4,0)</f>
        <v>41.72</v>
      </c>
      <c r="D14" s="65">
        <f>VLOOKUP($A14,'Return Data'!$B$7:$R$2292,10,0)</f>
        <v>-0.19139999999999999</v>
      </c>
      <c r="E14" s="66">
        <f t="shared" si="0"/>
        <v>15</v>
      </c>
      <c r="F14" s="65">
        <f>VLOOKUP($A14,'Return Data'!$B$7:$R$2292,11,0)</f>
        <v>3.1396999999999999</v>
      </c>
      <c r="G14" s="66">
        <f t="shared" si="1"/>
        <v>3</v>
      </c>
      <c r="H14" s="65">
        <f>VLOOKUP($A14,'Return Data'!$B$7:$R$2292,12,0)</f>
        <v>11.9399</v>
      </c>
      <c r="I14" s="66">
        <f t="shared" si="2"/>
        <v>5</v>
      </c>
      <c r="J14" s="65">
        <f>VLOOKUP($A14,'Return Data'!$B$7:$R$2292,13,0)</f>
        <v>22.059699999999999</v>
      </c>
      <c r="K14" s="66">
        <f t="shared" si="3"/>
        <v>5</v>
      </c>
      <c r="L14" s="65">
        <f>VLOOKUP($A14,'Return Data'!$B$7:$R$2292,17,0)</f>
        <v>36.625999999999998</v>
      </c>
      <c r="M14" s="66">
        <f t="shared" si="4"/>
        <v>12</v>
      </c>
      <c r="N14" s="65">
        <f>VLOOKUP($A14,'Return Data'!$B$7:$R$2292,14,0)</f>
        <v>16.936499999999999</v>
      </c>
      <c r="O14" s="66">
        <f t="shared" si="5"/>
        <v>6</v>
      </c>
      <c r="P14" s="65">
        <f>VLOOKUP($A14,'Return Data'!$B$7:$R$2292,15,0)</f>
        <v>13.563499999999999</v>
      </c>
      <c r="Q14" s="66">
        <f t="shared" si="7"/>
        <v>8</v>
      </c>
      <c r="R14" s="65">
        <f>VLOOKUP($A14,'Return Data'!$B$7:$R$2292,16,0)</f>
        <v>13.5848</v>
      </c>
      <c r="S14" s="67">
        <f t="shared" si="6"/>
        <v>19</v>
      </c>
    </row>
    <row r="15" spans="1:20" x14ac:dyDescent="0.3">
      <c r="A15" s="63" t="s">
        <v>491</v>
      </c>
      <c r="B15" s="64">
        <f>VLOOKUP($A15,'Return Data'!$B$7:$R$2292,3,0)</f>
        <v>44651</v>
      </c>
      <c r="C15" s="65">
        <f>VLOOKUP($A15,'Return Data'!$B$7:$R$2292,4,0)</f>
        <v>190.48750000000001</v>
      </c>
      <c r="D15" s="65">
        <f>VLOOKUP($A15,'Return Data'!$B$7:$R$2292,10,0)</f>
        <v>-1.2623</v>
      </c>
      <c r="E15" s="66">
        <f t="shared" si="0"/>
        <v>22</v>
      </c>
      <c r="F15" s="65">
        <f>VLOOKUP($A15,'Return Data'!$B$7:$R$2292,11,0)</f>
        <v>-2.2660999999999998</v>
      </c>
      <c r="G15" s="66">
        <f t="shared" si="1"/>
        <v>28</v>
      </c>
      <c r="H15" s="65">
        <f>VLOOKUP($A15,'Return Data'!$B$7:$R$2292,12,0)</f>
        <v>5.1711999999999998</v>
      </c>
      <c r="I15" s="66">
        <f t="shared" si="2"/>
        <v>27</v>
      </c>
      <c r="J15" s="65">
        <f>VLOOKUP($A15,'Return Data'!$B$7:$R$2292,13,0)</f>
        <v>14.5975</v>
      </c>
      <c r="K15" s="66">
        <f t="shared" si="3"/>
        <v>24</v>
      </c>
      <c r="L15" s="65">
        <f>VLOOKUP($A15,'Return Data'!$B$7:$R$2292,17,0)</f>
        <v>34.2485</v>
      </c>
      <c r="M15" s="66">
        <f t="shared" si="4"/>
        <v>15</v>
      </c>
      <c r="N15" s="65">
        <f>VLOOKUP($A15,'Return Data'!$B$7:$R$2292,14,0)</f>
        <v>13.722</v>
      </c>
      <c r="O15" s="66">
        <f t="shared" si="5"/>
        <v>18</v>
      </c>
      <c r="P15" s="65">
        <f>VLOOKUP($A15,'Return Data'!$B$7:$R$2292,15,0)</f>
        <v>11.8582</v>
      </c>
      <c r="Q15" s="66">
        <f t="shared" si="7"/>
        <v>12</v>
      </c>
      <c r="R15" s="65">
        <f>VLOOKUP($A15,'Return Data'!$B$7:$R$2292,16,0)</f>
        <v>14.34</v>
      </c>
      <c r="S15" s="67">
        <f t="shared" si="6"/>
        <v>12</v>
      </c>
    </row>
    <row r="16" spans="1:20" x14ac:dyDescent="0.3">
      <c r="A16" s="63" t="s">
        <v>493</v>
      </c>
      <c r="B16" s="64">
        <f>VLOOKUP($A16,'Return Data'!$B$7:$R$2292,3,0)</f>
        <v>44651</v>
      </c>
      <c r="C16" s="65">
        <f>VLOOKUP($A16,'Return Data'!$B$7:$R$2292,4,0)</f>
        <v>84.373000000000005</v>
      </c>
      <c r="D16" s="65">
        <f>VLOOKUP($A16,'Return Data'!$B$7:$R$2292,10,0)</f>
        <v>1.1206</v>
      </c>
      <c r="E16" s="66">
        <f t="shared" si="0"/>
        <v>6</v>
      </c>
      <c r="F16" s="65">
        <f>VLOOKUP($A16,'Return Data'!$B$7:$R$2292,11,0)</f>
        <v>1.6235999999999999</v>
      </c>
      <c r="G16" s="66">
        <f t="shared" si="1"/>
        <v>7</v>
      </c>
      <c r="H16" s="65">
        <f>VLOOKUP($A16,'Return Data'!$B$7:$R$2292,12,0)</f>
        <v>9.1416000000000004</v>
      </c>
      <c r="I16" s="66">
        <f t="shared" si="2"/>
        <v>14</v>
      </c>
      <c r="J16" s="65">
        <f>VLOOKUP($A16,'Return Data'!$B$7:$R$2292,13,0)</f>
        <v>18.795100000000001</v>
      </c>
      <c r="K16" s="66">
        <f t="shared" si="3"/>
        <v>14</v>
      </c>
      <c r="L16" s="65">
        <f>VLOOKUP($A16,'Return Data'!$B$7:$R$2292,17,0)</f>
        <v>37.713200000000001</v>
      </c>
      <c r="M16" s="66">
        <f t="shared" si="4"/>
        <v>11</v>
      </c>
      <c r="N16" s="65">
        <f>VLOOKUP($A16,'Return Data'!$B$7:$R$2292,14,0)</f>
        <v>14.1256</v>
      </c>
      <c r="O16" s="66">
        <f t="shared" si="5"/>
        <v>15</v>
      </c>
      <c r="P16" s="65">
        <f>VLOOKUP($A16,'Return Data'!$B$7:$R$2292,15,0)</f>
        <v>12.641999999999999</v>
      </c>
      <c r="Q16" s="66">
        <f t="shared" si="7"/>
        <v>11</v>
      </c>
      <c r="R16" s="65">
        <f>VLOOKUP($A16,'Return Data'!$B$7:$R$2292,16,0)</f>
        <v>15.611000000000001</v>
      </c>
      <c r="S16" s="67">
        <f t="shared" si="6"/>
        <v>7</v>
      </c>
    </row>
    <row r="17" spans="1:19" x14ac:dyDescent="0.3">
      <c r="A17" s="63" t="s">
        <v>494</v>
      </c>
      <c r="B17" s="64">
        <f>VLOOKUP($A17,'Return Data'!$B$7:$R$2292,3,0)</f>
        <v>44651</v>
      </c>
      <c r="C17" s="65">
        <f>VLOOKUP($A17,'Return Data'!$B$7:$R$2292,4,0)</f>
        <v>16.497800000000002</v>
      </c>
      <c r="D17" s="65">
        <f>VLOOKUP($A17,'Return Data'!$B$7:$R$2292,10,0)</f>
        <v>-1.4197</v>
      </c>
      <c r="E17" s="66">
        <f t="shared" si="0"/>
        <v>23</v>
      </c>
      <c r="F17" s="65">
        <f>VLOOKUP($A17,'Return Data'!$B$7:$R$2292,11,0)</f>
        <v>-0.21529999999999999</v>
      </c>
      <c r="G17" s="66">
        <f t="shared" si="1"/>
        <v>17</v>
      </c>
      <c r="H17" s="65">
        <f>VLOOKUP($A17,'Return Data'!$B$7:$R$2292,12,0)</f>
        <v>8.2902000000000005</v>
      </c>
      <c r="I17" s="66">
        <f t="shared" si="2"/>
        <v>21</v>
      </c>
      <c r="J17" s="65">
        <f>VLOOKUP($A17,'Return Data'!$B$7:$R$2292,13,0)</f>
        <v>16.319299999999998</v>
      </c>
      <c r="K17" s="66">
        <f t="shared" si="3"/>
        <v>21</v>
      </c>
      <c r="L17" s="65">
        <f>VLOOKUP($A17,'Return Data'!$B$7:$R$2292,17,0)</f>
        <v>32.548699999999997</v>
      </c>
      <c r="M17" s="66">
        <f t="shared" si="4"/>
        <v>19</v>
      </c>
      <c r="N17" s="65">
        <f>VLOOKUP($A17,'Return Data'!$B$7:$R$2292,14,0)</f>
        <v>14.5402</v>
      </c>
      <c r="O17" s="66">
        <f t="shared" si="5"/>
        <v>13</v>
      </c>
      <c r="P17" s="65"/>
      <c r="Q17" s="66"/>
      <c r="R17" s="65">
        <f>VLOOKUP($A17,'Return Data'!$B$7:$R$2292,16,0)</f>
        <v>15.660500000000001</v>
      </c>
      <c r="S17" s="67">
        <f t="shared" si="6"/>
        <v>6</v>
      </c>
    </row>
    <row r="18" spans="1:19" x14ac:dyDescent="0.3">
      <c r="A18" s="63" t="s">
        <v>497</v>
      </c>
      <c r="B18" s="64">
        <f>VLOOKUP($A18,'Return Data'!$B$7:$R$2292,3,0)</f>
        <v>44651</v>
      </c>
      <c r="C18" s="65">
        <f>VLOOKUP($A18,'Return Data'!$B$7:$R$2292,4,0)</f>
        <v>245.95</v>
      </c>
      <c r="D18" s="65">
        <f>VLOOKUP($A18,'Return Data'!$B$7:$R$2292,10,0)</f>
        <v>4.6863000000000001</v>
      </c>
      <c r="E18" s="66">
        <f t="shared" si="0"/>
        <v>1</v>
      </c>
      <c r="F18" s="65">
        <f>VLOOKUP($A18,'Return Data'!$B$7:$R$2292,11,0)</f>
        <v>5.5579000000000001</v>
      </c>
      <c r="G18" s="66">
        <f t="shared" si="1"/>
        <v>2</v>
      </c>
      <c r="H18" s="65">
        <f>VLOOKUP($A18,'Return Data'!$B$7:$R$2292,12,0)</f>
        <v>21.7514</v>
      </c>
      <c r="I18" s="66">
        <f t="shared" si="2"/>
        <v>1</v>
      </c>
      <c r="J18" s="65">
        <f>VLOOKUP($A18,'Return Data'!$B$7:$R$2292,13,0)</f>
        <v>33.835799999999999</v>
      </c>
      <c r="K18" s="66">
        <f t="shared" si="3"/>
        <v>3</v>
      </c>
      <c r="L18" s="65">
        <f>VLOOKUP($A18,'Return Data'!$B$7:$R$2292,17,0)</f>
        <v>46.773400000000002</v>
      </c>
      <c r="M18" s="66">
        <f t="shared" si="4"/>
        <v>3</v>
      </c>
      <c r="N18" s="65">
        <f>VLOOKUP($A18,'Return Data'!$B$7:$R$2292,14,0)</f>
        <v>19.493400000000001</v>
      </c>
      <c r="O18" s="66">
        <f t="shared" si="5"/>
        <v>3</v>
      </c>
      <c r="P18" s="65">
        <f>VLOOKUP($A18,'Return Data'!$B$7:$R$2292,15,0)</f>
        <v>15.5405</v>
      </c>
      <c r="Q18" s="66">
        <f>RANK(P18,P$8:P$39,0)</f>
        <v>3</v>
      </c>
      <c r="R18" s="65">
        <f>VLOOKUP($A18,'Return Data'!$B$7:$R$2292,16,0)</f>
        <v>17.311199999999999</v>
      </c>
      <c r="S18" s="67">
        <f t="shared" si="6"/>
        <v>3</v>
      </c>
    </row>
    <row r="19" spans="1:19" x14ac:dyDescent="0.3">
      <c r="A19" s="63" t="s">
        <v>499</v>
      </c>
      <c r="B19" s="64">
        <f>VLOOKUP($A19,'Return Data'!$B$7:$R$2292,3,0)</f>
        <v>44651</v>
      </c>
      <c r="C19" s="65">
        <f>VLOOKUP($A19,'Return Data'!$B$7:$R$2292,4,0)</f>
        <v>17.165099999999999</v>
      </c>
      <c r="D19" s="65">
        <f>VLOOKUP($A19,'Return Data'!$B$7:$R$2292,10,0)</f>
        <v>-1.2382</v>
      </c>
      <c r="E19" s="66">
        <f t="shared" si="0"/>
        <v>21</v>
      </c>
      <c r="F19" s="65">
        <f>VLOOKUP($A19,'Return Data'!$B$7:$R$2292,11,0)</f>
        <v>9.6799999999999997E-2</v>
      </c>
      <c r="G19" s="66">
        <f t="shared" si="1"/>
        <v>13</v>
      </c>
      <c r="H19" s="65">
        <f>VLOOKUP($A19,'Return Data'!$B$7:$R$2292,12,0)</f>
        <v>9.6229999999999993</v>
      </c>
      <c r="I19" s="66">
        <f t="shared" si="2"/>
        <v>12</v>
      </c>
      <c r="J19" s="65">
        <f>VLOOKUP($A19,'Return Data'!$B$7:$R$2292,13,0)</f>
        <v>16.985099999999999</v>
      </c>
      <c r="K19" s="66">
        <f t="shared" si="3"/>
        <v>18</v>
      </c>
      <c r="L19" s="65">
        <f>VLOOKUP($A19,'Return Data'!$B$7:$R$2292,17,0)</f>
        <v>29.7515</v>
      </c>
      <c r="M19" s="66">
        <f t="shared" si="4"/>
        <v>27</v>
      </c>
      <c r="N19" s="65">
        <f>VLOOKUP($A19,'Return Data'!$B$7:$R$2292,14,0)</f>
        <v>12.4778</v>
      </c>
      <c r="O19" s="66">
        <f t="shared" si="5"/>
        <v>25</v>
      </c>
      <c r="P19" s="65">
        <f>VLOOKUP($A19,'Return Data'!$B$7:$R$2292,15,0)</f>
        <v>9.3153000000000006</v>
      </c>
      <c r="Q19" s="66">
        <f>RANK(P19,P$8:P$39,0)</f>
        <v>22</v>
      </c>
      <c r="R19" s="65">
        <f>VLOOKUP($A19,'Return Data'!$B$7:$R$2292,16,0)</f>
        <v>10.450699999999999</v>
      </c>
      <c r="S19" s="67">
        <f t="shared" si="6"/>
        <v>30</v>
      </c>
    </row>
    <row r="20" spans="1:19" x14ac:dyDescent="0.3">
      <c r="A20" s="63" t="s">
        <v>500</v>
      </c>
      <c r="B20" s="64">
        <f>VLOOKUP($A20,'Return Data'!$B$7:$R$2292,3,0)</f>
        <v>44651</v>
      </c>
      <c r="C20" s="65">
        <f>VLOOKUP($A20,'Return Data'!$B$7:$R$2292,4,0)</f>
        <v>18.309999999999999</v>
      </c>
      <c r="D20" s="65">
        <f>VLOOKUP($A20,'Return Data'!$B$7:$R$2292,10,0)</f>
        <v>-2.5026999999999999</v>
      </c>
      <c r="E20" s="66">
        <f t="shared" si="0"/>
        <v>24</v>
      </c>
      <c r="F20" s="65">
        <f>VLOOKUP($A20,'Return Data'!$B$7:$R$2292,11,0)</f>
        <v>0</v>
      </c>
      <c r="G20" s="66">
        <f t="shared" si="1"/>
        <v>15</v>
      </c>
      <c r="H20" s="65">
        <f>VLOOKUP($A20,'Return Data'!$B$7:$R$2292,12,0)</f>
        <v>8.9880999999999993</v>
      </c>
      <c r="I20" s="66">
        <f t="shared" si="2"/>
        <v>15</v>
      </c>
      <c r="J20" s="65">
        <f>VLOOKUP($A20,'Return Data'!$B$7:$R$2292,13,0)</f>
        <v>21.258299999999998</v>
      </c>
      <c r="K20" s="66">
        <f t="shared" si="3"/>
        <v>6</v>
      </c>
      <c r="L20" s="65">
        <f>VLOOKUP($A20,'Return Data'!$B$7:$R$2292,17,0)</f>
        <v>38.683799999999998</v>
      </c>
      <c r="M20" s="66">
        <f t="shared" si="4"/>
        <v>9</v>
      </c>
      <c r="N20" s="65">
        <f>VLOOKUP($A20,'Return Data'!$B$7:$R$2292,14,0)</f>
        <v>14.9825</v>
      </c>
      <c r="O20" s="66">
        <f t="shared" si="5"/>
        <v>12</v>
      </c>
      <c r="P20" s="65">
        <f>VLOOKUP($A20,'Return Data'!$B$7:$R$2292,15,0)</f>
        <v>11.5779</v>
      </c>
      <c r="Q20" s="66">
        <f>RANK(P20,P$8:P$39,0)</f>
        <v>13</v>
      </c>
      <c r="R20" s="65">
        <f>VLOOKUP($A20,'Return Data'!$B$7:$R$2292,16,0)</f>
        <v>12.206099999999999</v>
      </c>
      <c r="S20" s="67">
        <f t="shared" si="6"/>
        <v>24</v>
      </c>
    </row>
    <row r="21" spans="1:19" x14ac:dyDescent="0.3">
      <c r="A21" s="63" t="s">
        <v>502</v>
      </c>
      <c r="B21" s="64">
        <f>VLOOKUP($A21,'Return Data'!$B$7:$R$2292,3,0)</f>
        <v>44651</v>
      </c>
      <c r="C21" s="65">
        <f>VLOOKUP($A21,'Return Data'!$B$7:$R$2292,4,0)</f>
        <v>15.4427</v>
      </c>
      <c r="D21" s="65">
        <f>VLOOKUP($A21,'Return Data'!$B$7:$R$2292,10,0)</f>
        <v>-0.6996</v>
      </c>
      <c r="E21" s="66">
        <f t="shared" si="0"/>
        <v>17</v>
      </c>
      <c r="F21" s="65">
        <f>VLOOKUP($A21,'Return Data'!$B$7:$R$2292,11,0)</f>
        <v>-0.45960000000000001</v>
      </c>
      <c r="G21" s="66">
        <f t="shared" si="1"/>
        <v>20</v>
      </c>
      <c r="H21" s="65">
        <f>VLOOKUP($A21,'Return Data'!$B$7:$R$2292,12,0)</f>
        <v>8.8940000000000001</v>
      </c>
      <c r="I21" s="66">
        <f t="shared" si="2"/>
        <v>16</v>
      </c>
      <c r="J21" s="65">
        <f>VLOOKUP($A21,'Return Data'!$B$7:$R$2292,13,0)</f>
        <v>13.0298</v>
      </c>
      <c r="K21" s="66">
        <f t="shared" si="3"/>
        <v>29</v>
      </c>
      <c r="L21" s="65">
        <f>VLOOKUP($A21,'Return Data'!$B$7:$R$2292,17,0)</f>
        <v>31.1496</v>
      </c>
      <c r="M21" s="66">
        <f t="shared" si="4"/>
        <v>25</v>
      </c>
      <c r="N21" s="65">
        <f>VLOOKUP($A21,'Return Data'!$B$7:$R$2292,14,0)</f>
        <v>13.410600000000001</v>
      </c>
      <c r="O21" s="66">
        <f t="shared" si="5"/>
        <v>21</v>
      </c>
      <c r="P21" s="65"/>
      <c r="Q21" s="66"/>
      <c r="R21" s="65">
        <f>VLOOKUP($A21,'Return Data'!$B$7:$R$2292,16,0)</f>
        <v>14.0808</v>
      </c>
      <c r="S21" s="67">
        <f t="shared" si="6"/>
        <v>17</v>
      </c>
    </row>
    <row r="22" spans="1:19" x14ac:dyDescent="0.3">
      <c r="A22" s="63" t="s">
        <v>504</v>
      </c>
      <c r="B22" s="64">
        <f>VLOOKUP($A22,'Return Data'!$B$7:$R$2292,3,0)</f>
        <v>44651</v>
      </c>
      <c r="C22" s="65">
        <f>VLOOKUP($A22,'Return Data'!$B$7:$R$2292,4,0)</f>
        <v>15.0098</v>
      </c>
      <c r="D22" s="65">
        <f>VLOOKUP($A22,'Return Data'!$B$7:$R$2292,10,0)</f>
        <v>-3.0788000000000002</v>
      </c>
      <c r="E22" s="66">
        <f t="shared" si="0"/>
        <v>28</v>
      </c>
      <c r="F22" s="65">
        <f>VLOOKUP($A22,'Return Data'!$B$7:$R$2292,11,0)</f>
        <v>-1.3727</v>
      </c>
      <c r="G22" s="66">
        <f t="shared" si="1"/>
        <v>24</v>
      </c>
      <c r="H22" s="65">
        <f>VLOOKUP($A22,'Return Data'!$B$7:$R$2292,12,0)</f>
        <v>6.3951000000000002</v>
      </c>
      <c r="I22" s="66">
        <f t="shared" si="2"/>
        <v>26</v>
      </c>
      <c r="J22" s="65">
        <f>VLOOKUP($A22,'Return Data'!$B$7:$R$2292,13,0)</f>
        <v>14.2394</v>
      </c>
      <c r="K22" s="66">
        <f t="shared" si="3"/>
        <v>25</v>
      </c>
      <c r="L22" s="65">
        <f>VLOOKUP($A22,'Return Data'!$B$7:$R$2292,17,0)</f>
        <v>28.633800000000001</v>
      </c>
      <c r="M22" s="66">
        <f t="shared" si="4"/>
        <v>28</v>
      </c>
      <c r="N22" s="65">
        <f>VLOOKUP($A22,'Return Data'!$B$7:$R$2292,14,0)</f>
        <v>12.1715</v>
      </c>
      <c r="O22" s="66">
        <f t="shared" si="5"/>
        <v>26</v>
      </c>
      <c r="P22" s="65"/>
      <c r="Q22" s="66"/>
      <c r="R22" s="65">
        <f>VLOOKUP($A22,'Return Data'!$B$7:$R$2292,16,0)</f>
        <v>11.427</v>
      </c>
      <c r="S22" s="67">
        <f t="shared" si="6"/>
        <v>28</v>
      </c>
    </row>
    <row r="23" spans="1:19" x14ac:dyDescent="0.3">
      <c r="A23" s="63" t="s">
        <v>507</v>
      </c>
      <c r="B23" s="64">
        <f>VLOOKUP($A23,'Return Data'!$B$7:$R$2292,3,0)</f>
        <v>44651</v>
      </c>
      <c r="C23" s="65">
        <f>VLOOKUP($A23,'Return Data'!$B$7:$R$2292,4,0)</f>
        <v>73.205600000000004</v>
      </c>
      <c r="D23" s="65">
        <f>VLOOKUP($A23,'Return Data'!$B$7:$R$2292,10,0)</f>
        <v>-0.1341</v>
      </c>
      <c r="E23" s="66">
        <f t="shared" si="0"/>
        <v>12</v>
      </c>
      <c r="F23" s="65">
        <f>VLOOKUP($A23,'Return Data'!$B$7:$R$2292,11,0)</f>
        <v>-3.7397999999999998</v>
      </c>
      <c r="G23" s="66">
        <f t="shared" si="1"/>
        <v>30</v>
      </c>
      <c r="H23" s="65">
        <f>VLOOKUP($A23,'Return Data'!$B$7:$R$2292,12,0)</f>
        <v>6.9241000000000001</v>
      </c>
      <c r="I23" s="66">
        <f t="shared" si="2"/>
        <v>25</v>
      </c>
      <c r="J23" s="65">
        <f>VLOOKUP($A23,'Return Data'!$B$7:$R$2292,13,0)</f>
        <v>15.8912</v>
      </c>
      <c r="K23" s="66">
        <f t="shared" si="3"/>
        <v>22</v>
      </c>
      <c r="L23" s="65">
        <f>VLOOKUP($A23,'Return Data'!$B$7:$R$2292,17,0)</f>
        <v>44.130299999999998</v>
      </c>
      <c r="M23" s="66">
        <f t="shared" si="4"/>
        <v>4</v>
      </c>
      <c r="N23" s="65">
        <f>VLOOKUP($A23,'Return Data'!$B$7:$R$2292,14,0)</f>
        <v>13.3744</v>
      </c>
      <c r="O23" s="66">
        <f t="shared" si="5"/>
        <v>22</v>
      </c>
      <c r="P23" s="65">
        <f>VLOOKUP($A23,'Return Data'!$B$7:$R$2292,15,0)</f>
        <v>11.119400000000001</v>
      </c>
      <c r="Q23" s="66">
        <f>RANK(P23,P$8:P$39,0)</f>
        <v>14</v>
      </c>
      <c r="R23" s="65">
        <f>VLOOKUP($A23,'Return Data'!$B$7:$R$2292,16,0)</f>
        <v>12.3163</v>
      </c>
      <c r="S23" s="67">
        <f t="shared" si="6"/>
        <v>23</v>
      </c>
    </row>
    <row r="24" spans="1:19" x14ac:dyDescent="0.3">
      <c r="A24" s="63" t="s">
        <v>1743</v>
      </c>
      <c r="B24" s="64">
        <f>VLOOKUP($A24,'Return Data'!$B$7:$R$2292,3,0)</f>
        <v>44651</v>
      </c>
      <c r="C24" s="65">
        <f>VLOOKUP($A24,'Return Data'!$B$7:$R$2292,4,0)</f>
        <v>44.761000000000003</v>
      </c>
      <c r="D24" s="65">
        <f>VLOOKUP($A24,'Return Data'!$B$7:$R$2292,10,0)</f>
        <v>0.6069</v>
      </c>
      <c r="E24" s="66">
        <f t="shared" si="0"/>
        <v>8</v>
      </c>
      <c r="F24" s="65">
        <f>VLOOKUP($A24,'Return Data'!$B$7:$R$2292,11,0)</f>
        <v>2.5428999999999999</v>
      </c>
      <c r="G24" s="66">
        <f t="shared" si="1"/>
        <v>6</v>
      </c>
      <c r="H24" s="65">
        <f>VLOOKUP($A24,'Return Data'!$B$7:$R$2292,12,0)</f>
        <v>10.373799999999999</v>
      </c>
      <c r="I24" s="66">
        <f t="shared" si="2"/>
        <v>11</v>
      </c>
      <c r="J24" s="65">
        <f>VLOOKUP($A24,'Return Data'!$B$7:$R$2292,13,0)</f>
        <v>19.156099999999999</v>
      </c>
      <c r="K24" s="66">
        <f t="shared" si="3"/>
        <v>12</v>
      </c>
      <c r="L24" s="65">
        <f>VLOOKUP($A24,'Return Data'!$B$7:$R$2292,17,0)</f>
        <v>42.123199999999997</v>
      </c>
      <c r="M24" s="66">
        <f t="shared" si="4"/>
        <v>5</v>
      </c>
      <c r="N24" s="65">
        <f>VLOOKUP($A24,'Return Data'!$B$7:$R$2292,14,0)</f>
        <v>18.978999999999999</v>
      </c>
      <c r="O24" s="66">
        <f t="shared" si="5"/>
        <v>4</v>
      </c>
      <c r="P24" s="65">
        <f>VLOOKUP($A24,'Return Data'!$B$7:$R$2292,15,0)</f>
        <v>13.710100000000001</v>
      </c>
      <c r="Q24" s="66">
        <f>RANK(P24,P$8:P$39,0)</f>
        <v>7</v>
      </c>
      <c r="R24" s="65">
        <f>VLOOKUP($A24,'Return Data'!$B$7:$R$2292,16,0)</f>
        <v>13.1356</v>
      </c>
      <c r="S24" s="67">
        <f t="shared" si="6"/>
        <v>21</v>
      </c>
    </row>
    <row r="25" spans="1:19" x14ac:dyDescent="0.3">
      <c r="A25" s="63" t="s">
        <v>508</v>
      </c>
      <c r="B25" s="64">
        <f>VLOOKUP($A25,'Return Data'!$B$7:$R$2292,3,0)</f>
        <v>44651</v>
      </c>
      <c r="C25" s="65">
        <f>VLOOKUP($A25,'Return Data'!$B$7:$R$2292,4,0)</f>
        <v>40.506</v>
      </c>
      <c r="D25" s="65">
        <f>VLOOKUP($A25,'Return Data'!$B$7:$R$2292,10,0)</f>
        <v>-2.5806</v>
      </c>
      <c r="E25" s="66">
        <f t="shared" si="0"/>
        <v>25</v>
      </c>
      <c r="F25" s="65">
        <f>VLOOKUP($A25,'Return Data'!$B$7:$R$2292,11,0)</f>
        <v>8.4000000000000005E-2</v>
      </c>
      <c r="G25" s="66">
        <f t="shared" si="1"/>
        <v>14</v>
      </c>
      <c r="H25" s="65">
        <f>VLOOKUP($A25,'Return Data'!$B$7:$R$2292,12,0)</f>
        <v>8.3976000000000006</v>
      </c>
      <c r="I25" s="66">
        <f t="shared" si="2"/>
        <v>18</v>
      </c>
      <c r="J25" s="65">
        <f>VLOOKUP($A25,'Return Data'!$B$7:$R$2292,13,0)</f>
        <v>15.8142</v>
      </c>
      <c r="K25" s="66">
        <f t="shared" si="3"/>
        <v>23</v>
      </c>
      <c r="L25" s="65">
        <f>VLOOKUP($A25,'Return Data'!$B$7:$R$2292,17,0)</f>
        <v>32.646999999999998</v>
      </c>
      <c r="M25" s="66">
        <f t="shared" si="4"/>
        <v>18</v>
      </c>
      <c r="N25" s="65">
        <f>VLOOKUP($A25,'Return Data'!$B$7:$R$2292,14,0)</f>
        <v>13.341699999999999</v>
      </c>
      <c r="O25" s="66">
        <f t="shared" si="5"/>
        <v>23</v>
      </c>
      <c r="P25" s="65">
        <f>VLOOKUP($A25,'Return Data'!$B$7:$R$2292,15,0)</f>
        <v>10.908300000000001</v>
      </c>
      <c r="Q25" s="66">
        <f>RANK(P25,P$8:P$39,0)</f>
        <v>16</v>
      </c>
      <c r="R25" s="65">
        <f>VLOOKUP($A25,'Return Data'!$B$7:$R$2292,16,0)</f>
        <v>14.543200000000001</v>
      </c>
      <c r="S25" s="67">
        <f t="shared" si="6"/>
        <v>11</v>
      </c>
    </row>
    <row r="26" spans="1:19" x14ac:dyDescent="0.3">
      <c r="A26" s="63" t="s">
        <v>511</v>
      </c>
      <c r="B26" s="64">
        <f>VLOOKUP($A26,'Return Data'!$B$7:$R$2292,3,0)</f>
        <v>44651</v>
      </c>
      <c r="C26" s="65">
        <f>VLOOKUP($A26,'Return Data'!$B$7:$R$2292,4,0)</f>
        <v>147.75040000000001</v>
      </c>
      <c r="D26" s="65">
        <f>VLOOKUP($A26,'Return Data'!$B$7:$R$2292,10,0)</f>
        <v>-3.0428000000000002</v>
      </c>
      <c r="E26" s="66">
        <f t="shared" si="0"/>
        <v>27</v>
      </c>
      <c r="F26" s="65">
        <f>VLOOKUP($A26,'Return Data'!$B$7:$R$2292,11,0)</f>
        <v>-1.7064999999999999</v>
      </c>
      <c r="G26" s="66">
        <f t="shared" si="1"/>
        <v>27</v>
      </c>
      <c r="H26" s="65">
        <f>VLOOKUP($A26,'Return Data'!$B$7:$R$2292,12,0)</f>
        <v>4.7049000000000003</v>
      </c>
      <c r="I26" s="66">
        <f t="shared" si="2"/>
        <v>29</v>
      </c>
      <c r="J26" s="65">
        <f>VLOOKUP($A26,'Return Data'!$B$7:$R$2292,13,0)</f>
        <v>11.1036</v>
      </c>
      <c r="K26" s="66">
        <f t="shared" si="3"/>
        <v>30</v>
      </c>
      <c r="L26" s="65">
        <f>VLOOKUP($A26,'Return Data'!$B$7:$R$2292,17,0)</f>
        <v>24.300699999999999</v>
      </c>
      <c r="M26" s="66">
        <f t="shared" si="4"/>
        <v>31</v>
      </c>
      <c r="N26" s="65">
        <f>VLOOKUP($A26,'Return Data'!$B$7:$R$2292,14,0)</f>
        <v>11.398300000000001</v>
      </c>
      <c r="O26" s="66">
        <f t="shared" si="5"/>
        <v>29</v>
      </c>
      <c r="P26" s="65">
        <f>VLOOKUP($A26,'Return Data'!$B$7:$R$2292,15,0)</f>
        <v>9.3841999999999999</v>
      </c>
      <c r="Q26" s="66">
        <f>RANK(P26,P$8:P$39,0)</f>
        <v>21</v>
      </c>
      <c r="R26" s="65">
        <f>VLOOKUP($A26,'Return Data'!$B$7:$R$2292,16,0)</f>
        <v>10.2569</v>
      </c>
      <c r="S26" s="67">
        <f t="shared" si="6"/>
        <v>31</v>
      </c>
    </row>
    <row r="27" spans="1:19" x14ac:dyDescent="0.3">
      <c r="A27" s="63" t="s">
        <v>512</v>
      </c>
      <c r="B27" s="64">
        <f>VLOOKUP($A27,'Return Data'!$B$7:$R$2292,3,0)</f>
        <v>44651</v>
      </c>
      <c r="C27" s="65">
        <f>VLOOKUP($A27,'Return Data'!$B$7:$R$2292,4,0)</f>
        <v>17.859200000000001</v>
      </c>
      <c r="D27" s="65">
        <f>VLOOKUP($A27,'Return Data'!$B$7:$R$2292,10,0)</f>
        <v>1.583</v>
      </c>
      <c r="E27" s="66">
        <f t="shared" si="0"/>
        <v>4</v>
      </c>
      <c r="F27" s="65">
        <f>VLOOKUP($A27,'Return Data'!$B$7:$R$2292,11,0)</f>
        <v>2.5548000000000002</v>
      </c>
      <c r="G27" s="66">
        <f t="shared" si="1"/>
        <v>5</v>
      </c>
      <c r="H27" s="65">
        <f>VLOOKUP($A27,'Return Data'!$B$7:$R$2292,12,0)</f>
        <v>12.7525</v>
      </c>
      <c r="I27" s="66">
        <f t="shared" si="2"/>
        <v>4</v>
      </c>
      <c r="J27" s="65">
        <f>VLOOKUP($A27,'Return Data'!$B$7:$R$2292,13,0)</f>
        <v>23.706099999999999</v>
      </c>
      <c r="K27" s="66">
        <f t="shared" si="3"/>
        <v>4</v>
      </c>
      <c r="L27" s="65">
        <f>VLOOKUP($A27,'Return Data'!$B$7:$R$2292,17,0)</f>
        <v>39.578099999999999</v>
      </c>
      <c r="M27" s="66">
        <f t="shared" si="4"/>
        <v>7</v>
      </c>
      <c r="N27" s="65"/>
      <c r="O27" s="66"/>
      <c r="P27" s="65"/>
      <c r="Q27" s="66"/>
      <c r="R27" s="65">
        <f>VLOOKUP($A27,'Return Data'!$B$7:$R$2292,16,0)</f>
        <v>23.9467</v>
      </c>
      <c r="S27" s="67">
        <f t="shared" si="6"/>
        <v>1</v>
      </c>
    </row>
    <row r="28" spans="1:19" x14ac:dyDescent="0.3">
      <c r="A28" s="63" t="s">
        <v>515</v>
      </c>
      <c r="B28" s="64">
        <f>VLOOKUP($A28,'Return Data'!$B$7:$R$2292,3,0)</f>
        <v>44651</v>
      </c>
      <c r="C28" s="65">
        <f>VLOOKUP($A28,'Return Data'!$B$7:$R$2292,4,0)</f>
        <v>24.324000000000002</v>
      </c>
      <c r="D28" s="65">
        <f>VLOOKUP($A28,'Return Data'!$B$7:$R$2292,10,0)</f>
        <v>-0.85189999999999999</v>
      </c>
      <c r="E28" s="66">
        <f t="shared" si="0"/>
        <v>18</v>
      </c>
      <c r="F28" s="65">
        <f>VLOOKUP($A28,'Return Data'!$B$7:$R$2292,11,0)</f>
        <v>-0.27060000000000001</v>
      </c>
      <c r="G28" s="66">
        <f t="shared" si="1"/>
        <v>19</v>
      </c>
      <c r="H28" s="65">
        <f>VLOOKUP($A28,'Return Data'!$B$7:$R$2292,12,0)</f>
        <v>8.3280999999999992</v>
      </c>
      <c r="I28" s="66">
        <f t="shared" si="2"/>
        <v>19</v>
      </c>
      <c r="J28" s="65">
        <f>VLOOKUP($A28,'Return Data'!$B$7:$R$2292,13,0)</f>
        <v>17.581099999999999</v>
      </c>
      <c r="K28" s="66">
        <f t="shared" si="3"/>
        <v>17</v>
      </c>
      <c r="L28" s="65">
        <f>VLOOKUP($A28,'Return Data'!$B$7:$R$2292,17,0)</f>
        <v>34.750399999999999</v>
      </c>
      <c r="M28" s="66">
        <f t="shared" si="4"/>
        <v>14</v>
      </c>
      <c r="N28" s="65">
        <f>VLOOKUP($A28,'Return Data'!$B$7:$R$2292,14,0)</f>
        <v>15.574199999999999</v>
      </c>
      <c r="O28" s="66">
        <f t="shared" ref="O28:O39" si="8">RANK(N28,N$8:N$39,0)</f>
        <v>11</v>
      </c>
      <c r="P28" s="65">
        <f>VLOOKUP($A28,'Return Data'!$B$7:$R$2292,15,0)</f>
        <v>14.3931</v>
      </c>
      <c r="Q28" s="66">
        <f>RANK(P28,P$8:P$39,0)</f>
        <v>5</v>
      </c>
      <c r="R28" s="65">
        <f>VLOOKUP($A28,'Return Data'!$B$7:$R$2292,16,0)</f>
        <v>14.24</v>
      </c>
      <c r="S28" s="67">
        <f t="shared" si="6"/>
        <v>14</v>
      </c>
    </row>
    <row r="29" spans="1:19" x14ac:dyDescent="0.3">
      <c r="A29" s="63" t="s">
        <v>517</v>
      </c>
      <c r="B29" s="64">
        <f>VLOOKUP($A29,'Return Data'!$B$7:$R$2292,3,0)</f>
        <v>44651</v>
      </c>
      <c r="C29" s="65">
        <f>VLOOKUP($A29,'Return Data'!$B$7:$R$2292,4,0)</f>
        <v>15.5366</v>
      </c>
      <c r="D29" s="65">
        <f>VLOOKUP($A29,'Return Data'!$B$7:$R$2292,10,0)</f>
        <v>-2.6998000000000002</v>
      </c>
      <c r="E29" s="66">
        <f t="shared" si="0"/>
        <v>26</v>
      </c>
      <c r="F29" s="65">
        <f>VLOOKUP($A29,'Return Data'!$B$7:$R$2292,11,0)</f>
        <v>-4.7184999999999997</v>
      </c>
      <c r="G29" s="66">
        <f t="shared" si="1"/>
        <v>31</v>
      </c>
      <c r="H29" s="65">
        <f>VLOOKUP($A29,'Return Data'!$B$7:$R$2292,12,0)</f>
        <v>3.3849999999999998</v>
      </c>
      <c r="I29" s="66">
        <f t="shared" si="2"/>
        <v>30</v>
      </c>
      <c r="J29" s="65">
        <f>VLOOKUP($A29,'Return Data'!$B$7:$R$2292,13,0)</f>
        <v>8.4867000000000008</v>
      </c>
      <c r="K29" s="66">
        <f t="shared" si="3"/>
        <v>31</v>
      </c>
      <c r="L29" s="65">
        <f>VLOOKUP($A29,'Return Data'!$B$7:$R$2292,17,0)</f>
        <v>26.034300000000002</v>
      </c>
      <c r="M29" s="66">
        <f t="shared" si="4"/>
        <v>30</v>
      </c>
      <c r="N29" s="65">
        <f>VLOOKUP($A29,'Return Data'!$B$7:$R$2292,14,0)</f>
        <v>14.356400000000001</v>
      </c>
      <c r="O29" s="66">
        <f t="shared" si="8"/>
        <v>14</v>
      </c>
      <c r="P29" s="65"/>
      <c r="Q29" s="66"/>
      <c r="R29" s="65">
        <f>VLOOKUP($A29,'Return Data'!$B$7:$R$2292,16,0)</f>
        <v>13.2338</v>
      </c>
      <c r="S29" s="67">
        <f t="shared" si="6"/>
        <v>20</v>
      </c>
    </row>
    <row r="30" spans="1:19" x14ac:dyDescent="0.3">
      <c r="A30" s="63" t="s">
        <v>1908</v>
      </c>
      <c r="B30" s="64">
        <f>VLOOKUP($A30,'Return Data'!$B$7:$R$2292,3,0)</f>
        <v>44651</v>
      </c>
      <c r="C30" s="65">
        <f>VLOOKUP($A30,'Return Data'!$B$7:$R$2292,4,0)</f>
        <v>15.2095</v>
      </c>
      <c r="D30" s="65">
        <f>VLOOKUP($A30,'Return Data'!$B$7:$R$2292,10,0)</f>
        <v>5.3900000000000003E-2</v>
      </c>
      <c r="E30" s="66">
        <f t="shared" si="0"/>
        <v>10</v>
      </c>
      <c r="F30" s="65">
        <f>VLOOKUP($A30,'Return Data'!$B$7:$R$2292,11,0)</f>
        <v>1.29</v>
      </c>
      <c r="G30" s="66">
        <f t="shared" si="1"/>
        <v>10</v>
      </c>
      <c r="H30" s="65">
        <f>VLOOKUP($A30,'Return Data'!$B$7:$R$2292,12,0)</f>
        <v>10.9251</v>
      </c>
      <c r="I30" s="66">
        <f t="shared" si="2"/>
        <v>7</v>
      </c>
      <c r="J30" s="65">
        <f>VLOOKUP($A30,'Return Data'!$B$7:$R$2292,13,0)</f>
        <v>19.415700000000001</v>
      </c>
      <c r="K30" s="66">
        <f t="shared" si="3"/>
        <v>10</v>
      </c>
      <c r="L30" s="65">
        <f>VLOOKUP($A30,'Return Data'!$B$7:$R$2292,17,0)</f>
        <v>31.173500000000001</v>
      </c>
      <c r="M30" s="66">
        <f t="shared" si="4"/>
        <v>24</v>
      </c>
      <c r="N30" s="65">
        <f>VLOOKUP($A30,'Return Data'!$B$7:$R$2292,14,0)</f>
        <v>12.571899999999999</v>
      </c>
      <c r="O30" s="66">
        <f t="shared" si="8"/>
        <v>24</v>
      </c>
      <c r="P30" s="65"/>
      <c r="Q30" s="66"/>
      <c r="R30" s="65">
        <f>VLOOKUP($A30,'Return Data'!$B$7:$R$2292,16,0)</f>
        <v>11.2888</v>
      </c>
      <c r="S30" s="67">
        <f t="shared" si="6"/>
        <v>29</v>
      </c>
    </row>
    <row r="31" spans="1:19" x14ac:dyDescent="0.3">
      <c r="A31" s="63" t="s">
        <v>520</v>
      </c>
      <c r="B31" s="64">
        <f>VLOOKUP($A31,'Return Data'!$B$7:$R$2292,3,0)</f>
        <v>44651</v>
      </c>
      <c r="C31" s="65">
        <f>VLOOKUP($A31,'Return Data'!$B$7:$R$2292,4,0)</f>
        <v>72.848299999999995</v>
      </c>
      <c r="D31" s="65">
        <f>VLOOKUP($A31,'Return Data'!$B$7:$R$2292,10,0)</f>
        <v>0.90569999999999995</v>
      </c>
      <c r="E31" s="66">
        <f t="shared" si="0"/>
        <v>7</v>
      </c>
      <c r="F31" s="65">
        <f>VLOOKUP($A31,'Return Data'!$B$7:$R$2292,11,0)</f>
        <v>1.4841</v>
      </c>
      <c r="G31" s="66">
        <f t="shared" si="1"/>
        <v>9</v>
      </c>
      <c r="H31" s="65">
        <f>VLOOKUP($A31,'Return Data'!$B$7:$R$2292,12,0)</f>
        <v>7.5671999999999997</v>
      </c>
      <c r="I31" s="66">
        <f t="shared" si="2"/>
        <v>23</v>
      </c>
      <c r="J31" s="65">
        <f>VLOOKUP($A31,'Return Data'!$B$7:$R$2292,13,0)</f>
        <v>18.453099999999999</v>
      </c>
      <c r="K31" s="66">
        <f t="shared" si="3"/>
        <v>16</v>
      </c>
      <c r="L31" s="65">
        <f>VLOOKUP($A31,'Return Data'!$B$7:$R$2292,17,0)</f>
        <v>38.0336</v>
      </c>
      <c r="M31" s="66">
        <f t="shared" si="4"/>
        <v>10</v>
      </c>
      <c r="N31" s="65">
        <f>VLOOKUP($A31,'Return Data'!$B$7:$R$2292,14,0)</f>
        <v>7.1932999999999998</v>
      </c>
      <c r="O31" s="66">
        <f t="shared" si="8"/>
        <v>30</v>
      </c>
      <c r="P31" s="65">
        <f>VLOOKUP($A31,'Return Data'!$B$7:$R$2292,15,0)</f>
        <v>7.9607000000000001</v>
      </c>
      <c r="Q31" s="66">
        <f t="shared" ref="Q31:Q39" si="9">RANK(P31,P$8:P$39,0)</f>
        <v>23</v>
      </c>
      <c r="R31" s="65">
        <f>VLOOKUP($A31,'Return Data'!$B$7:$R$2292,16,0)</f>
        <v>11.8828</v>
      </c>
      <c r="S31" s="67">
        <f t="shared" si="6"/>
        <v>25</v>
      </c>
    </row>
    <row r="32" spans="1:19" x14ac:dyDescent="0.3">
      <c r="A32" s="63" t="s">
        <v>526</v>
      </c>
      <c r="B32" s="64">
        <f>VLOOKUP($A32,'Return Data'!$B$7:$R$2292,3,0)</f>
        <v>44651</v>
      </c>
      <c r="C32" s="65">
        <f>VLOOKUP($A32,'Return Data'!$B$7:$R$2292,4,0)</f>
        <v>103.71</v>
      </c>
      <c r="D32" s="65">
        <f>VLOOKUP($A32,'Return Data'!$B$7:$R$2292,10,0)</f>
        <v>-5.7781000000000002</v>
      </c>
      <c r="E32" s="66">
        <f t="shared" si="0"/>
        <v>32</v>
      </c>
      <c r="F32" s="65">
        <f>VLOOKUP($A32,'Return Data'!$B$7:$R$2292,11,0)</f>
        <v>-5.8893000000000004</v>
      </c>
      <c r="G32" s="66">
        <f t="shared" si="1"/>
        <v>32</v>
      </c>
      <c r="H32" s="65">
        <f>VLOOKUP($A32,'Return Data'!$B$7:$R$2292,12,0)</f>
        <v>1.4079999999999999</v>
      </c>
      <c r="I32" s="66">
        <f t="shared" si="2"/>
        <v>31</v>
      </c>
      <c r="J32" s="65">
        <f>VLOOKUP($A32,'Return Data'!$B$7:$R$2292,13,0)</f>
        <v>13.109400000000001</v>
      </c>
      <c r="K32" s="66">
        <f t="shared" si="3"/>
        <v>28</v>
      </c>
      <c r="L32" s="65">
        <f>VLOOKUP($A32,'Return Data'!$B$7:$R$2292,17,0)</f>
        <v>31.090599999999998</v>
      </c>
      <c r="M32" s="66">
        <f t="shared" si="4"/>
        <v>26</v>
      </c>
      <c r="N32" s="65">
        <f>VLOOKUP($A32,'Return Data'!$B$7:$R$2292,14,0)</f>
        <v>12.0687</v>
      </c>
      <c r="O32" s="66">
        <f t="shared" si="8"/>
        <v>28</v>
      </c>
      <c r="P32" s="65">
        <f>VLOOKUP($A32,'Return Data'!$B$7:$R$2292,15,0)</f>
        <v>9.4181000000000008</v>
      </c>
      <c r="Q32" s="66">
        <f t="shared" si="9"/>
        <v>20</v>
      </c>
      <c r="R32" s="65">
        <f>VLOOKUP($A32,'Return Data'!$B$7:$R$2292,16,0)</f>
        <v>11.830500000000001</v>
      </c>
      <c r="S32" s="67">
        <f t="shared" si="6"/>
        <v>26</v>
      </c>
    </row>
    <row r="33" spans="1:19" x14ac:dyDescent="0.3">
      <c r="A33" s="63" t="s">
        <v>528</v>
      </c>
      <c r="B33" s="64">
        <f>VLOOKUP($A33,'Return Data'!$B$7:$R$2292,3,0)</f>
        <v>44651</v>
      </c>
      <c r="C33" s="65">
        <f>VLOOKUP($A33,'Return Data'!$B$7:$R$2292,4,0)</f>
        <v>294.42660000000001</v>
      </c>
      <c r="D33" s="65">
        <f>VLOOKUP($A33,'Return Data'!$B$7:$R$2292,10,0)</f>
        <v>3.7439</v>
      </c>
      <c r="E33" s="66">
        <f t="shared" si="0"/>
        <v>2</v>
      </c>
      <c r="F33" s="65">
        <f>VLOOKUP($A33,'Return Data'!$B$7:$R$2292,11,0)</f>
        <v>5.7290999999999999</v>
      </c>
      <c r="G33" s="66">
        <f t="shared" si="1"/>
        <v>1</v>
      </c>
      <c r="H33" s="65">
        <f>VLOOKUP($A33,'Return Data'!$B$7:$R$2292,12,0)</f>
        <v>14.910600000000001</v>
      </c>
      <c r="I33" s="66">
        <f t="shared" si="2"/>
        <v>2</v>
      </c>
      <c r="J33" s="65">
        <f>VLOOKUP($A33,'Return Data'!$B$7:$R$2292,13,0)</f>
        <v>36.932400000000001</v>
      </c>
      <c r="K33" s="66">
        <f t="shared" si="3"/>
        <v>1</v>
      </c>
      <c r="L33" s="65">
        <f>VLOOKUP($A33,'Return Data'!$B$7:$R$2292,17,0)</f>
        <v>60.785600000000002</v>
      </c>
      <c r="M33" s="66">
        <f t="shared" si="4"/>
        <v>1</v>
      </c>
      <c r="N33" s="65">
        <f>VLOOKUP($A33,'Return Data'!$B$7:$R$2292,14,0)</f>
        <v>28.279900000000001</v>
      </c>
      <c r="O33" s="66">
        <f t="shared" si="8"/>
        <v>1</v>
      </c>
      <c r="P33" s="65">
        <f>VLOOKUP($A33,'Return Data'!$B$7:$R$2292,15,0)</f>
        <v>20.9617</v>
      </c>
      <c r="Q33" s="66">
        <f t="shared" si="9"/>
        <v>1</v>
      </c>
      <c r="R33" s="65">
        <f>VLOOKUP($A33,'Return Data'!$B$7:$R$2292,16,0)</f>
        <v>18.074200000000001</v>
      </c>
      <c r="S33" s="67">
        <f t="shared" si="6"/>
        <v>2</v>
      </c>
    </row>
    <row r="34" spans="1:19" x14ac:dyDescent="0.3">
      <c r="A34" s="63" t="s">
        <v>1747</v>
      </c>
      <c r="B34" s="64">
        <f>VLOOKUP($A34,'Return Data'!$B$7:$R$2292,3,0)</f>
        <v>44651</v>
      </c>
      <c r="C34" s="65">
        <f>VLOOKUP($A34,'Return Data'!$B$7:$R$2292,4,0)</f>
        <v>219.85980000000001</v>
      </c>
      <c r="D34" s="65">
        <f>VLOOKUP($A34,'Return Data'!$B$7:$R$2292,10,0)</f>
        <v>0.3327</v>
      </c>
      <c r="E34" s="66">
        <f t="shared" si="0"/>
        <v>9</v>
      </c>
      <c r="F34" s="65">
        <f>VLOOKUP($A34,'Return Data'!$B$7:$R$2292,11,0)</f>
        <v>0.35299999999999998</v>
      </c>
      <c r="G34" s="66">
        <f t="shared" si="1"/>
        <v>11</v>
      </c>
      <c r="H34" s="65">
        <f>VLOOKUP($A34,'Return Data'!$B$7:$R$2292,12,0)</f>
        <v>10.558400000000001</v>
      </c>
      <c r="I34" s="66">
        <f t="shared" si="2"/>
        <v>10</v>
      </c>
      <c r="J34" s="65">
        <f>VLOOKUP($A34,'Return Data'!$B$7:$R$2292,13,0)</f>
        <v>18.732399999999998</v>
      </c>
      <c r="K34" s="66">
        <f t="shared" si="3"/>
        <v>15</v>
      </c>
      <c r="L34" s="65">
        <f>VLOOKUP($A34,'Return Data'!$B$7:$R$2292,17,0)</f>
        <v>31.863800000000001</v>
      </c>
      <c r="M34" s="66">
        <f t="shared" si="4"/>
        <v>22</v>
      </c>
      <c r="N34" s="65">
        <f>VLOOKUP($A34,'Return Data'!$B$7:$R$2292,14,0)</f>
        <v>15.5817</v>
      </c>
      <c r="O34" s="66">
        <f t="shared" si="8"/>
        <v>10</v>
      </c>
      <c r="P34" s="65">
        <f>VLOOKUP($A34,'Return Data'!$B$7:$R$2292,15,0)</f>
        <v>14.1609</v>
      </c>
      <c r="Q34" s="66">
        <f t="shared" si="9"/>
        <v>6</v>
      </c>
      <c r="R34" s="65">
        <f>VLOOKUP($A34,'Return Data'!$B$7:$R$2292,16,0)</f>
        <v>15.775499999999999</v>
      </c>
      <c r="S34" s="67">
        <f t="shared" si="6"/>
        <v>5</v>
      </c>
    </row>
    <row r="35" spans="1:19" x14ac:dyDescent="0.3">
      <c r="A35" s="63" t="s">
        <v>529</v>
      </c>
      <c r="B35" s="64">
        <f>VLOOKUP($A35,'Return Data'!$B$7:$R$2292,3,0)</f>
        <v>44651</v>
      </c>
      <c r="C35" s="65">
        <f>VLOOKUP($A35,'Return Data'!$B$7:$R$2292,4,0)</f>
        <v>24.676600000000001</v>
      </c>
      <c r="D35" s="65">
        <f>VLOOKUP($A35,'Return Data'!$B$7:$R$2292,10,0)</f>
        <v>-0.19089999999999999</v>
      </c>
      <c r="E35" s="66">
        <f t="shared" si="0"/>
        <v>14</v>
      </c>
      <c r="F35" s="65">
        <f>VLOOKUP($A35,'Return Data'!$B$7:$R$2292,11,0)</f>
        <v>-1.5723</v>
      </c>
      <c r="G35" s="66">
        <f t="shared" si="1"/>
        <v>26</v>
      </c>
      <c r="H35" s="65">
        <f>VLOOKUP($A35,'Return Data'!$B$7:$R$2292,12,0)</f>
        <v>7.6363000000000003</v>
      </c>
      <c r="I35" s="66">
        <f t="shared" si="2"/>
        <v>22</v>
      </c>
      <c r="J35" s="65">
        <f>VLOOKUP($A35,'Return Data'!$B$7:$R$2292,13,0)</f>
        <v>13.7081</v>
      </c>
      <c r="K35" s="66">
        <f t="shared" si="3"/>
        <v>27</v>
      </c>
      <c r="L35" s="65">
        <f>VLOOKUP($A35,'Return Data'!$B$7:$R$2292,17,0)</f>
        <v>27.819400000000002</v>
      </c>
      <c r="M35" s="66">
        <f t="shared" si="4"/>
        <v>29</v>
      </c>
      <c r="N35" s="65">
        <f>VLOOKUP($A35,'Return Data'!$B$7:$R$2292,14,0)</f>
        <v>12.074299999999999</v>
      </c>
      <c r="O35" s="66">
        <f t="shared" si="8"/>
        <v>27</v>
      </c>
      <c r="P35" s="65">
        <f>VLOOKUP($A35,'Return Data'!$B$7:$R$2292,15,0)</f>
        <v>10.8651</v>
      </c>
      <c r="Q35" s="66">
        <f t="shared" si="9"/>
        <v>17</v>
      </c>
      <c r="R35" s="65">
        <f>VLOOKUP($A35,'Return Data'!$B$7:$R$2292,16,0)</f>
        <v>11.4747</v>
      </c>
      <c r="S35" s="67">
        <f t="shared" si="6"/>
        <v>27</v>
      </c>
    </row>
    <row r="36" spans="1:19" x14ac:dyDescent="0.3">
      <c r="A36" s="63" t="s">
        <v>1943</v>
      </c>
      <c r="B36" s="64">
        <f>VLOOKUP($A36,'Return Data'!$B$7:$R$2292,3,0)</f>
        <v>44651</v>
      </c>
      <c r="C36" s="65">
        <f>VLOOKUP($A36,'Return Data'!$B$7:$R$2292,4,0)</f>
        <v>122.1468</v>
      </c>
      <c r="D36" s="65">
        <f>VLOOKUP($A36,'Return Data'!$B$7:$R$2292,10,0)</f>
        <v>-1.0327999999999999</v>
      </c>
      <c r="E36" s="66">
        <f t="shared" si="0"/>
        <v>19</v>
      </c>
      <c r="F36" s="65">
        <f>VLOOKUP($A36,'Return Data'!$B$7:$R$2292,11,0)</f>
        <v>-0.25580000000000003</v>
      </c>
      <c r="G36" s="66">
        <f t="shared" si="1"/>
        <v>18</v>
      </c>
      <c r="H36" s="65">
        <f>VLOOKUP($A36,'Return Data'!$B$7:$R$2292,12,0)</f>
        <v>10.851100000000001</v>
      </c>
      <c r="I36" s="66">
        <f t="shared" si="2"/>
        <v>8</v>
      </c>
      <c r="J36" s="65">
        <f>VLOOKUP($A36,'Return Data'!$B$7:$R$2292,13,0)</f>
        <v>19.400600000000001</v>
      </c>
      <c r="K36" s="66">
        <f t="shared" si="3"/>
        <v>11</v>
      </c>
      <c r="L36" s="65">
        <f>VLOOKUP($A36,'Return Data'!$B$7:$R$2292,17,0)</f>
        <v>34.880899999999997</v>
      </c>
      <c r="M36" s="66">
        <f t="shared" si="4"/>
        <v>13</v>
      </c>
      <c r="N36" s="65">
        <f>VLOOKUP($A36,'Return Data'!$B$7:$R$2292,14,0)</f>
        <v>13.755699999999999</v>
      </c>
      <c r="O36" s="66">
        <f t="shared" si="8"/>
        <v>17</v>
      </c>
      <c r="P36" s="65">
        <f>VLOOKUP($A36,'Return Data'!$B$7:$R$2292,15,0)</f>
        <v>13.5023</v>
      </c>
      <c r="Q36" s="66">
        <f t="shared" si="9"/>
        <v>9</v>
      </c>
      <c r="R36" s="65">
        <f>VLOOKUP($A36,'Return Data'!$B$7:$R$2292,16,0)</f>
        <v>14.6721</v>
      </c>
      <c r="S36" s="67">
        <f t="shared" si="6"/>
        <v>10</v>
      </c>
    </row>
    <row r="37" spans="1:19" x14ac:dyDescent="0.3">
      <c r="A37" s="63" t="s">
        <v>532</v>
      </c>
      <c r="B37" s="64">
        <f>VLOOKUP($A37,'Return Data'!$B$7:$R$2292,3,0)</f>
        <v>0</v>
      </c>
      <c r="C37" s="65">
        <f>VLOOKUP($A37,'Return Data'!$B$7:$R$2292,4,0)</f>
        <v>0</v>
      </c>
      <c r="D37" s="65">
        <f>VLOOKUP($A37,'Return Data'!$B$7:$R$2292,10,0)</f>
        <v>0</v>
      </c>
      <c r="E37" s="66">
        <f t="shared" si="0"/>
        <v>11</v>
      </c>
      <c r="F37" s="65">
        <f>VLOOKUP($A37,'Return Data'!$B$7:$R$2292,11,0)</f>
        <v>0</v>
      </c>
      <c r="G37" s="66">
        <f t="shared" si="1"/>
        <v>15</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44651</v>
      </c>
      <c r="C38" s="65">
        <f>VLOOKUP($A38,'Return Data'!$B$7:$R$2292,4,0)</f>
        <v>325.7176</v>
      </c>
      <c r="D38" s="65">
        <f>VLOOKUP($A38,'Return Data'!$B$7:$R$2292,10,0)</f>
        <v>-0.1757</v>
      </c>
      <c r="E38" s="66">
        <f t="shared" si="0"/>
        <v>13</v>
      </c>
      <c r="F38" s="65">
        <f>VLOOKUP($A38,'Return Data'!$B$7:$R$2292,11,0)</f>
        <v>-0.90759999999999996</v>
      </c>
      <c r="G38" s="66">
        <f t="shared" si="1"/>
        <v>23</v>
      </c>
      <c r="H38" s="65">
        <f>VLOOKUP($A38,'Return Data'!$B$7:$R$2292,12,0)</f>
        <v>8.8172999999999995</v>
      </c>
      <c r="I38" s="66">
        <f t="shared" si="2"/>
        <v>17</v>
      </c>
      <c r="J38" s="65">
        <f>VLOOKUP($A38,'Return Data'!$B$7:$R$2292,13,0)</f>
        <v>16.401299999999999</v>
      </c>
      <c r="K38" s="66">
        <f t="shared" si="3"/>
        <v>20</v>
      </c>
      <c r="L38" s="65">
        <f>VLOOKUP($A38,'Return Data'!$B$7:$R$2292,17,0)</f>
        <v>33.357199999999999</v>
      </c>
      <c r="M38" s="66">
        <f t="shared" si="4"/>
        <v>16</v>
      </c>
      <c r="N38" s="65">
        <f>VLOOKUP($A38,'Return Data'!$B$7:$R$2292,14,0)</f>
        <v>13.429</v>
      </c>
      <c r="O38" s="66">
        <f t="shared" si="8"/>
        <v>20</v>
      </c>
      <c r="P38" s="65">
        <f>VLOOKUP($A38,'Return Data'!$B$7:$R$2292,15,0)</f>
        <v>10.6328</v>
      </c>
      <c r="Q38" s="66">
        <f t="shared" si="9"/>
        <v>19</v>
      </c>
      <c r="R38" s="65">
        <f>VLOOKUP($A38,'Return Data'!$B$7:$R$2292,16,0)</f>
        <v>13.7159</v>
      </c>
      <c r="S38" s="67">
        <f t="shared" si="6"/>
        <v>18</v>
      </c>
    </row>
    <row r="39" spans="1:19" x14ac:dyDescent="0.3">
      <c r="A39" s="63" t="s">
        <v>535</v>
      </c>
      <c r="B39" s="64">
        <f>VLOOKUP($A39,'Return Data'!$B$7:$R$2292,3,0)</f>
        <v>44651</v>
      </c>
      <c r="C39" s="65">
        <f>VLOOKUP($A39,'Return Data'!$B$7:$R$2292,4,0)</f>
        <v>260.15170000000001</v>
      </c>
      <c r="D39" s="65">
        <f>VLOOKUP($A39,'Return Data'!$B$7:$R$2292,10,0)</f>
        <v>-0.46800000000000003</v>
      </c>
      <c r="E39" s="66">
        <f t="shared" si="0"/>
        <v>16</v>
      </c>
      <c r="F39" s="65">
        <f>VLOOKUP($A39,'Return Data'!$B$7:$R$2292,11,0)</f>
        <v>-0.55640000000000001</v>
      </c>
      <c r="G39" s="66">
        <f t="shared" si="1"/>
        <v>21</v>
      </c>
      <c r="H39" s="65">
        <f>VLOOKUP($A39,'Return Data'!$B$7:$R$2292,12,0)</f>
        <v>9.4024999999999999</v>
      </c>
      <c r="I39" s="66">
        <f t="shared" si="2"/>
        <v>13</v>
      </c>
      <c r="J39" s="65">
        <f>VLOOKUP($A39,'Return Data'!$B$7:$R$2292,13,0)</f>
        <v>20.645299999999999</v>
      </c>
      <c r="K39" s="66">
        <f t="shared" si="3"/>
        <v>7</v>
      </c>
      <c r="L39" s="65">
        <f>VLOOKUP($A39,'Return Data'!$B$7:$R$2292,17,0)</f>
        <v>40.088700000000003</v>
      </c>
      <c r="M39" s="66">
        <f t="shared" si="4"/>
        <v>6</v>
      </c>
      <c r="N39" s="65">
        <f>VLOOKUP($A39,'Return Data'!$B$7:$R$2292,14,0)</f>
        <v>14.0067</v>
      </c>
      <c r="O39" s="66">
        <f t="shared" si="8"/>
        <v>16</v>
      </c>
      <c r="P39" s="65">
        <f>VLOOKUP($A39,'Return Data'!$B$7:$R$2292,15,0)</f>
        <v>11.011200000000001</v>
      </c>
      <c r="Q39" s="66">
        <f t="shared" si="9"/>
        <v>15</v>
      </c>
      <c r="R39" s="65">
        <f>VLOOKUP($A39,'Return Data'!$B$7:$R$2292,16,0)</f>
        <v>12.411199999999999</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-0.72046562500000022</v>
      </c>
      <c r="E41" s="74"/>
      <c r="F41" s="75">
        <f>AVERAGE(F8:F39)</f>
        <v>-1.1837500000000042E-2</v>
      </c>
      <c r="G41" s="74"/>
      <c r="H41" s="75">
        <f>AVERAGE(H8:H39)</f>
        <v>8.8532406249999998</v>
      </c>
      <c r="I41" s="74"/>
      <c r="J41" s="75">
        <f>AVERAGE(J8:J39)</f>
        <v>18.287168749999999</v>
      </c>
      <c r="K41" s="74"/>
      <c r="L41" s="75">
        <f>AVERAGE(L8:L39)</f>
        <v>34.651459374999995</v>
      </c>
      <c r="M41" s="74"/>
      <c r="N41" s="75">
        <f>AVERAGE(N8:N39)</f>
        <v>14.552164516129032</v>
      </c>
      <c r="O41" s="74"/>
      <c r="P41" s="75">
        <f>AVERAGE(P8:P39)</f>
        <v>11.971295833333334</v>
      </c>
      <c r="Q41" s="74"/>
      <c r="R41" s="75">
        <f>AVERAGE(R8:R39)</f>
        <v>13.657153125000001</v>
      </c>
      <c r="S41" s="76"/>
    </row>
    <row r="42" spans="1:19" x14ac:dyDescent="0.3">
      <c r="A42" s="73" t="s">
        <v>28</v>
      </c>
      <c r="B42" s="74"/>
      <c r="C42" s="74"/>
      <c r="D42" s="75">
        <f>MIN(D8:D39)</f>
        <v>-5.7781000000000002</v>
      </c>
      <c r="E42" s="74"/>
      <c r="F42" s="75">
        <f>MIN(F8:F39)</f>
        <v>-5.8893000000000004</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4.6863000000000001</v>
      </c>
      <c r="E43" s="78"/>
      <c r="F43" s="79">
        <f>MAX(F8:F39)</f>
        <v>5.7290999999999999</v>
      </c>
      <c r="G43" s="78"/>
      <c r="H43" s="79">
        <f>MAX(H8:H39)</f>
        <v>21.7514</v>
      </c>
      <c r="I43" s="78"/>
      <c r="J43" s="79">
        <f>MAX(J8:J39)</f>
        <v>36.932400000000001</v>
      </c>
      <c r="K43" s="78"/>
      <c r="L43" s="79">
        <f>MAX(L8:L39)</f>
        <v>60.785600000000002</v>
      </c>
      <c r="M43" s="78"/>
      <c r="N43" s="79">
        <f>MAX(N8:N39)</f>
        <v>28.279900000000001</v>
      </c>
      <c r="O43" s="78"/>
      <c r="P43" s="79">
        <f>MAX(P8:P39)</f>
        <v>20.9617</v>
      </c>
      <c r="Q43" s="78"/>
      <c r="R43" s="79">
        <f>MAX(R8:R39)</f>
        <v>23.9467</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44651</v>
      </c>
      <c r="C8" s="65">
        <f>VLOOKUP($A8,'Return Data'!$B$7:$R$2292,4,0)</f>
        <v>1089.68</v>
      </c>
      <c r="D8" s="65">
        <f>VLOOKUP($A8,'Return Data'!$B$7:$R$2292,10,0)</f>
        <v>2.1735000000000002</v>
      </c>
      <c r="E8" s="66">
        <f t="shared" ref="E8:E39" si="0">RANK(D8,D$8:D$39,0)</f>
        <v>3</v>
      </c>
      <c r="F8" s="65">
        <f>VLOOKUP($A8,'Return Data'!$B$7:$R$2292,11,0)</f>
        <v>1.0938000000000001</v>
      </c>
      <c r="G8" s="66">
        <f t="shared" ref="G8:G39" si="1">RANK(F8,F$8:F$39,0)</f>
        <v>9</v>
      </c>
      <c r="H8" s="65">
        <f>VLOOKUP($A8,'Return Data'!$B$7:$R$2292,12,0)</f>
        <v>10.620699999999999</v>
      </c>
      <c r="I8" s="66">
        <f t="shared" ref="I8:I39" si="2">RANK(H8,H$8:H$39,0)</f>
        <v>5</v>
      </c>
      <c r="J8" s="65">
        <f>VLOOKUP($A8,'Return Data'!$B$7:$R$2292,13,0)</f>
        <v>19.528300000000002</v>
      </c>
      <c r="K8" s="66">
        <f t="shared" ref="K8:K39" si="3">RANK(J8,J$8:J$39,0)</f>
        <v>8</v>
      </c>
      <c r="L8" s="65">
        <f>VLOOKUP($A8,'Return Data'!$B$7:$R$2292,17,0)</f>
        <v>37.896500000000003</v>
      </c>
      <c r="M8" s="66">
        <f t="shared" ref="M8:M39" si="4">RANK(L8,L$8:L$39,0)</f>
        <v>7</v>
      </c>
      <c r="N8" s="65">
        <f>VLOOKUP($A8,'Return Data'!$B$7:$R$2292,14,0)</f>
        <v>12.728199999999999</v>
      </c>
      <c r="O8" s="66">
        <f t="shared" ref="O8:O26" si="5">RANK(N8,N$8:N$39,0)</f>
        <v>16</v>
      </c>
      <c r="P8" s="65">
        <f>VLOOKUP($A8,'Return Data'!$B$7:$R$2292,15,0)</f>
        <v>9.8008000000000006</v>
      </c>
      <c r="Q8" s="66">
        <f>RANK(P8,P$8:P$39,0)</f>
        <v>16</v>
      </c>
      <c r="R8" s="65">
        <f>VLOOKUP($A8,'Return Data'!$B$7:$R$2292,16,0)</f>
        <v>18.8582</v>
      </c>
      <c r="S8" s="67">
        <f t="shared" ref="S8:S39" si="6">RANK(R8,R$8:R$39,0)</f>
        <v>2</v>
      </c>
    </row>
    <row r="9" spans="1:20" x14ac:dyDescent="0.3">
      <c r="A9" s="63" t="s">
        <v>479</v>
      </c>
      <c r="B9" s="64">
        <f>VLOOKUP($A9,'Return Data'!$B$7:$R$2292,3,0)</f>
        <v>44651</v>
      </c>
      <c r="C9" s="65">
        <f>VLOOKUP($A9,'Return Data'!$B$7:$R$2292,4,0)</f>
        <v>15.36</v>
      </c>
      <c r="D9" s="65">
        <f>VLOOKUP($A9,'Return Data'!$B$7:$R$2292,10,0)</f>
        <v>-3.4569000000000001</v>
      </c>
      <c r="E9" s="66">
        <f t="shared" si="0"/>
        <v>28</v>
      </c>
      <c r="F9" s="65">
        <f>VLOOKUP($A9,'Return Data'!$B$7:$R$2292,11,0)</f>
        <v>-2.1656</v>
      </c>
      <c r="G9" s="66">
        <f t="shared" si="1"/>
        <v>25</v>
      </c>
      <c r="H9" s="65">
        <f>VLOOKUP($A9,'Return Data'!$B$7:$R$2292,12,0)</f>
        <v>9.4016999999999999</v>
      </c>
      <c r="I9" s="66">
        <f t="shared" si="2"/>
        <v>10</v>
      </c>
      <c r="J9" s="65">
        <f>VLOOKUP($A9,'Return Data'!$B$7:$R$2292,13,0)</f>
        <v>17.9724</v>
      </c>
      <c r="K9" s="66">
        <f t="shared" si="3"/>
        <v>10</v>
      </c>
      <c r="L9" s="65">
        <f>VLOOKUP($A9,'Return Data'!$B$7:$R$2292,17,0)</f>
        <v>30.857700000000001</v>
      </c>
      <c r="M9" s="66">
        <f t="shared" si="4"/>
        <v>20</v>
      </c>
      <c r="N9" s="65">
        <f>VLOOKUP($A9,'Return Data'!$B$7:$R$2292,14,0)</f>
        <v>15.0298</v>
      </c>
      <c r="O9" s="66">
        <f t="shared" si="5"/>
        <v>7</v>
      </c>
      <c r="P9" s="65"/>
      <c r="Q9" s="66"/>
      <c r="R9" s="65">
        <f>VLOOKUP($A9,'Return Data'!$B$7:$R$2292,16,0)</f>
        <v>12.5</v>
      </c>
      <c r="S9" s="67">
        <f t="shared" si="6"/>
        <v>15</v>
      </c>
    </row>
    <row r="10" spans="1:20" x14ac:dyDescent="0.3">
      <c r="A10" s="63" t="s">
        <v>2001</v>
      </c>
      <c r="B10" s="64">
        <f>VLOOKUP($A10,'Return Data'!$B$7:$R$2292,3,0)</f>
        <v>44651</v>
      </c>
      <c r="C10" s="65">
        <f>VLOOKUP($A10,'Return Data'!$B$7:$R$2292,4,0)</f>
        <v>18.400600000000001</v>
      </c>
      <c r="D10" s="65">
        <f>VLOOKUP($A10,'Return Data'!$B$7:$R$2292,10,0)</f>
        <v>1.0018</v>
      </c>
      <c r="E10" s="66">
        <f t="shared" si="0"/>
        <v>5</v>
      </c>
      <c r="F10" s="65">
        <f>VLOOKUP($A10,'Return Data'!$B$7:$R$2292,11,0)</f>
        <v>-0.504</v>
      </c>
      <c r="G10" s="66">
        <f t="shared" si="1"/>
        <v>15</v>
      </c>
      <c r="H10" s="65">
        <f>VLOOKUP($A10,'Return Data'!$B$7:$R$2292,12,0)</f>
        <v>6.0895999999999999</v>
      </c>
      <c r="I10" s="66">
        <f t="shared" si="2"/>
        <v>25</v>
      </c>
      <c r="J10" s="65">
        <f>VLOOKUP($A10,'Return Data'!$B$7:$R$2292,13,0)</f>
        <v>17.041</v>
      </c>
      <c r="K10" s="66">
        <f t="shared" si="3"/>
        <v>16</v>
      </c>
      <c r="L10" s="65">
        <f>VLOOKUP($A10,'Return Data'!$B$7:$R$2292,17,0)</f>
        <v>29.775099999999998</v>
      </c>
      <c r="M10" s="66">
        <f t="shared" si="4"/>
        <v>23</v>
      </c>
      <c r="N10" s="65">
        <f>VLOOKUP($A10,'Return Data'!$B$7:$R$2292,14,0)</f>
        <v>16.292899999999999</v>
      </c>
      <c r="O10" s="66">
        <f t="shared" si="5"/>
        <v>5</v>
      </c>
      <c r="P10" s="65">
        <f>VLOOKUP($A10,'Return Data'!$B$7:$R$2292,15,0)</f>
        <v>0</v>
      </c>
      <c r="Q10" s="66">
        <f t="shared" ref="Q10:Q16" si="7">RANK(P10,P$8:P$39,0)</f>
        <v>24</v>
      </c>
      <c r="R10" s="65">
        <f>VLOOKUP($A10,'Return Data'!$B$7:$R$2292,16,0)</f>
        <v>13.016299999999999</v>
      </c>
      <c r="S10" s="67">
        <f t="shared" si="6"/>
        <v>11</v>
      </c>
    </row>
    <row r="11" spans="1:20" x14ac:dyDescent="0.3">
      <c r="A11" s="63" t="s">
        <v>483</v>
      </c>
      <c r="B11" s="64">
        <f>VLOOKUP($A11,'Return Data'!$B$7:$R$2292,3,0)</f>
        <v>44651</v>
      </c>
      <c r="C11" s="65">
        <f>VLOOKUP($A11,'Return Data'!$B$7:$R$2292,4,0)</f>
        <v>23.2</v>
      </c>
      <c r="D11" s="65">
        <f>VLOOKUP($A11,'Return Data'!$B$7:$R$2292,10,0)</f>
        <v>-4.6444999999999999</v>
      </c>
      <c r="E11" s="66">
        <f t="shared" si="0"/>
        <v>31</v>
      </c>
      <c r="F11" s="65">
        <f>VLOOKUP($A11,'Return Data'!$B$7:$R$2292,11,0)</f>
        <v>2.4283000000000001</v>
      </c>
      <c r="G11" s="66">
        <f t="shared" si="1"/>
        <v>3</v>
      </c>
      <c r="H11" s="65">
        <f>VLOOKUP($A11,'Return Data'!$B$7:$R$2292,12,0)</f>
        <v>12.9503</v>
      </c>
      <c r="I11" s="66">
        <f t="shared" si="2"/>
        <v>3</v>
      </c>
      <c r="J11" s="65">
        <f>VLOOKUP($A11,'Return Data'!$B$7:$R$2292,13,0)</f>
        <v>34.4148</v>
      </c>
      <c r="K11" s="66">
        <f t="shared" si="3"/>
        <v>2</v>
      </c>
      <c r="L11" s="65">
        <f>VLOOKUP($A11,'Return Data'!$B$7:$R$2292,17,0)</f>
        <v>50.962899999999998</v>
      </c>
      <c r="M11" s="66">
        <f t="shared" si="4"/>
        <v>2</v>
      </c>
      <c r="N11" s="65">
        <f>VLOOKUP($A11,'Return Data'!$B$7:$R$2292,14,0)</f>
        <v>21.3996</v>
      </c>
      <c r="O11" s="66">
        <f t="shared" si="5"/>
        <v>2</v>
      </c>
      <c r="P11" s="65">
        <f>VLOOKUP($A11,'Return Data'!$B$7:$R$2292,15,0)</f>
        <v>15.587199999999999</v>
      </c>
      <c r="Q11" s="66">
        <f t="shared" si="7"/>
        <v>2</v>
      </c>
      <c r="R11" s="65">
        <f>VLOOKUP($A11,'Return Data'!$B$7:$R$2292,16,0)</f>
        <v>15.914099999999999</v>
      </c>
      <c r="S11" s="67">
        <f t="shared" si="6"/>
        <v>4</v>
      </c>
    </row>
    <row r="12" spans="1:20" x14ac:dyDescent="0.3">
      <c r="A12" s="63" t="s">
        <v>485</v>
      </c>
      <c r="B12" s="64">
        <f>VLOOKUP($A12,'Return Data'!$B$7:$R$2292,3,0)</f>
        <v>44651</v>
      </c>
      <c r="C12" s="65">
        <f>VLOOKUP($A12,'Return Data'!$B$7:$R$2292,4,0)</f>
        <v>243.17</v>
      </c>
      <c r="D12" s="65">
        <f>VLOOKUP($A12,'Return Data'!$B$7:$R$2292,10,0)</f>
        <v>-1.5146999999999999</v>
      </c>
      <c r="E12" s="66">
        <f t="shared" si="0"/>
        <v>22</v>
      </c>
      <c r="F12" s="65">
        <f>VLOOKUP($A12,'Return Data'!$B$7:$R$2292,11,0)</f>
        <v>-1.4109</v>
      </c>
      <c r="G12" s="66">
        <f t="shared" si="1"/>
        <v>22</v>
      </c>
      <c r="H12" s="65">
        <f>VLOOKUP($A12,'Return Data'!$B$7:$R$2292,12,0)</f>
        <v>7.3029999999999999</v>
      </c>
      <c r="I12" s="66">
        <f t="shared" si="2"/>
        <v>18</v>
      </c>
      <c r="J12" s="65">
        <f>VLOOKUP($A12,'Return Data'!$B$7:$R$2292,13,0)</f>
        <v>15.3941</v>
      </c>
      <c r="K12" s="66">
        <f t="shared" si="3"/>
        <v>19</v>
      </c>
      <c r="L12" s="65">
        <f>VLOOKUP($A12,'Return Data'!$B$7:$R$2292,17,0)</f>
        <v>30.284400000000002</v>
      </c>
      <c r="M12" s="66">
        <f t="shared" si="4"/>
        <v>22</v>
      </c>
      <c r="N12" s="65">
        <f>VLOOKUP($A12,'Return Data'!$B$7:$R$2292,14,0)</f>
        <v>15.227</v>
      </c>
      <c r="O12" s="66">
        <f t="shared" si="5"/>
        <v>6</v>
      </c>
      <c r="P12" s="65">
        <f>VLOOKUP($A12,'Return Data'!$B$7:$R$2292,15,0)</f>
        <v>13.152799999999999</v>
      </c>
      <c r="Q12" s="66">
        <f t="shared" si="7"/>
        <v>5</v>
      </c>
      <c r="R12" s="65">
        <f>VLOOKUP($A12,'Return Data'!$B$7:$R$2292,16,0)</f>
        <v>11.557399999999999</v>
      </c>
      <c r="S12" s="67">
        <f t="shared" si="6"/>
        <v>22</v>
      </c>
    </row>
    <row r="13" spans="1:20" x14ac:dyDescent="0.3">
      <c r="A13" s="63" t="s">
        <v>487</v>
      </c>
      <c r="B13" s="64">
        <f>VLOOKUP($A13,'Return Data'!$B$7:$R$2292,3,0)</f>
        <v>44651</v>
      </c>
      <c r="C13" s="65">
        <f>VLOOKUP($A13,'Return Data'!$B$7:$R$2292,4,0)</f>
        <v>228.34399999999999</v>
      </c>
      <c r="D13" s="65">
        <f>VLOOKUP($A13,'Return Data'!$B$7:$R$2292,10,0)</f>
        <v>-4.0716999999999999</v>
      </c>
      <c r="E13" s="66">
        <f t="shared" si="0"/>
        <v>30</v>
      </c>
      <c r="F13" s="65">
        <f>VLOOKUP($A13,'Return Data'!$B$7:$R$2292,11,0)</f>
        <v>-3.8908</v>
      </c>
      <c r="G13" s="66">
        <f t="shared" si="1"/>
        <v>29</v>
      </c>
      <c r="H13" s="65">
        <f>VLOOKUP($A13,'Return Data'!$B$7:$R$2292,12,0)</f>
        <v>4.0129999999999999</v>
      </c>
      <c r="I13" s="66">
        <f t="shared" si="2"/>
        <v>28</v>
      </c>
      <c r="J13" s="65">
        <f>VLOOKUP($A13,'Return Data'!$B$7:$R$2292,13,0)</f>
        <v>12.761900000000001</v>
      </c>
      <c r="K13" s="66">
        <f t="shared" si="3"/>
        <v>25</v>
      </c>
      <c r="L13" s="65">
        <f>VLOOKUP($A13,'Return Data'!$B$7:$R$2292,17,0)</f>
        <v>30.913399999999999</v>
      </c>
      <c r="M13" s="66">
        <f t="shared" si="4"/>
        <v>19</v>
      </c>
      <c r="N13" s="65">
        <f>VLOOKUP($A13,'Return Data'!$B$7:$R$2292,14,0)</f>
        <v>14.585599999999999</v>
      </c>
      <c r="O13" s="66">
        <f t="shared" si="5"/>
        <v>10</v>
      </c>
      <c r="P13" s="65">
        <f>VLOOKUP($A13,'Return Data'!$B$7:$R$2292,15,0)</f>
        <v>11.685600000000001</v>
      </c>
      <c r="Q13" s="66">
        <f t="shared" si="7"/>
        <v>10</v>
      </c>
      <c r="R13" s="65">
        <f>VLOOKUP($A13,'Return Data'!$B$7:$R$2292,16,0)</f>
        <v>14.6648</v>
      </c>
      <c r="S13" s="67">
        <f t="shared" si="6"/>
        <v>8</v>
      </c>
    </row>
    <row r="14" spans="1:20" x14ac:dyDescent="0.3">
      <c r="A14" s="63" t="s">
        <v>489</v>
      </c>
      <c r="B14" s="64">
        <f>VLOOKUP($A14,'Return Data'!$B$7:$R$2292,3,0)</f>
        <v>44651</v>
      </c>
      <c r="C14" s="65">
        <f>VLOOKUP($A14,'Return Data'!$B$7:$R$2292,4,0)</f>
        <v>38.39</v>
      </c>
      <c r="D14" s="65">
        <f>VLOOKUP($A14,'Return Data'!$B$7:$R$2292,10,0)</f>
        <v>-0.69840000000000002</v>
      </c>
      <c r="E14" s="66">
        <f t="shared" si="0"/>
        <v>16</v>
      </c>
      <c r="F14" s="65">
        <f>VLOOKUP($A14,'Return Data'!$B$7:$R$2292,11,0)</f>
        <v>2.1282000000000001</v>
      </c>
      <c r="G14" s="66">
        <f t="shared" si="1"/>
        <v>4</v>
      </c>
      <c r="H14" s="65">
        <f>VLOOKUP($A14,'Return Data'!$B$7:$R$2292,12,0)</f>
        <v>10.347799999999999</v>
      </c>
      <c r="I14" s="66">
        <f t="shared" si="2"/>
        <v>6</v>
      </c>
      <c r="J14" s="65">
        <f>VLOOKUP($A14,'Return Data'!$B$7:$R$2292,13,0)</f>
        <v>19.744199999999999</v>
      </c>
      <c r="K14" s="66">
        <f t="shared" si="3"/>
        <v>7</v>
      </c>
      <c r="L14" s="65">
        <f>VLOOKUP($A14,'Return Data'!$B$7:$R$2292,17,0)</f>
        <v>34.1571</v>
      </c>
      <c r="M14" s="66">
        <f t="shared" si="4"/>
        <v>12</v>
      </c>
      <c r="N14" s="65">
        <f>VLOOKUP($A14,'Return Data'!$B$7:$R$2292,14,0)</f>
        <v>14.943</v>
      </c>
      <c r="O14" s="66">
        <f t="shared" si="5"/>
        <v>8</v>
      </c>
      <c r="P14" s="65">
        <f>VLOOKUP($A14,'Return Data'!$B$7:$R$2292,15,0)</f>
        <v>12.037800000000001</v>
      </c>
      <c r="Q14" s="66">
        <f t="shared" si="7"/>
        <v>9</v>
      </c>
      <c r="R14" s="65">
        <f>VLOOKUP($A14,'Return Data'!$B$7:$R$2292,16,0)</f>
        <v>11.225899999999999</v>
      </c>
      <c r="S14" s="67">
        <f t="shared" si="6"/>
        <v>25</v>
      </c>
    </row>
    <row r="15" spans="1:20" x14ac:dyDescent="0.3">
      <c r="A15" s="63" t="s">
        <v>490</v>
      </c>
      <c r="B15" s="64">
        <f>VLOOKUP($A15,'Return Data'!$B$7:$R$2292,3,0)</f>
        <v>44651</v>
      </c>
      <c r="C15" s="65">
        <f>VLOOKUP($A15,'Return Data'!$B$7:$R$2292,4,0)</f>
        <v>172.5797</v>
      </c>
      <c r="D15" s="65">
        <f>VLOOKUP($A15,'Return Data'!$B$7:$R$2292,10,0)</f>
        <v>-1.5023</v>
      </c>
      <c r="E15" s="66">
        <f t="shared" si="0"/>
        <v>21</v>
      </c>
      <c r="F15" s="65">
        <f>VLOOKUP($A15,'Return Data'!$B$7:$R$2292,11,0)</f>
        <v>-2.7494000000000001</v>
      </c>
      <c r="G15" s="66">
        <f t="shared" si="1"/>
        <v>28</v>
      </c>
      <c r="H15" s="65">
        <f>VLOOKUP($A15,'Return Data'!$B$7:$R$2292,12,0)</f>
        <v>4.3796999999999997</v>
      </c>
      <c r="I15" s="66">
        <f t="shared" si="2"/>
        <v>27</v>
      </c>
      <c r="J15" s="65">
        <f>VLOOKUP($A15,'Return Data'!$B$7:$R$2292,13,0)</f>
        <v>13.456899999999999</v>
      </c>
      <c r="K15" s="66">
        <f t="shared" si="3"/>
        <v>24</v>
      </c>
      <c r="L15" s="65">
        <f>VLOOKUP($A15,'Return Data'!$B$7:$R$2292,17,0)</f>
        <v>32.911700000000003</v>
      </c>
      <c r="M15" s="66">
        <f t="shared" si="4"/>
        <v>14</v>
      </c>
      <c r="N15" s="65">
        <f>VLOOKUP($A15,'Return Data'!$B$7:$R$2292,14,0)</f>
        <v>12.5715</v>
      </c>
      <c r="O15" s="66">
        <f t="shared" si="5"/>
        <v>17</v>
      </c>
      <c r="P15" s="65">
        <f>VLOOKUP($A15,'Return Data'!$B$7:$R$2292,15,0)</f>
        <v>10.598599999999999</v>
      </c>
      <c r="Q15" s="66">
        <f t="shared" si="7"/>
        <v>11</v>
      </c>
      <c r="R15" s="65">
        <f>VLOOKUP($A15,'Return Data'!$B$7:$R$2292,16,0)</f>
        <v>13.6107</v>
      </c>
      <c r="S15" s="67">
        <f t="shared" si="6"/>
        <v>10</v>
      </c>
    </row>
    <row r="16" spans="1:20" x14ac:dyDescent="0.3">
      <c r="A16" s="63" t="s">
        <v>492</v>
      </c>
      <c r="B16" s="64">
        <f>VLOOKUP($A16,'Return Data'!$B$7:$R$2292,3,0)</f>
        <v>44651</v>
      </c>
      <c r="C16" s="65">
        <f>VLOOKUP($A16,'Return Data'!$B$7:$R$2292,4,0)</f>
        <v>79.504999999999995</v>
      </c>
      <c r="D16" s="65">
        <f>VLOOKUP($A16,'Return Data'!$B$7:$R$2292,10,0)</f>
        <v>0.96</v>
      </c>
      <c r="E16" s="66">
        <f t="shared" si="0"/>
        <v>6</v>
      </c>
      <c r="F16" s="65">
        <f>VLOOKUP($A16,'Return Data'!$B$7:$R$2292,11,0)</f>
        <v>1.2996000000000001</v>
      </c>
      <c r="G16" s="66">
        <f t="shared" si="1"/>
        <v>7</v>
      </c>
      <c r="H16" s="65">
        <f>VLOOKUP($A16,'Return Data'!$B$7:$R$2292,12,0)</f>
        <v>8.6207999999999991</v>
      </c>
      <c r="I16" s="66">
        <f t="shared" si="2"/>
        <v>14</v>
      </c>
      <c r="J16" s="65">
        <f>VLOOKUP($A16,'Return Data'!$B$7:$R$2292,13,0)</f>
        <v>18.040500000000002</v>
      </c>
      <c r="K16" s="66">
        <f t="shared" si="3"/>
        <v>9</v>
      </c>
      <c r="L16" s="65">
        <f>VLOOKUP($A16,'Return Data'!$B$7:$R$2292,17,0)</f>
        <v>36.851100000000002</v>
      </c>
      <c r="M16" s="66">
        <f t="shared" si="4"/>
        <v>11</v>
      </c>
      <c r="N16" s="65">
        <f>VLOOKUP($A16,'Return Data'!$B$7:$R$2292,14,0)</f>
        <v>13.413600000000001</v>
      </c>
      <c r="O16" s="66">
        <f t="shared" si="5"/>
        <v>13</v>
      </c>
      <c r="P16" s="65">
        <f>VLOOKUP($A16,'Return Data'!$B$7:$R$2292,15,0)</f>
        <v>10.087300000000001</v>
      </c>
      <c r="Q16" s="66">
        <f t="shared" si="7"/>
        <v>14</v>
      </c>
      <c r="R16" s="65">
        <f>VLOOKUP($A16,'Return Data'!$B$7:$R$2292,16,0)</f>
        <v>12.9748</v>
      </c>
      <c r="S16" s="67">
        <f t="shared" si="6"/>
        <v>12</v>
      </c>
    </row>
    <row r="17" spans="1:19" x14ac:dyDescent="0.3">
      <c r="A17" s="63" t="s">
        <v>495</v>
      </c>
      <c r="B17" s="64">
        <f>VLOOKUP($A17,'Return Data'!$B$7:$R$2292,3,0)</f>
        <v>44651</v>
      </c>
      <c r="C17" s="65">
        <f>VLOOKUP($A17,'Return Data'!$B$7:$R$2292,4,0)</f>
        <v>15.7037</v>
      </c>
      <c r="D17" s="65">
        <f>VLOOKUP($A17,'Return Data'!$B$7:$R$2292,10,0)</f>
        <v>-1.7830999999999999</v>
      </c>
      <c r="E17" s="66">
        <f t="shared" si="0"/>
        <v>23</v>
      </c>
      <c r="F17" s="65">
        <f>VLOOKUP($A17,'Return Data'!$B$7:$R$2292,11,0)</f>
        <v>-0.95489999999999997</v>
      </c>
      <c r="G17" s="66">
        <f t="shared" si="1"/>
        <v>19</v>
      </c>
      <c r="H17" s="65">
        <f>VLOOKUP($A17,'Return Data'!$B$7:$R$2292,12,0)</f>
        <v>7.0880000000000001</v>
      </c>
      <c r="I17" s="66">
        <f t="shared" si="2"/>
        <v>21</v>
      </c>
      <c r="J17" s="65">
        <f>VLOOKUP($A17,'Return Data'!$B$7:$R$2292,13,0)</f>
        <v>14.608000000000001</v>
      </c>
      <c r="K17" s="66">
        <f t="shared" si="3"/>
        <v>23</v>
      </c>
      <c r="L17" s="65">
        <f>VLOOKUP($A17,'Return Data'!$B$7:$R$2292,17,0)</f>
        <v>30.604600000000001</v>
      </c>
      <c r="M17" s="66">
        <f t="shared" si="4"/>
        <v>21</v>
      </c>
      <c r="N17" s="65">
        <f>VLOOKUP($A17,'Return Data'!$B$7:$R$2292,14,0)</f>
        <v>12.8842</v>
      </c>
      <c r="O17" s="66">
        <f t="shared" si="5"/>
        <v>15</v>
      </c>
      <c r="P17" s="65"/>
      <c r="Q17" s="66"/>
      <c r="R17" s="65">
        <f>VLOOKUP($A17,'Return Data'!$B$7:$R$2292,16,0)</f>
        <v>14.0143</v>
      </c>
      <c r="S17" s="67">
        <f t="shared" si="6"/>
        <v>9</v>
      </c>
    </row>
    <row r="18" spans="1:19" x14ac:dyDescent="0.3">
      <c r="A18" s="63" t="s">
        <v>496</v>
      </c>
      <c r="B18" s="64">
        <f>VLOOKUP($A18,'Return Data'!$B$7:$R$2292,3,0)</f>
        <v>44651</v>
      </c>
      <c r="C18" s="65">
        <f>VLOOKUP($A18,'Return Data'!$B$7:$R$2292,4,0)</f>
        <v>225.96</v>
      </c>
      <c r="D18" s="65">
        <f>VLOOKUP($A18,'Return Data'!$B$7:$R$2292,10,0)</f>
        <v>4.5434000000000001</v>
      </c>
      <c r="E18" s="66">
        <f t="shared" si="0"/>
        <v>1</v>
      </c>
      <c r="F18" s="65">
        <f>VLOOKUP($A18,'Return Data'!$B$7:$R$2292,11,0)</f>
        <v>5.2739000000000003</v>
      </c>
      <c r="G18" s="66">
        <f t="shared" si="1"/>
        <v>1</v>
      </c>
      <c r="H18" s="65">
        <f>VLOOKUP($A18,'Return Data'!$B$7:$R$2292,12,0)</f>
        <v>21.275200000000002</v>
      </c>
      <c r="I18" s="66">
        <f t="shared" si="2"/>
        <v>1</v>
      </c>
      <c r="J18" s="65">
        <f>VLOOKUP($A18,'Return Data'!$B$7:$R$2292,13,0)</f>
        <v>33.1526</v>
      </c>
      <c r="K18" s="66">
        <f t="shared" si="3"/>
        <v>3</v>
      </c>
      <c r="L18" s="65">
        <f>VLOOKUP($A18,'Return Data'!$B$7:$R$2292,17,0)</f>
        <v>46.030900000000003</v>
      </c>
      <c r="M18" s="66">
        <f t="shared" si="4"/>
        <v>3</v>
      </c>
      <c r="N18" s="65">
        <f>VLOOKUP($A18,'Return Data'!$B$7:$R$2292,14,0)</f>
        <v>18.877300000000002</v>
      </c>
      <c r="O18" s="66">
        <f t="shared" si="5"/>
        <v>3</v>
      </c>
      <c r="P18" s="65">
        <f>VLOOKUP($A18,'Return Data'!$B$7:$R$2292,15,0)</f>
        <v>14.6027</v>
      </c>
      <c r="Q18" s="66">
        <f>RANK(P18,P$8:P$39,0)</f>
        <v>3</v>
      </c>
      <c r="R18" s="65">
        <f>VLOOKUP($A18,'Return Data'!$B$7:$R$2292,16,0)</f>
        <v>14.918200000000001</v>
      </c>
      <c r="S18" s="67">
        <f t="shared" si="6"/>
        <v>7</v>
      </c>
    </row>
    <row r="19" spans="1:19" x14ac:dyDescent="0.3">
      <c r="A19" s="63" t="s">
        <v>498</v>
      </c>
      <c r="B19" s="64">
        <f>VLOOKUP($A19,'Return Data'!$B$7:$R$2292,3,0)</f>
        <v>44651</v>
      </c>
      <c r="C19" s="65">
        <f>VLOOKUP($A19,'Return Data'!$B$7:$R$2292,4,0)</f>
        <v>15.9298</v>
      </c>
      <c r="D19" s="65">
        <f>VLOOKUP($A19,'Return Data'!$B$7:$R$2292,10,0)</f>
        <v>-1.4550000000000001</v>
      </c>
      <c r="E19" s="66">
        <f t="shared" si="0"/>
        <v>20</v>
      </c>
      <c r="F19" s="65">
        <f>VLOOKUP($A19,'Return Data'!$B$7:$R$2292,11,0)</f>
        <v>-0.34839999999999999</v>
      </c>
      <c r="G19" s="66">
        <f t="shared" si="1"/>
        <v>13</v>
      </c>
      <c r="H19" s="65">
        <f>VLOOKUP($A19,'Return Data'!$B$7:$R$2292,12,0)</f>
        <v>8.8844999999999992</v>
      </c>
      <c r="I19" s="66">
        <f t="shared" si="2"/>
        <v>13</v>
      </c>
      <c r="J19" s="65">
        <f>VLOOKUP($A19,'Return Data'!$B$7:$R$2292,13,0)</f>
        <v>15.991400000000001</v>
      </c>
      <c r="K19" s="66">
        <f t="shared" si="3"/>
        <v>17</v>
      </c>
      <c r="L19" s="65">
        <f>VLOOKUP($A19,'Return Data'!$B$7:$R$2292,17,0)</f>
        <v>28.677900000000001</v>
      </c>
      <c r="M19" s="66">
        <f t="shared" si="4"/>
        <v>26</v>
      </c>
      <c r="N19" s="65">
        <f>VLOOKUP($A19,'Return Data'!$B$7:$R$2292,14,0)</f>
        <v>11.429600000000001</v>
      </c>
      <c r="O19" s="66">
        <f t="shared" si="5"/>
        <v>23</v>
      </c>
      <c r="P19" s="65">
        <f>VLOOKUP($A19,'Return Data'!$B$7:$R$2292,15,0)</f>
        <v>7.8438999999999997</v>
      </c>
      <c r="Q19" s="66">
        <f>RANK(P19,P$8:P$39,0)</f>
        <v>21</v>
      </c>
      <c r="R19" s="65">
        <f>VLOOKUP($A19,'Return Data'!$B$7:$R$2292,16,0)</f>
        <v>8.9434000000000005</v>
      </c>
      <c r="S19" s="67">
        <f t="shared" si="6"/>
        <v>30</v>
      </c>
    </row>
    <row r="20" spans="1:19" x14ac:dyDescent="0.3">
      <c r="A20" s="63" t="s">
        <v>501</v>
      </c>
      <c r="B20" s="64">
        <f>VLOOKUP($A20,'Return Data'!$B$7:$R$2292,3,0)</f>
        <v>44651</v>
      </c>
      <c r="C20" s="65">
        <f>VLOOKUP($A20,'Return Data'!$B$7:$R$2292,4,0)</f>
        <v>16.920000000000002</v>
      </c>
      <c r="D20" s="65">
        <f>VLOOKUP($A20,'Return Data'!$B$7:$R$2292,10,0)</f>
        <v>-2.8144999999999998</v>
      </c>
      <c r="E20" s="66">
        <f t="shared" si="0"/>
        <v>24</v>
      </c>
      <c r="F20" s="65">
        <f>VLOOKUP($A20,'Return Data'!$B$7:$R$2292,11,0)</f>
        <v>-0.64590000000000003</v>
      </c>
      <c r="G20" s="66">
        <f t="shared" si="1"/>
        <v>16</v>
      </c>
      <c r="H20" s="65">
        <f>VLOOKUP($A20,'Return Data'!$B$7:$R$2292,12,0)</f>
        <v>7.9770000000000003</v>
      </c>
      <c r="I20" s="66">
        <f t="shared" si="2"/>
        <v>16</v>
      </c>
      <c r="J20" s="65">
        <f>VLOOKUP($A20,'Return Data'!$B$7:$R$2292,13,0)</f>
        <v>19.745200000000001</v>
      </c>
      <c r="K20" s="66">
        <f t="shared" si="3"/>
        <v>6</v>
      </c>
      <c r="L20" s="65">
        <f>VLOOKUP($A20,'Return Data'!$B$7:$R$2292,17,0)</f>
        <v>36.960999999999999</v>
      </c>
      <c r="M20" s="66">
        <f t="shared" si="4"/>
        <v>10</v>
      </c>
      <c r="N20" s="65">
        <f>VLOOKUP($A20,'Return Data'!$B$7:$R$2292,14,0)</f>
        <v>13.4938</v>
      </c>
      <c r="O20" s="66">
        <f t="shared" si="5"/>
        <v>12</v>
      </c>
      <c r="P20" s="65">
        <f>VLOOKUP($A20,'Return Data'!$B$7:$R$2292,15,0)</f>
        <v>9.9285999999999994</v>
      </c>
      <c r="Q20" s="66">
        <f>RANK(P20,P$8:P$39,0)</f>
        <v>15</v>
      </c>
      <c r="R20" s="65">
        <f>VLOOKUP($A20,'Return Data'!$B$7:$R$2292,16,0)</f>
        <v>10.5319</v>
      </c>
      <c r="S20" s="67">
        <f t="shared" si="6"/>
        <v>26</v>
      </c>
    </row>
    <row r="21" spans="1:19" x14ac:dyDescent="0.3">
      <c r="A21" s="63" t="s">
        <v>503</v>
      </c>
      <c r="B21" s="64">
        <f>VLOOKUP($A21,'Return Data'!$B$7:$R$2292,3,0)</f>
        <v>44651</v>
      </c>
      <c r="C21" s="65">
        <f>VLOOKUP($A21,'Return Data'!$B$7:$R$2292,4,0)</f>
        <v>14.448499999999999</v>
      </c>
      <c r="D21" s="65">
        <f>VLOOKUP($A21,'Return Data'!$B$7:$R$2292,10,0)</f>
        <v>-1.1886000000000001</v>
      </c>
      <c r="E21" s="66">
        <f t="shared" si="0"/>
        <v>17</v>
      </c>
      <c r="F21" s="65">
        <f>VLOOKUP($A21,'Return Data'!$B$7:$R$2292,11,0)</f>
        <v>-1.4427000000000001</v>
      </c>
      <c r="G21" s="66">
        <f t="shared" si="1"/>
        <v>23</v>
      </c>
      <c r="H21" s="65">
        <f>VLOOKUP($A21,'Return Data'!$B$7:$R$2292,12,0)</f>
        <v>7.2850000000000001</v>
      </c>
      <c r="I21" s="66">
        <f t="shared" si="2"/>
        <v>19</v>
      </c>
      <c r="J21" s="65">
        <f>VLOOKUP($A21,'Return Data'!$B$7:$R$2292,13,0)</f>
        <v>10.8184</v>
      </c>
      <c r="K21" s="66">
        <f t="shared" si="3"/>
        <v>29</v>
      </c>
      <c r="L21" s="65">
        <f>VLOOKUP($A21,'Return Data'!$B$7:$R$2292,17,0)</f>
        <v>28.5733</v>
      </c>
      <c r="M21" s="66">
        <f t="shared" si="4"/>
        <v>27</v>
      </c>
      <c r="N21" s="65">
        <f>VLOOKUP($A21,'Return Data'!$B$7:$R$2292,14,0)</f>
        <v>11.1516</v>
      </c>
      <c r="O21" s="66">
        <f t="shared" si="5"/>
        <v>24</v>
      </c>
      <c r="P21" s="65"/>
      <c r="Q21" s="66"/>
      <c r="R21" s="65">
        <f>VLOOKUP($A21,'Return Data'!$B$7:$R$2292,16,0)</f>
        <v>11.8024</v>
      </c>
      <c r="S21" s="67">
        <f t="shared" si="6"/>
        <v>19</v>
      </c>
    </row>
    <row r="22" spans="1:19" x14ac:dyDescent="0.3">
      <c r="A22" s="63" t="s">
        <v>505</v>
      </c>
      <c r="B22" s="64">
        <f>VLOOKUP($A22,'Return Data'!$B$7:$R$2292,3,0)</f>
        <v>44651</v>
      </c>
      <c r="C22" s="65">
        <f>VLOOKUP($A22,'Return Data'!$B$7:$R$2292,4,0)</f>
        <v>14.167199999999999</v>
      </c>
      <c r="D22" s="65">
        <f>VLOOKUP($A22,'Return Data'!$B$7:$R$2292,10,0)</f>
        <v>-3.4609999999999999</v>
      </c>
      <c r="E22" s="66">
        <f t="shared" si="0"/>
        <v>29</v>
      </c>
      <c r="F22" s="65">
        <f>VLOOKUP($A22,'Return Data'!$B$7:$R$2292,11,0)</f>
        <v>-2.1642999999999999</v>
      </c>
      <c r="G22" s="66">
        <f t="shared" si="1"/>
        <v>24</v>
      </c>
      <c r="H22" s="65">
        <f>VLOOKUP($A22,'Return Data'!$B$7:$R$2292,12,0)</f>
        <v>5.1173999999999999</v>
      </c>
      <c r="I22" s="66">
        <f t="shared" si="2"/>
        <v>26</v>
      </c>
      <c r="J22" s="65">
        <f>VLOOKUP($A22,'Return Data'!$B$7:$R$2292,13,0)</f>
        <v>12.3988</v>
      </c>
      <c r="K22" s="66">
        <f t="shared" si="3"/>
        <v>26</v>
      </c>
      <c r="L22" s="65">
        <f>VLOOKUP($A22,'Return Data'!$B$7:$R$2292,17,0)</f>
        <v>26.584099999999999</v>
      </c>
      <c r="M22" s="66">
        <f t="shared" si="4"/>
        <v>28</v>
      </c>
      <c r="N22" s="65">
        <f>VLOOKUP($A22,'Return Data'!$B$7:$R$2292,14,0)</f>
        <v>10.4815</v>
      </c>
      <c r="O22" s="66">
        <f t="shared" si="5"/>
        <v>26</v>
      </c>
      <c r="P22" s="65"/>
      <c r="Q22" s="66"/>
      <c r="R22" s="65">
        <f>VLOOKUP($A22,'Return Data'!$B$7:$R$2292,16,0)</f>
        <v>9.7249999999999996</v>
      </c>
      <c r="S22" s="67">
        <f t="shared" si="6"/>
        <v>28</v>
      </c>
    </row>
    <row r="23" spans="1:19" x14ac:dyDescent="0.3">
      <c r="A23" s="63" t="s">
        <v>506</v>
      </c>
      <c r="B23" s="64">
        <f>VLOOKUP($A23,'Return Data'!$B$7:$R$2292,3,0)</f>
        <v>44651</v>
      </c>
      <c r="C23" s="65">
        <f>VLOOKUP($A23,'Return Data'!$B$7:$R$2292,4,0)</f>
        <v>199.87326531121099</v>
      </c>
      <c r="D23" s="65">
        <f>VLOOKUP($A23,'Return Data'!$B$7:$R$2292,10,0)</f>
        <v>-0.33189999999999997</v>
      </c>
      <c r="E23" s="66">
        <f t="shared" si="0"/>
        <v>11</v>
      </c>
      <c r="F23" s="65">
        <f>VLOOKUP($A23,'Return Data'!$B$7:$R$2292,11,0)</f>
        <v>-4.1185</v>
      </c>
      <c r="G23" s="66">
        <f t="shared" si="1"/>
        <v>30</v>
      </c>
      <c r="H23" s="65">
        <f>VLOOKUP($A23,'Return Data'!$B$7:$R$2292,12,0)</f>
        <v>6.2942999999999998</v>
      </c>
      <c r="I23" s="66">
        <f t="shared" si="2"/>
        <v>24</v>
      </c>
      <c r="J23" s="65">
        <f>VLOOKUP($A23,'Return Data'!$B$7:$R$2292,13,0)</f>
        <v>14.9846</v>
      </c>
      <c r="K23" s="66">
        <f t="shared" si="3"/>
        <v>21</v>
      </c>
      <c r="L23" s="65">
        <f>VLOOKUP($A23,'Return Data'!$B$7:$R$2292,17,0)</f>
        <v>43.007599999999996</v>
      </c>
      <c r="M23" s="66">
        <f t="shared" si="4"/>
        <v>4</v>
      </c>
      <c r="N23" s="65">
        <f>VLOOKUP($A23,'Return Data'!$B$7:$R$2292,14,0)</f>
        <v>12.4422</v>
      </c>
      <c r="O23" s="66">
        <f t="shared" si="5"/>
        <v>19</v>
      </c>
      <c r="P23" s="65">
        <f>VLOOKUP($A23,'Return Data'!$B$7:$R$2292,15,0)</f>
        <v>10.2692</v>
      </c>
      <c r="Q23" s="66">
        <f>RANK(P23,P$8:P$39,0)</f>
        <v>12</v>
      </c>
      <c r="R23" s="65">
        <f>VLOOKUP($A23,'Return Data'!$B$7:$R$2292,16,0)</f>
        <v>11.7241</v>
      </c>
      <c r="S23" s="67">
        <f t="shared" si="6"/>
        <v>20</v>
      </c>
    </row>
    <row r="24" spans="1:19" x14ac:dyDescent="0.3">
      <c r="A24" s="63" t="s">
        <v>1742</v>
      </c>
      <c r="B24" s="64">
        <f>VLOOKUP($A24,'Return Data'!$B$7:$R$2292,3,0)</f>
        <v>44651</v>
      </c>
      <c r="C24" s="65">
        <f>VLOOKUP($A24,'Return Data'!$B$7:$R$2292,4,0)</f>
        <v>39.862000000000002</v>
      </c>
      <c r="D24" s="65">
        <f>VLOOKUP($A24,'Return Data'!$B$7:$R$2292,10,0)</f>
        <v>0.25650000000000001</v>
      </c>
      <c r="E24" s="66">
        <f t="shared" si="0"/>
        <v>8</v>
      </c>
      <c r="F24" s="65">
        <f>VLOOKUP($A24,'Return Data'!$B$7:$R$2292,11,0)</f>
        <v>1.8211999999999999</v>
      </c>
      <c r="G24" s="66">
        <f t="shared" si="1"/>
        <v>5</v>
      </c>
      <c r="H24" s="65">
        <f>VLOOKUP($A24,'Return Data'!$B$7:$R$2292,12,0)</f>
        <v>9.2080000000000002</v>
      </c>
      <c r="I24" s="66">
        <f t="shared" si="2"/>
        <v>11</v>
      </c>
      <c r="J24" s="65">
        <f>VLOOKUP($A24,'Return Data'!$B$7:$R$2292,13,0)</f>
        <v>17.503799999999998</v>
      </c>
      <c r="K24" s="66">
        <f t="shared" si="3"/>
        <v>14</v>
      </c>
      <c r="L24" s="65">
        <f>VLOOKUP($A24,'Return Data'!$B$7:$R$2292,17,0)</f>
        <v>40.226900000000001</v>
      </c>
      <c r="M24" s="66">
        <f t="shared" si="4"/>
        <v>5</v>
      </c>
      <c r="N24" s="65">
        <f>VLOOKUP($A24,'Return Data'!$B$7:$R$2292,14,0)</f>
        <v>17.426400000000001</v>
      </c>
      <c r="O24" s="66">
        <f t="shared" si="5"/>
        <v>4</v>
      </c>
      <c r="P24" s="65">
        <f>VLOOKUP($A24,'Return Data'!$B$7:$R$2292,15,0)</f>
        <v>12.207800000000001</v>
      </c>
      <c r="Q24" s="66">
        <f>RANK(P24,P$8:P$39,0)</f>
        <v>7</v>
      </c>
      <c r="R24" s="65">
        <f>VLOOKUP($A24,'Return Data'!$B$7:$R$2292,16,0)</f>
        <v>11.5936</v>
      </c>
      <c r="S24" s="67">
        <f t="shared" si="6"/>
        <v>21</v>
      </c>
    </row>
    <row r="25" spans="1:19" x14ac:dyDescent="0.3">
      <c r="A25" s="63" t="s">
        <v>509</v>
      </c>
      <c r="B25" s="64">
        <f>VLOOKUP($A25,'Return Data'!$B$7:$R$2292,3,0)</f>
        <v>44651</v>
      </c>
      <c r="C25" s="65">
        <f>VLOOKUP($A25,'Return Data'!$B$7:$R$2292,4,0)</f>
        <v>36.889000000000003</v>
      </c>
      <c r="D25" s="65">
        <f>VLOOKUP($A25,'Return Data'!$B$7:$R$2292,10,0)</f>
        <v>-2.8214000000000001</v>
      </c>
      <c r="E25" s="66">
        <f t="shared" si="0"/>
        <v>25</v>
      </c>
      <c r="F25" s="65">
        <f>VLOOKUP($A25,'Return Data'!$B$7:$R$2292,11,0)</f>
        <v>-0.41299999999999998</v>
      </c>
      <c r="G25" s="66">
        <f t="shared" si="1"/>
        <v>14</v>
      </c>
      <c r="H25" s="65">
        <f>VLOOKUP($A25,'Return Data'!$B$7:$R$2292,12,0)</f>
        <v>7.5888999999999998</v>
      </c>
      <c r="I25" s="66">
        <f t="shared" si="2"/>
        <v>17</v>
      </c>
      <c r="J25" s="65">
        <f>VLOOKUP($A25,'Return Data'!$B$7:$R$2292,13,0)</f>
        <v>14.6547</v>
      </c>
      <c r="K25" s="66">
        <f t="shared" si="3"/>
        <v>22</v>
      </c>
      <c r="L25" s="65">
        <f>VLOOKUP($A25,'Return Data'!$B$7:$R$2292,17,0)</f>
        <v>31.302199999999999</v>
      </c>
      <c r="M25" s="66">
        <f t="shared" si="4"/>
        <v>17</v>
      </c>
      <c r="N25" s="65">
        <f>VLOOKUP($A25,'Return Data'!$B$7:$R$2292,14,0)</f>
        <v>12.186400000000001</v>
      </c>
      <c r="O25" s="66">
        <f t="shared" si="5"/>
        <v>22</v>
      </c>
      <c r="P25" s="65">
        <f>VLOOKUP($A25,'Return Data'!$B$7:$R$2292,15,0)</f>
        <v>9.7645</v>
      </c>
      <c r="Q25" s="66">
        <f>RANK(P25,P$8:P$39,0)</f>
        <v>17</v>
      </c>
      <c r="R25" s="65">
        <f>VLOOKUP($A25,'Return Data'!$B$7:$R$2292,16,0)</f>
        <v>12.419</v>
      </c>
      <c r="S25" s="67">
        <f t="shared" si="6"/>
        <v>16</v>
      </c>
    </row>
    <row r="26" spans="1:19" x14ac:dyDescent="0.3">
      <c r="A26" s="63" t="s">
        <v>510</v>
      </c>
      <c r="B26" s="64">
        <f>VLOOKUP($A26,'Return Data'!$B$7:$R$2292,3,0)</f>
        <v>44651</v>
      </c>
      <c r="C26" s="65">
        <f>VLOOKUP($A26,'Return Data'!$B$7:$R$2292,4,0)</f>
        <v>134.84630000000001</v>
      </c>
      <c r="D26" s="65">
        <f>VLOOKUP($A26,'Return Data'!$B$7:$R$2292,10,0)</f>
        <v>-3.3285999999999998</v>
      </c>
      <c r="E26" s="66">
        <f t="shared" si="0"/>
        <v>27</v>
      </c>
      <c r="F26" s="65">
        <f>VLOOKUP($A26,'Return Data'!$B$7:$R$2292,11,0)</f>
        <v>-2.2984</v>
      </c>
      <c r="G26" s="66">
        <f t="shared" si="1"/>
        <v>26</v>
      </c>
      <c r="H26" s="65">
        <f>VLOOKUP($A26,'Return Data'!$B$7:$R$2292,12,0)</f>
        <v>3.7532999999999999</v>
      </c>
      <c r="I26" s="66">
        <f t="shared" si="2"/>
        <v>29</v>
      </c>
      <c r="J26" s="65">
        <f>VLOOKUP($A26,'Return Data'!$B$7:$R$2292,13,0)</f>
        <v>9.7581000000000007</v>
      </c>
      <c r="K26" s="66">
        <f t="shared" si="3"/>
        <v>30</v>
      </c>
      <c r="L26" s="65">
        <f>VLOOKUP($A26,'Return Data'!$B$7:$R$2292,17,0)</f>
        <v>22.821300000000001</v>
      </c>
      <c r="M26" s="66">
        <f t="shared" si="4"/>
        <v>31</v>
      </c>
      <c r="N26" s="65">
        <f>VLOOKUP($A26,'Return Data'!$B$7:$R$2292,14,0)</f>
        <v>10.151999999999999</v>
      </c>
      <c r="O26" s="66">
        <f t="shared" si="5"/>
        <v>29</v>
      </c>
      <c r="P26" s="65">
        <f>VLOOKUP($A26,'Return Data'!$B$7:$R$2292,15,0)</f>
        <v>8.0434000000000001</v>
      </c>
      <c r="Q26" s="66">
        <f>RANK(P26,P$8:P$39,0)</f>
        <v>20</v>
      </c>
      <c r="R26" s="65">
        <f>VLOOKUP($A26,'Return Data'!$B$7:$R$2292,16,0)</f>
        <v>8.6767000000000003</v>
      </c>
      <c r="S26" s="67">
        <f t="shared" si="6"/>
        <v>31</v>
      </c>
    </row>
    <row r="27" spans="1:19" x14ac:dyDescent="0.3">
      <c r="A27" s="63" t="s">
        <v>513</v>
      </c>
      <c r="B27" s="64">
        <f>VLOOKUP($A27,'Return Data'!$B$7:$R$2292,3,0)</f>
        <v>44651</v>
      </c>
      <c r="C27" s="65">
        <f>VLOOKUP($A27,'Return Data'!$B$7:$R$2292,4,0)</f>
        <v>16.9742</v>
      </c>
      <c r="D27" s="65">
        <f>VLOOKUP($A27,'Return Data'!$B$7:$R$2292,10,0)</f>
        <v>1.0795999999999999</v>
      </c>
      <c r="E27" s="66">
        <f t="shared" si="0"/>
        <v>4</v>
      </c>
      <c r="F27" s="65">
        <f>VLOOKUP($A27,'Return Data'!$B$7:$R$2292,11,0)</f>
        <v>1.5530999999999999</v>
      </c>
      <c r="G27" s="66">
        <f t="shared" si="1"/>
        <v>6</v>
      </c>
      <c r="H27" s="65">
        <f>VLOOKUP($A27,'Return Data'!$B$7:$R$2292,12,0)</f>
        <v>11.096399999999999</v>
      </c>
      <c r="I27" s="66">
        <f t="shared" si="2"/>
        <v>4</v>
      </c>
      <c r="J27" s="65">
        <f>VLOOKUP($A27,'Return Data'!$B$7:$R$2292,13,0)</f>
        <v>21.3093</v>
      </c>
      <c r="K27" s="66">
        <f t="shared" si="3"/>
        <v>4</v>
      </c>
      <c r="L27" s="65">
        <f>VLOOKUP($A27,'Return Data'!$B$7:$R$2292,17,0)</f>
        <v>36.97</v>
      </c>
      <c r="M27" s="66">
        <f t="shared" si="4"/>
        <v>8</v>
      </c>
      <c r="N27" s="65"/>
      <c r="O27" s="66"/>
      <c r="P27" s="65"/>
      <c r="Q27" s="66"/>
      <c r="R27" s="65">
        <f>VLOOKUP($A27,'Return Data'!$B$7:$R$2292,16,0)</f>
        <v>21.636500000000002</v>
      </c>
      <c r="S27" s="67">
        <f t="shared" si="6"/>
        <v>1</v>
      </c>
    </row>
    <row r="28" spans="1:19" x14ac:dyDescent="0.3">
      <c r="A28" s="63" t="s">
        <v>516</v>
      </c>
      <c r="B28" s="64">
        <f>VLOOKUP($A28,'Return Data'!$B$7:$R$2292,3,0)</f>
        <v>44651</v>
      </c>
      <c r="C28" s="65">
        <f>VLOOKUP($A28,'Return Data'!$B$7:$R$2292,4,0)</f>
        <v>21.798999999999999</v>
      </c>
      <c r="D28" s="65">
        <f>VLOOKUP($A28,'Return Data'!$B$7:$R$2292,10,0)</f>
        <v>-1.1920999999999999</v>
      </c>
      <c r="E28" s="66">
        <f t="shared" si="0"/>
        <v>18</v>
      </c>
      <c r="F28" s="65">
        <f>VLOOKUP($A28,'Return Data'!$B$7:$R$2292,11,0)</f>
        <v>-0.97219999999999995</v>
      </c>
      <c r="G28" s="66">
        <f t="shared" si="1"/>
        <v>20</v>
      </c>
      <c r="H28" s="65">
        <f>VLOOKUP($A28,'Return Data'!$B$7:$R$2292,12,0)</f>
        <v>7.1783000000000001</v>
      </c>
      <c r="I28" s="66">
        <f t="shared" si="2"/>
        <v>20</v>
      </c>
      <c r="J28" s="65">
        <f>VLOOKUP($A28,'Return Data'!$B$7:$R$2292,13,0)</f>
        <v>15.9336</v>
      </c>
      <c r="K28" s="66">
        <f t="shared" si="3"/>
        <v>18</v>
      </c>
      <c r="L28" s="65">
        <f>VLOOKUP($A28,'Return Data'!$B$7:$R$2292,17,0)</f>
        <v>32.803400000000003</v>
      </c>
      <c r="M28" s="66">
        <f t="shared" si="4"/>
        <v>15</v>
      </c>
      <c r="N28" s="65">
        <f>VLOOKUP($A28,'Return Data'!$B$7:$R$2292,14,0)</f>
        <v>13.8415</v>
      </c>
      <c r="O28" s="66">
        <f t="shared" ref="O28:O39" si="8">RANK(N28,N$8:N$39,0)</f>
        <v>11</v>
      </c>
      <c r="P28" s="65">
        <f>VLOOKUP($A28,'Return Data'!$B$7:$R$2292,15,0)</f>
        <v>12.623100000000001</v>
      </c>
      <c r="Q28" s="66">
        <f>RANK(P28,P$8:P$39,0)</f>
        <v>6</v>
      </c>
      <c r="R28" s="65">
        <f>VLOOKUP($A28,'Return Data'!$B$7:$R$2292,16,0)</f>
        <v>12.38</v>
      </c>
      <c r="S28" s="67">
        <f t="shared" si="6"/>
        <v>17</v>
      </c>
    </row>
    <row r="29" spans="1:19" x14ac:dyDescent="0.3">
      <c r="A29" s="63" t="s">
        <v>518</v>
      </c>
      <c r="B29" s="64">
        <f>VLOOKUP($A29,'Return Data'!$B$7:$R$2292,3,0)</f>
        <v>44651</v>
      </c>
      <c r="C29" s="65">
        <f>VLOOKUP($A29,'Return Data'!$B$7:$R$2292,4,0)</f>
        <v>14.6783</v>
      </c>
      <c r="D29" s="65">
        <f>VLOOKUP($A29,'Return Data'!$B$7:$R$2292,10,0)</f>
        <v>-3.0867</v>
      </c>
      <c r="E29" s="66">
        <f t="shared" si="0"/>
        <v>26</v>
      </c>
      <c r="F29" s="65">
        <f>VLOOKUP($A29,'Return Data'!$B$7:$R$2292,11,0)</f>
        <v>-5.4690000000000003</v>
      </c>
      <c r="G29" s="66">
        <f t="shared" si="1"/>
        <v>31</v>
      </c>
      <c r="H29" s="65">
        <f>VLOOKUP($A29,'Return Data'!$B$7:$R$2292,12,0)</f>
        <v>2.1631999999999998</v>
      </c>
      <c r="I29" s="66">
        <f t="shared" si="2"/>
        <v>30</v>
      </c>
      <c r="J29" s="65">
        <f>VLOOKUP($A29,'Return Data'!$B$7:$R$2292,13,0)</f>
        <v>6.7823000000000002</v>
      </c>
      <c r="K29" s="66">
        <f t="shared" si="3"/>
        <v>31</v>
      </c>
      <c r="L29" s="65">
        <f>VLOOKUP($A29,'Return Data'!$B$7:$R$2292,17,0)</f>
        <v>23.969100000000001</v>
      </c>
      <c r="M29" s="66">
        <f t="shared" si="4"/>
        <v>30</v>
      </c>
      <c r="N29" s="65">
        <f>VLOOKUP($A29,'Return Data'!$B$7:$R$2292,14,0)</f>
        <v>12.533899999999999</v>
      </c>
      <c r="O29" s="66">
        <f t="shared" si="8"/>
        <v>18</v>
      </c>
      <c r="P29" s="65"/>
      <c r="Q29" s="66"/>
      <c r="R29" s="65">
        <f>VLOOKUP($A29,'Return Data'!$B$7:$R$2292,16,0)</f>
        <v>11.433199999999999</v>
      </c>
      <c r="S29" s="67">
        <f t="shared" si="6"/>
        <v>23</v>
      </c>
    </row>
    <row r="30" spans="1:19" x14ac:dyDescent="0.3">
      <c r="A30" s="63" t="s">
        <v>1909</v>
      </c>
      <c r="B30" s="64">
        <f>VLOOKUP($A30,'Return Data'!$B$7:$R$2292,3,0)</f>
        <v>44651</v>
      </c>
      <c r="C30" s="65">
        <f>VLOOKUP($A30,'Return Data'!$B$7:$R$2292,4,0)</f>
        <v>14.196300000000001</v>
      </c>
      <c r="D30" s="65">
        <f>VLOOKUP($A30,'Return Data'!$B$7:$R$2292,10,0)</f>
        <v>-0.39429999999999998</v>
      </c>
      <c r="E30" s="66">
        <f t="shared" si="0"/>
        <v>12</v>
      </c>
      <c r="F30" s="65">
        <f>VLOOKUP($A30,'Return Data'!$B$7:$R$2292,11,0)</f>
        <v>0.35489999999999999</v>
      </c>
      <c r="G30" s="66">
        <f t="shared" si="1"/>
        <v>10</v>
      </c>
      <c r="H30" s="65">
        <f>VLOOKUP($A30,'Return Data'!$B$7:$R$2292,12,0)</f>
        <v>9.4068000000000005</v>
      </c>
      <c r="I30" s="66">
        <f t="shared" si="2"/>
        <v>9</v>
      </c>
      <c r="J30" s="65">
        <f>VLOOKUP($A30,'Return Data'!$B$7:$R$2292,13,0)</f>
        <v>17.224</v>
      </c>
      <c r="K30" s="66">
        <f t="shared" si="3"/>
        <v>15</v>
      </c>
      <c r="L30" s="65">
        <f>VLOOKUP($A30,'Return Data'!$B$7:$R$2292,17,0)</f>
        <v>28.767900000000001</v>
      </c>
      <c r="M30" s="66">
        <f t="shared" si="4"/>
        <v>25</v>
      </c>
      <c r="N30" s="65">
        <f>VLOOKUP($A30,'Return Data'!$B$7:$R$2292,14,0)</f>
        <v>10.556100000000001</v>
      </c>
      <c r="O30" s="66">
        <f t="shared" si="8"/>
        <v>25</v>
      </c>
      <c r="P30" s="65"/>
      <c r="Q30" s="66"/>
      <c r="R30" s="65">
        <f>VLOOKUP($A30,'Return Data'!$B$7:$R$2292,16,0)</f>
        <v>9.3490000000000002</v>
      </c>
      <c r="S30" s="67">
        <f t="shared" si="6"/>
        <v>29</v>
      </c>
    </row>
    <row r="31" spans="1:19" x14ac:dyDescent="0.3">
      <c r="A31" s="63" t="s">
        <v>519</v>
      </c>
      <c r="B31" s="64">
        <f>VLOOKUP($A31,'Return Data'!$B$7:$R$2292,3,0)</f>
        <v>44651</v>
      </c>
      <c r="C31" s="65">
        <f>VLOOKUP($A31,'Return Data'!$B$7:$R$2292,4,0)</f>
        <v>66.356499999999997</v>
      </c>
      <c r="D31" s="65">
        <f>VLOOKUP($A31,'Return Data'!$B$7:$R$2292,10,0)</f>
        <v>0.71230000000000004</v>
      </c>
      <c r="E31" s="66">
        <f t="shared" si="0"/>
        <v>7</v>
      </c>
      <c r="F31" s="65">
        <f>VLOOKUP($A31,'Return Data'!$B$7:$R$2292,11,0)</f>
        <v>1.0975999999999999</v>
      </c>
      <c r="G31" s="66">
        <f t="shared" si="1"/>
        <v>8</v>
      </c>
      <c r="H31" s="65">
        <f>VLOOKUP($A31,'Return Data'!$B$7:$R$2292,12,0)</f>
        <v>6.9602000000000004</v>
      </c>
      <c r="I31" s="66">
        <f t="shared" si="2"/>
        <v>22</v>
      </c>
      <c r="J31" s="65">
        <f>VLOOKUP($A31,'Return Data'!$B$7:$R$2292,13,0)</f>
        <v>17.5471</v>
      </c>
      <c r="K31" s="66">
        <f t="shared" si="3"/>
        <v>13</v>
      </c>
      <c r="L31" s="65">
        <f>VLOOKUP($A31,'Return Data'!$B$7:$R$2292,17,0)</f>
        <v>36.969000000000001</v>
      </c>
      <c r="M31" s="66">
        <f t="shared" si="4"/>
        <v>9</v>
      </c>
      <c r="N31" s="65">
        <f>VLOOKUP($A31,'Return Data'!$B$7:$R$2292,14,0)</f>
        <v>6.3784000000000001</v>
      </c>
      <c r="O31" s="66">
        <f t="shared" si="8"/>
        <v>30</v>
      </c>
      <c r="P31" s="65">
        <f>VLOOKUP($A31,'Return Data'!$B$7:$R$2292,15,0)</f>
        <v>6.8853</v>
      </c>
      <c r="Q31" s="66">
        <f t="shared" ref="Q31:Q39" si="9">RANK(P31,P$8:P$39,0)</f>
        <v>23</v>
      </c>
      <c r="R31" s="65">
        <f>VLOOKUP($A31,'Return Data'!$B$7:$R$2292,16,0)</f>
        <v>11.911300000000001</v>
      </c>
      <c r="S31" s="67">
        <f t="shared" si="6"/>
        <v>18</v>
      </c>
    </row>
    <row r="32" spans="1:19" x14ac:dyDescent="0.3">
      <c r="A32" s="63" t="s">
        <v>525</v>
      </c>
      <c r="B32" s="64">
        <f>VLOOKUP($A32,'Return Data'!$B$7:$R$2292,3,0)</f>
        <v>44651</v>
      </c>
      <c r="C32" s="65">
        <f>VLOOKUP($A32,'Return Data'!$B$7:$R$2292,4,0)</f>
        <v>91.6</v>
      </c>
      <c r="D32" s="65">
        <f>VLOOKUP($A32,'Return Data'!$B$7:$R$2292,10,0)</f>
        <v>-6.1379000000000001</v>
      </c>
      <c r="E32" s="66">
        <f t="shared" si="0"/>
        <v>32</v>
      </c>
      <c r="F32" s="65">
        <f>VLOOKUP($A32,'Return Data'!$B$7:$R$2292,11,0)</f>
        <v>-6.6258999999999997</v>
      </c>
      <c r="G32" s="66">
        <f t="shared" si="1"/>
        <v>32</v>
      </c>
      <c r="H32" s="65">
        <f>VLOOKUP($A32,'Return Data'!$B$7:$R$2292,12,0)</f>
        <v>0.16400000000000001</v>
      </c>
      <c r="I32" s="66">
        <f t="shared" si="2"/>
        <v>31</v>
      </c>
      <c r="J32" s="65">
        <f>VLOOKUP($A32,'Return Data'!$B$7:$R$2292,13,0)</f>
        <v>11.2461</v>
      </c>
      <c r="K32" s="66">
        <f t="shared" si="3"/>
        <v>28</v>
      </c>
      <c r="L32" s="65">
        <f>VLOOKUP($A32,'Return Data'!$B$7:$R$2292,17,0)</f>
        <v>28.9587</v>
      </c>
      <c r="M32" s="66">
        <f t="shared" si="4"/>
        <v>24</v>
      </c>
      <c r="N32" s="65">
        <f>VLOOKUP($A32,'Return Data'!$B$7:$R$2292,14,0)</f>
        <v>10.263500000000001</v>
      </c>
      <c r="O32" s="66">
        <f t="shared" si="8"/>
        <v>28</v>
      </c>
      <c r="P32" s="65">
        <f>VLOOKUP($A32,'Return Data'!$B$7:$R$2292,15,0)</f>
        <v>7.7483000000000004</v>
      </c>
      <c r="Q32" s="66">
        <f t="shared" si="9"/>
        <v>22</v>
      </c>
      <c r="R32" s="65">
        <f>VLOOKUP($A32,'Return Data'!$B$7:$R$2292,16,0)</f>
        <v>12.97</v>
      </c>
      <c r="S32" s="67">
        <f t="shared" si="6"/>
        <v>13</v>
      </c>
    </row>
    <row r="33" spans="1:19" x14ac:dyDescent="0.3">
      <c r="A33" s="63" t="s">
        <v>527</v>
      </c>
      <c r="B33" s="64">
        <f>VLOOKUP($A33,'Return Data'!$B$7:$R$2292,3,0)</f>
        <v>44651</v>
      </c>
      <c r="C33" s="65">
        <f>VLOOKUP($A33,'Return Data'!$B$7:$R$2292,4,0)</f>
        <v>283.3904</v>
      </c>
      <c r="D33" s="65">
        <f>VLOOKUP($A33,'Return Data'!$B$7:$R$2292,10,0)</f>
        <v>3.3113000000000001</v>
      </c>
      <c r="E33" s="66">
        <f t="shared" si="0"/>
        <v>2</v>
      </c>
      <c r="F33" s="65">
        <f>VLOOKUP($A33,'Return Data'!$B$7:$R$2292,11,0)</f>
        <v>5.2435999999999998</v>
      </c>
      <c r="G33" s="66">
        <f t="shared" si="1"/>
        <v>2</v>
      </c>
      <c r="H33" s="65">
        <f>VLOOKUP($A33,'Return Data'!$B$7:$R$2292,12,0)</f>
        <v>14.3691</v>
      </c>
      <c r="I33" s="66">
        <f t="shared" si="2"/>
        <v>2</v>
      </c>
      <c r="J33" s="65">
        <f>VLOOKUP($A33,'Return Data'!$B$7:$R$2292,13,0)</f>
        <v>36.311199999999999</v>
      </c>
      <c r="K33" s="66">
        <f t="shared" si="3"/>
        <v>1</v>
      </c>
      <c r="L33" s="65">
        <f>VLOOKUP($A33,'Return Data'!$B$7:$R$2292,17,0)</f>
        <v>59.906599999999997</v>
      </c>
      <c r="M33" s="66">
        <f t="shared" si="4"/>
        <v>1</v>
      </c>
      <c r="N33" s="65">
        <f>VLOOKUP($A33,'Return Data'!$B$7:$R$2292,14,0)</f>
        <v>27.1813</v>
      </c>
      <c r="O33" s="66">
        <f t="shared" si="8"/>
        <v>1</v>
      </c>
      <c r="P33" s="65">
        <f>VLOOKUP($A33,'Return Data'!$B$7:$R$2292,15,0)</f>
        <v>20.136900000000001</v>
      </c>
      <c r="Q33" s="66">
        <f t="shared" si="9"/>
        <v>1</v>
      </c>
      <c r="R33" s="65">
        <f>VLOOKUP($A33,'Return Data'!$B$7:$R$2292,16,0)</f>
        <v>17.2242</v>
      </c>
      <c r="S33" s="67">
        <f t="shared" si="6"/>
        <v>3</v>
      </c>
    </row>
    <row r="34" spans="1:19" x14ac:dyDescent="0.3">
      <c r="A34" s="63" t="s">
        <v>1748</v>
      </c>
      <c r="B34" s="64">
        <f>VLOOKUP($A34,'Return Data'!$B$7:$R$2292,3,0)</f>
        <v>44651</v>
      </c>
      <c r="C34" s="65">
        <f>VLOOKUP($A34,'Return Data'!$B$7:$R$2292,4,0)</f>
        <v>483.47091424108299</v>
      </c>
      <c r="D34" s="65">
        <f>VLOOKUP($A34,'Return Data'!$B$7:$R$2292,10,0)</f>
        <v>0.15040000000000001</v>
      </c>
      <c r="E34" s="66">
        <f t="shared" si="0"/>
        <v>9</v>
      </c>
      <c r="F34" s="65">
        <f>VLOOKUP($A34,'Return Data'!$B$7:$R$2292,11,0)</f>
        <v>-6.8999999999999999E-3</v>
      </c>
      <c r="G34" s="66">
        <f t="shared" si="1"/>
        <v>12</v>
      </c>
      <c r="H34" s="65">
        <f>VLOOKUP($A34,'Return Data'!$B$7:$R$2292,12,0)</f>
        <v>9.9632000000000005</v>
      </c>
      <c r="I34" s="66">
        <f t="shared" si="2"/>
        <v>7</v>
      </c>
      <c r="J34" s="65">
        <f>VLOOKUP($A34,'Return Data'!$B$7:$R$2292,13,0)</f>
        <v>17.8826</v>
      </c>
      <c r="K34" s="66">
        <f t="shared" si="3"/>
        <v>12</v>
      </c>
      <c r="L34" s="65">
        <f>VLOOKUP($A34,'Return Data'!$B$7:$R$2292,17,0)</f>
        <v>30.947099999999999</v>
      </c>
      <c r="M34" s="66">
        <f t="shared" si="4"/>
        <v>18</v>
      </c>
      <c r="N34" s="65">
        <f>VLOOKUP($A34,'Return Data'!$B$7:$R$2292,14,0)</f>
        <v>14.8094</v>
      </c>
      <c r="O34" s="66">
        <f t="shared" si="8"/>
        <v>9</v>
      </c>
      <c r="P34" s="65">
        <f>VLOOKUP($A34,'Return Data'!$B$7:$R$2292,15,0)</f>
        <v>13.261900000000001</v>
      </c>
      <c r="Q34" s="66">
        <f t="shared" si="9"/>
        <v>4</v>
      </c>
      <c r="R34" s="65">
        <f>VLOOKUP($A34,'Return Data'!$B$7:$R$2292,16,0)</f>
        <v>15.894600000000001</v>
      </c>
      <c r="S34" s="67">
        <f t="shared" si="6"/>
        <v>5</v>
      </c>
    </row>
    <row r="35" spans="1:19" x14ac:dyDescent="0.3">
      <c r="A35" s="63" t="s">
        <v>530</v>
      </c>
      <c r="B35" s="64">
        <f>VLOOKUP($A35,'Return Data'!$B$7:$R$2292,3,0)</f>
        <v>44651</v>
      </c>
      <c r="C35" s="65">
        <f>VLOOKUP($A35,'Return Data'!$B$7:$R$2292,4,0)</f>
        <v>22.7361</v>
      </c>
      <c r="D35" s="65">
        <f>VLOOKUP($A35,'Return Data'!$B$7:$R$2292,10,0)</f>
        <v>-0.56069999999999998</v>
      </c>
      <c r="E35" s="66">
        <f t="shared" si="0"/>
        <v>14</v>
      </c>
      <c r="F35" s="65">
        <f>VLOOKUP($A35,'Return Data'!$B$7:$R$2292,11,0)</f>
        <v>-2.3086000000000002</v>
      </c>
      <c r="G35" s="66">
        <f t="shared" si="1"/>
        <v>27</v>
      </c>
      <c r="H35" s="65">
        <f>VLOOKUP($A35,'Return Data'!$B$7:$R$2292,12,0)</f>
        <v>6.4255000000000004</v>
      </c>
      <c r="I35" s="66">
        <f t="shared" si="2"/>
        <v>23</v>
      </c>
      <c r="J35" s="65">
        <f>VLOOKUP($A35,'Return Data'!$B$7:$R$2292,13,0)</f>
        <v>12.0055</v>
      </c>
      <c r="K35" s="66">
        <f t="shared" si="3"/>
        <v>27</v>
      </c>
      <c r="L35" s="65">
        <f>VLOOKUP($A35,'Return Data'!$B$7:$R$2292,17,0)</f>
        <v>25.898299999999999</v>
      </c>
      <c r="M35" s="66">
        <f t="shared" si="4"/>
        <v>29</v>
      </c>
      <c r="N35" s="65">
        <f>VLOOKUP($A35,'Return Data'!$B$7:$R$2292,14,0)</f>
        <v>10.3888</v>
      </c>
      <c r="O35" s="66">
        <f t="shared" si="8"/>
        <v>27</v>
      </c>
      <c r="P35" s="65">
        <f>VLOOKUP($A35,'Return Data'!$B$7:$R$2292,15,0)</f>
        <v>9.4896999999999991</v>
      </c>
      <c r="Q35" s="66">
        <f t="shared" si="9"/>
        <v>18</v>
      </c>
      <c r="R35" s="65">
        <f>VLOOKUP($A35,'Return Data'!$B$7:$R$2292,16,0)</f>
        <v>10.3843</v>
      </c>
      <c r="S35" s="67">
        <f t="shared" si="6"/>
        <v>27</v>
      </c>
    </row>
    <row r="36" spans="1:19" x14ac:dyDescent="0.3">
      <c r="A36" s="63" t="s">
        <v>1942</v>
      </c>
      <c r="B36" s="64">
        <f>VLOOKUP($A36,'Return Data'!$B$7:$R$2292,3,0)</f>
        <v>44651</v>
      </c>
      <c r="C36" s="65">
        <f>VLOOKUP($A36,'Return Data'!$B$7:$R$2292,4,0)</f>
        <v>110.75879999999999</v>
      </c>
      <c r="D36" s="65">
        <f>VLOOKUP($A36,'Return Data'!$B$7:$R$2292,10,0)</f>
        <v>-1.3314999999999999</v>
      </c>
      <c r="E36" s="66">
        <f t="shared" si="0"/>
        <v>19</v>
      </c>
      <c r="F36" s="65">
        <f>VLOOKUP($A36,'Return Data'!$B$7:$R$2292,11,0)</f>
        <v>-0.86040000000000005</v>
      </c>
      <c r="G36" s="66">
        <f t="shared" si="1"/>
        <v>18</v>
      </c>
      <c r="H36" s="65">
        <f>VLOOKUP($A36,'Return Data'!$B$7:$R$2292,12,0)</f>
        <v>9.8253000000000004</v>
      </c>
      <c r="I36" s="66">
        <f t="shared" si="2"/>
        <v>8</v>
      </c>
      <c r="J36" s="65">
        <f>VLOOKUP($A36,'Return Data'!$B$7:$R$2292,13,0)</f>
        <v>17.941400000000002</v>
      </c>
      <c r="K36" s="66">
        <f t="shared" si="3"/>
        <v>11</v>
      </c>
      <c r="L36" s="65">
        <f>VLOOKUP($A36,'Return Data'!$B$7:$R$2292,17,0)</f>
        <v>33.228400000000001</v>
      </c>
      <c r="M36" s="66">
        <f t="shared" si="4"/>
        <v>13</v>
      </c>
      <c r="N36" s="65">
        <f>VLOOKUP($A36,'Return Data'!$B$7:$R$2292,14,0)</f>
        <v>12.3628</v>
      </c>
      <c r="O36" s="66">
        <f t="shared" si="8"/>
        <v>20</v>
      </c>
      <c r="P36" s="65">
        <f>VLOOKUP($A36,'Return Data'!$B$7:$R$2292,15,0)</f>
        <v>12.1065</v>
      </c>
      <c r="Q36" s="66">
        <f t="shared" si="9"/>
        <v>8</v>
      </c>
      <c r="R36" s="65">
        <f>VLOOKUP($A36,'Return Data'!$B$7:$R$2292,16,0)</f>
        <v>11.4274</v>
      </c>
      <c r="S36" s="67">
        <f t="shared" si="6"/>
        <v>24</v>
      </c>
    </row>
    <row r="37" spans="1:19" x14ac:dyDescent="0.3">
      <c r="A37" s="63" t="s">
        <v>531</v>
      </c>
      <c r="B37" s="64">
        <f>VLOOKUP($A37,'Return Data'!$B$7:$R$2292,3,0)</f>
        <v>0</v>
      </c>
      <c r="C37" s="65">
        <f>VLOOKUP($A37,'Return Data'!$B$7:$R$2292,4,0)</f>
        <v>0</v>
      </c>
      <c r="D37" s="65">
        <f>VLOOKUP($A37,'Return Data'!$B$7:$R$2292,10,0)</f>
        <v>0</v>
      </c>
      <c r="E37" s="66">
        <f t="shared" si="0"/>
        <v>10</v>
      </c>
      <c r="F37" s="65">
        <f>VLOOKUP($A37,'Return Data'!$B$7:$R$2292,11,0)</f>
        <v>0</v>
      </c>
      <c r="G37" s="66">
        <f t="shared" si="1"/>
        <v>11</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534</v>
      </c>
      <c r="B38" s="64">
        <f>VLOOKUP($A38,'Return Data'!$B$7:$R$2292,3,0)</f>
        <v>44651</v>
      </c>
      <c r="C38" s="65">
        <f>VLOOKUP($A38,'Return Data'!$B$7:$R$2292,4,0)</f>
        <v>407.90623119537997</v>
      </c>
      <c r="D38" s="65">
        <f>VLOOKUP($A38,'Return Data'!$B$7:$R$2292,10,0)</f>
        <v>-0.4083</v>
      </c>
      <c r="E38" s="66">
        <f t="shared" si="0"/>
        <v>13</v>
      </c>
      <c r="F38" s="65">
        <f>VLOOKUP($A38,'Return Data'!$B$7:$R$2292,11,0)</f>
        <v>-1.3735999999999999</v>
      </c>
      <c r="G38" s="66">
        <f t="shared" si="1"/>
        <v>21</v>
      </c>
      <c r="H38" s="65">
        <f>VLOOKUP($A38,'Return Data'!$B$7:$R$2292,12,0)</f>
        <v>8.048</v>
      </c>
      <c r="I38" s="66">
        <f t="shared" si="2"/>
        <v>15</v>
      </c>
      <c r="J38" s="65">
        <f>VLOOKUP($A38,'Return Data'!$B$7:$R$2292,13,0)</f>
        <v>15.317500000000001</v>
      </c>
      <c r="K38" s="66">
        <f t="shared" si="3"/>
        <v>20</v>
      </c>
      <c r="L38" s="65">
        <f>VLOOKUP($A38,'Return Data'!$B$7:$R$2292,17,0)</f>
        <v>32.046900000000001</v>
      </c>
      <c r="M38" s="66">
        <f t="shared" si="4"/>
        <v>16</v>
      </c>
      <c r="N38" s="65">
        <f>VLOOKUP($A38,'Return Data'!$B$7:$R$2292,14,0)</f>
        <v>12.291499999999999</v>
      </c>
      <c r="O38" s="66">
        <f t="shared" si="8"/>
        <v>21</v>
      </c>
      <c r="P38" s="65">
        <f>VLOOKUP($A38,'Return Data'!$B$7:$R$2292,15,0)</f>
        <v>9.3216000000000001</v>
      </c>
      <c r="Q38" s="66">
        <f t="shared" si="9"/>
        <v>19</v>
      </c>
      <c r="R38" s="65">
        <f>VLOOKUP($A38,'Return Data'!$B$7:$R$2292,16,0)</f>
        <v>15.023199999999999</v>
      </c>
      <c r="S38" s="67">
        <f t="shared" si="6"/>
        <v>6</v>
      </c>
    </row>
    <row r="39" spans="1:19" x14ac:dyDescent="0.3">
      <c r="A39" s="63" t="s">
        <v>536</v>
      </c>
      <c r="B39" s="64">
        <f>VLOOKUP($A39,'Return Data'!$B$7:$R$2292,3,0)</f>
        <v>44651</v>
      </c>
      <c r="C39" s="65">
        <f>VLOOKUP($A39,'Return Data'!$B$7:$R$2292,4,0)</f>
        <v>253.24108851859401</v>
      </c>
      <c r="D39" s="65">
        <f>VLOOKUP($A39,'Return Data'!$B$7:$R$2292,10,0)</f>
        <v>-0.60850000000000004</v>
      </c>
      <c r="E39" s="66">
        <f t="shared" si="0"/>
        <v>15</v>
      </c>
      <c r="F39" s="65">
        <f>VLOOKUP($A39,'Return Data'!$B$7:$R$2292,11,0)</f>
        <v>-0.85609999999999997</v>
      </c>
      <c r="G39" s="66">
        <f t="shared" si="1"/>
        <v>17</v>
      </c>
      <c r="H39" s="65">
        <f>VLOOKUP($A39,'Return Data'!$B$7:$R$2292,12,0)</f>
        <v>8.8994999999999997</v>
      </c>
      <c r="I39" s="66">
        <f t="shared" si="2"/>
        <v>12</v>
      </c>
      <c r="J39" s="65">
        <f>VLOOKUP($A39,'Return Data'!$B$7:$R$2292,13,0)</f>
        <v>19.892399999999999</v>
      </c>
      <c r="K39" s="66">
        <f t="shared" si="3"/>
        <v>5</v>
      </c>
      <c r="L39" s="65">
        <f>VLOOKUP($A39,'Return Data'!$B$7:$R$2292,17,0)</f>
        <v>39.110700000000001</v>
      </c>
      <c r="M39" s="66">
        <f t="shared" si="4"/>
        <v>6</v>
      </c>
      <c r="N39" s="65">
        <f>VLOOKUP($A39,'Return Data'!$B$7:$R$2292,14,0)</f>
        <v>13.2224</v>
      </c>
      <c r="O39" s="66">
        <f t="shared" si="8"/>
        <v>14</v>
      </c>
      <c r="P39" s="65">
        <f>VLOOKUP($A39,'Return Data'!$B$7:$R$2292,15,0)</f>
        <v>10.225199999999999</v>
      </c>
      <c r="Q39" s="66">
        <f t="shared" si="9"/>
        <v>13</v>
      </c>
      <c r="R39" s="65">
        <f>VLOOKUP($A39,'Return Data'!$B$7:$R$2292,16,0)</f>
        <v>12.586499999999999</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-1.01886875</v>
      </c>
      <c r="E41" s="74"/>
      <c r="F41" s="75">
        <f>AVERAGE(F8:F39)</f>
        <v>-0.60266562499999998</v>
      </c>
      <c r="G41" s="74"/>
      <c r="H41" s="75">
        <f>AVERAGE(H8:H39)</f>
        <v>7.8968031249999981</v>
      </c>
      <c r="I41" s="74"/>
      <c r="J41" s="75">
        <f>AVERAGE(J8:J39)</f>
        <v>16.917584375000001</v>
      </c>
      <c r="K41" s="74"/>
      <c r="L41" s="75">
        <f>AVERAGE(L8:L39)</f>
        <v>33.092993750000005</v>
      </c>
      <c r="M41" s="74"/>
      <c r="N41" s="75">
        <f>AVERAGE(N8:N39)</f>
        <v>13.243412903225806</v>
      </c>
      <c r="O41" s="74"/>
      <c r="P41" s="75">
        <f>AVERAGE(P8:P39)</f>
        <v>10.296347999999998</v>
      </c>
      <c r="Q41" s="74"/>
      <c r="R41" s="75">
        <f>AVERAGE(R8:R39)</f>
        <v>12.527843749999999</v>
      </c>
      <c r="S41" s="76"/>
    </row>
    <row r="42" spans="1:19" x14ac:dyDescent="0.3">
      <c r="A42" s="73" t="s">
        <v>28</v>
      </c>
      <c r="B42" s="74"/>
      <c r="C42" s="74"/>
      <c r="D42" s="75">
        <f>MIN(D8:D39)</f>
        <v>-6.1379000000000001</v>
      </c>
      <c r="E42" s="74"/>
      <c r="F42" s="75">
        <f>MIN(F8:F39)</f>
        <v>-6.6258999999999997</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4.5434000000000001</v>
      </c>
      <c r="E43" s="78"/>
      <c r="F43" s="79">
        <f>MAX(F8:F39)</f>
        <v>5.2739000000000003</v>
      </c>
      <c r="G43" s="78"/>
      <c r="H43" s="79">
        <f>MAX(H8:H39)</f>
        <v>21.275200000000002</v>
      </c>
      <c r="I43" s="78"/>
      <c r="J43" s="79">
        <f>MAX(J8:J39)</f>
        <v>36.311199999999999</v>
      </c>
      <c r="K43" s="78"/>
      <c r="L43" s="79">
        <f>MAX(L8:L39)</f>
        <v>59.906599999999997</v>
      </c>
      <c r="M43" s="78"/>
      <c r="N43" s="79">
        <f>MAX(N8:N39)</f>
        <v>27.1813</v>
      </c>
      <c r="O43" s="78"/>
      <c r="P43" s="79">
        <f>MAX(P8:P39)</f>
        <v>20.136900000000001</v>
      </c>
      <c r="Q43" s="78"/>
      <c r="R43" s="79">
        <f>MAX(R8:R39)</f>
        <v>21.636500000000002</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1538</v>
      </c>
      <c r="B8" s="64">
        <f>VLOOKUP($A8,'Return Data'!$B$7:$R$2292,3,0)</f>
        <v>44651</v>
      </c>
      <c r="C8" s="65">
        <f>VLOOKUP($A8,'Return Data'!$B$7:$R$2292,4,0)</f>
        <v>55.709800000000001</v>
      </c>
      <c r="D8" s="65">
        <f>VLOOKUP($A8,'Return Data'!$B$7:$R$2292,10,0)</f>
        <v>11.653600000000001</v>
      </c>
      <c r="E8" s="66">
        <f t="shared" ref="E8:E28" si="0">RANK(D8,D$8:D$28,0)</f>
        <v>2</v>
      </c>
      <c r="F8" s="65">
        <f>VLOOKUP($A8,'Return Data'!$B$7:$R$2292,11,0)</f>
        <v>7.5799000000000003</v>
      </c>
      <c r="G8" s="66">
        <f t="shared" ref="G8:G28" si="1">RANK(F8,F$8:F$28,0)</f>
        <v>2</v>
      </c>
      <c r="H8" s="65">
        <f>VLOOKUP($A8,'Return Data'!$B$7:$R$2292,12,0)</f>
        <v>11.497</v>
      </c>
      <c r="I8" s="66">
        <f t="shared" ref="I8:I28" si="2">RANK(H8,H$8:H$28,0)</f>
        <v>4</v>
      </c>
      <c r="J8" s="65">
        <f>VLOOKUP($A8,'Return Data'!$B$7:$R$2292,13,0)</f>
        <v>12.245100000000001</v>
      </c>
      <c r="K8" s="66">
        <f t="shared" ref="K8:K28" si="3">RANK(J8,J$8:J$28,0)</f>
        <v>5</v>
      </c>
      <c r="L8" s="65">
        <f>VLOOKUP($A8,'Return Data'!$B$7:$R$2292,17,0)</f>
        <v>20.637899999999998</v>
      </c>
      <c r="M8" s="66">
        <f t="shared" ref="M8:M26" si="4">RANK(L8,L$8:L$28,0)</f>
        <v>2</v>
      </c>
      <c r="N8" s="65">
        <f>VLOOKUP($A8,'Return Data'!$B$7:$R$2292,14,0)</f>
        <v>10.623200000000001</v>
      </c>
      <c r="O8" s="66">
        <f t="shared" ref="O8:O26" si="5">RANK(N8,N$8:N$28,0)</f>
        <v>4</v>
      </c>
      <c r="P8" s="65">
        <f>VLOOKUP($A8,'Return Data'!$B$7:$R$2292,15,0)</f>
        <v>8.3320000000000007</v>
      </c>
      <c r="Q8" s="66">
        <f t="shared" ref="Q8:Q26" si="6">RANK(P8,P$8:P$28,0)</f>
        <v>7</v>
      </c>
      <c r="R8" s="65">
        <f>VLOOKUP($A8,'Return Data'!$B$7:$R$2292,16,0)</f>
        <v>11.1615</v>
      </c>
      <c r="S8" s="67">
        <f t="shared" ref="S8:S28" si="7">RANK(R8,R$8:R$28,0)</f>
        <v>1</v>
      </c>
    </row>
    <row r="9" spans="1:20" x14ac:dyDescent="0.3">
      <c r="A9" s="63" t="s">
        <v>1539</v>
      </c>
      <c r="B9" s="64">
        <f>VLOOKUP($A9,'Return Data'!$B$7:$R$2292,3,0)</f>
        <v>44651</v>
      </c>
      <c r="C9" s="65">
        <f>VLOOKUP($A9,'Return Data'!$B$7:$R$2292,4,0)</f>
        <v>27.348199999999999</v>
      </c>
      <c r="D9" s="65">
        <f>VLOOKUP($A9,'Return Data'!$B$7:$R$2292,10,0)</f>
        <v>0.27160000000000001</v>
      </c>
      <c r="E9" s="66">
        <f t="shared" si="0"/>
        <v>15</v>
      </c>
      <c r="F9" s="65">
        <f>VLOOKUP($A9,'Return Data'!$B$7:$R$2292,11,0)</f>
        <v>2.8530000000000002</v>
      </c>
      <c r="G9" s="66">
        <f t="shared" si="1"/>
        <v>10</v>
      </c>
      <c r="H9" s="65">
        <f>VLOOKUP($A9,'Return Data'!$B$7:$R$2292,12,0)</f>
        <v>8.7420000000000009</v>
      </c>
      <c r="I9" s="66">
        <f t="shared" si="2"/>
        <v>8</v>
      </c>
      <c r="J9" s="65">
        <f>VLOOKUP($A9,'Return Data'!$B$7:$R$2292,13,0)</f>
        <v>10.3538</v>
      </c>
      <c r="K9" s="66">
        <f t="shared" si="3"/>
        <v>9</v>
      </c>
      <c r="L9" s="65">
        <f>VLOOKUP($A9,'Return Data'!$B$7:$R$2292,17,0)</f>
        <v>15.4277</v>
      </c>
      <c r="M9" s="66">
        <f t="shared" si="4"/>
        <v>7</v>
      </c>
      <c r="N9" s="65">
        <f>VLOOKUP($A9,'Return Data'!$B$7:$R$2292,14,0)</f>
        <v>8.9962</v>
      </c>
      <c r="O9" s="66">
        <f t="shared" si="5"/>
        <v>11</v>
      </c>
      <c r="P9" s="65">
        <f>VLOOKUP($A9,'Return Data'!$B$7:$R$2292,15,0)</f>
        <v>8.4999000000000002</v>
      </c>
      <c r="Q9" s="66">
        <f t="shared" si="6"/>
        <v>6</v>
      </c>
      <c r="R9" s="65">
        <f>VLOOKUP($A9,'Return Data'!$B$7:$R$2292,16,0)</f>
        <v>9.5508000000000006</v>
      </c>
      <c r="S9" s="67">
        <f t="shared" si="7"/>
        <v>9</v>
      </c>
    </row>
    <row r="10" spans="1:20" x14ac:dyDescent="0.3">
      <c r="A10" s="63" t="s">
        <v>1540</v>
      </c>
      <c r="B10" s="64">
        <f>VLOOKUP($A10,'Return Data'!$B$7:$R$2292,3,0)</f>
        <v>0</v>
      </c>
      <c r="C10" s="65">
        <f>VLOOKUP($A10,'Return Data'!$B$7:$R$2292,4,0)</f>
        <v>0</v>
      </c>
      <c r="D10" s="65">
        <f>VLOOKUP($A10,'Return Data'!$B$7:$R$2292,10,0)</f>
        <v>0</v>
      </c>
      <c r="E10" s="66">
        <f t="shared" si="0"/>
        <v>17</v>
      </c>
      <c r="F10" s="65">
        <f>VLOOKUP($A10,'Return Data'!$B$7:$R$2292,11,0)</f>
        <v>0</v>
      </c>
      <c r="G10" s="66">
        <f t="shared" si="1"/>
        <v>20</v>
      </c>
      <c r="H10" s="65">
        <f>VLOOKUP($A10,'Return Data'!$B$7:$R$2292,12,0)</f>
        <v>0</v>
      </c>
      <c r="I10" s="66">
        <f t="shared" si="2"/>
        <v>20</v>
      </c>
      <c r="J10" s="65">
        <f>VLOOKUP($A10,'Return Data'!$B$7:$R$2292,13,0)</f>
        <v>0</v>
      </c>
      <c r="K10" s="66">
        <f t="shared" si="3"/>
        <v>20</v>
      </c>
      <c r="L10" s="65">
        <f>VLOOKUP($A10,'Return Data'!$B$7:$R$2292,17,0)</f>
        <v>0</v>
      </c>
      <c r="M10" s="66">
        <f t="shared" si="4"/>
        <v>20</v>
      </c>
      <c r="N10" s="65">
        <f>VLOOKUP($A10,'Return Data'!$B$7:$R$2292,14,0)</f>
        <v>0</v>
      </c>
      <c r="O10" s="66">
        <f t="shared" si="5"/>
        <v>20</v>
      </c>
      <c r="P10" s="65">
        <f>VLOOKUP($A10,'Return Data'!$B$7:$R$2292,15,0)</f>
        <v>0</v>
      </c>
      <c r="Q10" s="66">
        <f t="shared" si="6"/>
        <v>20</v>
      </c>
      <c r="R10" s="65">
        <f>VLOOKUP($A10,'Return Data'!$B$7:$R$2292,16,0)</f>
        <v>0</v>
      </c>
      <c r="S10" s="67">
        <f t="shared" si="7"/>
        <v>20</v>
      </c>
    </row>
    <row r="11" spans="1:20" x14ac:dyDescent="0.3">
      <c r="A11" s="63" t="s">
        <v>2006</v>
      </c>
      <c r="B11" s="64">
        <f>VLOOKUP($A11,'Return Data'!$B$7:$R$2292,3,0)</f>
        <v>44651</v>
      </c>
      <c r="C11" s="65">
        <f>VLOOKUP($A11,'Return Data'!$B$7:$R$2292,4,0)</f>
        <v>40.631799999999998</v>
      </c>
      <c r="D11" s="65">
        <f>VLOOKUP($A11,'Return Data'!$B$7:$R$2292,10,0)</f>
        <v>5.0476999999999999</v>
      </c>
      <c r="E11" s="66">
        <f t="shared" si="0"/>
        <v>5</v>
      </c>
      <c r="F11" s="65">
        <f>VLOOKUP($A11,'Return Data'!$B$7:$R$2292,11,0)</f>
        <v>2.65</v>
      </c>
      <c r="G11" s="66">
        <f t="shared" si="1"/>
        <v>12</v>
      </c>
      <c r="H11" s="65">
        <f>VLOOKUP($A11,'Return Data'!$B$7:$R$2292,12,0)</f>
        <v>6.9958999999999998</v>
      </c>
      <c r="I11" s="66">
        <f t="shared" si="2"/>
        <v>15</v>
      </c>
      <c r="J11" s="65">
        <f>VLOOKUP($A11,'Return Data'!$B$7:$R$2292,13,0)</f>
        <v>8.1550999999999991</v>
      </c>
      <c r="K11" s="66">
        <f t="shared" si="3"/>
        <v>15</v>
      </c>
      <c r="L11" s="65">
        <f>VLOOKUP($A11,'Return Data'!$B$7:$R$2292,17,0)</f>
        <v>11.759499999999999</v>
      </c>
      <c r="M11" s="66">
        <f t="shared" si="4"/>
        <v>15</v>
      </c>
      <c r="N11" s="65">
        <f>VLOOKUP($A11,'Return Data'!$B$7:$R$2292,14,0)</f>
        <v>9.0001999999999995</v>
      </c>
      <c r="O11" s="66">
        <f t="shared" si="5"/>
        <v>10</v>
      </c>
      <c r="P11" s="65">
        <f>VLOOKUP($A11,'Return Data'!$B$7:$R$2292,15,0)</f>
        <v>8.6875</v>
      </c>
      <c r="Q11" s="66">
        <f t="shared" si="6"/>
        <v>4</v>
      </c>
      <c r="R11" s="65">
        <f>VLOOKUP($A11,'Return Data'!$B$7:$R$2292,16,0)</f>
        <v>9.7989999999999995</v>
      </c>
      <c r="S11" s="67">
        <f t="shared" si="7"/>
        <v>7</v>
      </c>
    </row>
    <row r="12" spans="1:20" x14ac:dyDescent="0.3">
      <c r="A12" s="63" t="s">
        <v>1541</v>
      </c>
      <c r="B12" s="64">
        <f>VLOOKUP($A12,'Return Data'!$B$7:$R$2292,3,0)</f>
        <v>44651</v>
      </c>
      <c r="C12" s="65">
        <f>VLOOKUP($A12,'Return Data'!$B$7:$R$2292,4,0)</f>
        <v>28.605899999999998</v>
      </c>
      <c r="D12" s="65">
        <f>VLOOKUP($A12,'Return Data'!$B$7:$R$2292,10,0)</f>
        <v>76.445400000000006</v>
      </c>
      <c r="E12" s="66">
        <f t="shared" si="0"/>
        <v>1</v>
      </c>
      <c r="F12" s="65">
        <f>VLOOKUP($A12,'Return Data'!$B$7:$R$2292,11,0)</f>
        <v>39.3155</v>
      </c>
      <c r="G12" s="66">
        <f t="shared" si="1"/>
        <v>1</v>
      </c>
      <c r="H12" s="65">
        <f>VLOOKUP($A12,'Return Data'!$B$7:$R$2292,12,0)</f>
        <v>32.340899999999998</v>
      </c>
      <c r="I12" s="66">
        <f t="shared" si="2"/>
        <v>1</v>
      </c>
      <c r="J12" s="65">
        <f>VLOOKUP($A12,'Return Data'!$B$7:$R$2292,13,0)</f>
        <v>28.7</v>
      </c>
      <c r="K12" s="66">
        <f t="shared" si="3"/>
        <v>1</v>
      </c>
      <c r="L12" s="65">
        <f>VLOOKUP($A12,'Return Data'!$B$7:$R$2292,17,0)</f>
        <v>21.973400000000002</v>
      </c>
      <c r="M12" s="66">
        <f t="shared" si="4"/>
        <v>1</v>
      </c>
      <c r="N12" s="65">
        <f>VLOOKUP($A12,'Return Data'!$B$7:$R$2292,14,0)</f>
        <v>9.7440999999999995</v>
      </c>
      <c r="O12" s="66">
        <f t="shared" si="5"/>
        <v>7</v>
      </c>
      <c r="P12" s="65">
        <f>VLOOKUP($A12,'Return Data'!$B$7:$R$2292,15,0)</f>
        <v>7.9795999999999996</v>
      </c>
      <c r="Q12" s="66">
        <f t="shared" si="6"/>
        <v>10</v>
      </c>
      <c r="R12" s="65">
        <f>VLOOKUP($A12,'Return Data'!$B$7:$R$2292,16,0)</f>
        <v>8.8832000000000004</v>
      </c>
      <c r="S12" s="67">
        <f t="shared" si="7"/>
        <v>12</v>
      </c>
    </row>
    <row r="13" spans="1:20" x14ac:dyDescent="0.3">
      <c r="A13" s="63" t="s">
        <v>1542</v>
      </c>
      <c r="B13" s="64">
        <f>VLOOKUP($A13,'Return Data'!$B$7:$R$2292,3,0)</f>
        <v>44651</v>
      </c>
      <c r="C13" s="65">
        <f>VLOOKUP($A13,'Return Data'!$B$7:$R$2292,4,0)</f>
        <v>83.331599999999995</v>
      </c>
      <c r="D13" s="65">
        <f>VLOOKUP($A13,'Return Data'!$B$7:$R$2292,10,0)</f>
        <v>1.331</v>
      </c>
      <c r="E13" s="66">
        <f t="shared" si="0"/>
        <v>11</v>
      </c>
      <c r="F13" s="65">
        <f>VLOOKUP($A13,'Return Data'!$B$7:$R$2292,11,0)</f>
        <v>2.8786</v>
      </c>
      <c r="G13" s="66">
        <f t="shared" si="1"/>
        <v>9</v>
      </c>
      <c r="H13" s="65">
        <f>VLOOKUP($A13,'Return Data'!$B$7:$R$2292,12,0)</f>
        <v>7.3067000000000002</v>
      </c>
      <c r="I13" s="66">
        <f t="shared" si="2"/>
        <v>13</v>
      </c>
      <c r="J13" s="65">
        <f>VLOOKUP($A13,'Return Data'!$B$7:$R$2292,13,0)</f>
        <v>9.7143999999999995</v>
      </c>
      <c r="K13" s="66">
        <f t="shared" si="3"/>
        <v>12</v>
      </c>
      <c r="L13" s="65">
        <f>VLOOKUP($A13,'Return Data'!$B$7:$R$2292,17,0)</f>
        <v>15.1617</v>
      </c>
      <c r="M13" s="66">
        <f t="shared" si="4"/>
        <v>8</v>
      </c>
      <c r="N13" s="65">
        <f>VLOOKUP($A13,'Return Data'!$B$7:$R$2292,14,0)</f>
        <v>11.509399999999999</v>
      </c>
      <c r="O13" s="66">
        <f t="shared" si="5"/>
        <v>2</v>
      </c>
      <c r="P13" s="65">
        <f>VLOOKUP($A13,'Return Data'!$B$7:$R$2292,15,0)</f>
        <v>9.6045999999999996</v>
      </c>
      <c r="Q13" s="66">
        <f t="shared" si="6"/>
        <v>3</v>
      </c>
      <c r="R13" s="65">
        <f>VLOOKUP($A13,'Return Data'!$B$7:$R$2292,16,0)</f>
        <v>10.1592</v>
      </c>
      <c r="S13" s="67">
        <f t="shared" si="7"/>
        <v>4</v>
      </c>
    </row>
    <row r="14" spans="1:20" x14ac:dyDescent="0.3">
      <c r="A14" s="63" t="s">
        <v>1543</v>
      </c>
      <c r="B14" s="64">
        <f>VLOOKUP($A14,'Return Data'!$B$7:$R$2292,3,0)</f>
        <v>44651</v>
      </c>
      <c r="C14" s="65">
        <f>VLOOKUP($A14,'Return Data'!$B$7:$R$2292,4,0)</f>
        <v>48.7286</v>
      </c>
      <c r="D14" s="65">
        <f>VLOOKUP($A14,'Return Data'!$B$7:$R$2292,10,0)</f>
        <v>6.4039999999999999</v>
      </c>
      <c r="E14" s="66">
        <f t="shared" si="0"/>
        <v>3</v>
      </c>
      <c r="F14" s="65">
        <f>VLOOKUP($A14,'Return Data'!$B$7:$R$2292,11,0)</f>
        <v>2.2591000000000001</v>
      </c>
      <c r="G14" s="66">
        <f t="shared" si="1"/>
        <v>14</v>
      </c>
      <c r="H14" s="65">
        <f>VLOOKUP($A14,'Return Data'!$B$7:$R$2292,12,0)</f>
        <v>5.8079999999999998</v>
      </c>
      <c r="I14" s="66">
        <f t="shared" si="2"/>
        <v>17</v>
      </c>
      <c r="J14" s="65">
        <f>VLOOKUP($A14,'Return Data'!$B$7:$R$2292,13,0)</f>
        <v>8.7220999999999993</v>
      </c>
      <c r="K14" s="66">
        <f t="shared" si="3"/>
        <v>14</v>
      </c>
      <c r="L14" s="65">
        <f>VLOOKUP($A14,'Return Data'!$B$7:$R$2292,17,0)</f>
        <v>14.9618</v>
      </c>
      <c r="M14" s="66">
        <f t="shared" si="4"/>
        <v>9</v>
      </c>
      <c r="N14" s="65">
        <f>VLOOKUP($A14,'Return Data'!$B$7:$R$2292,14,0)</f>
        <v>9.1401000000000003</v>
      </c>
      <c r="O14" s="66">
        <f t="shared" si="5"/>
        <v>9</v>
      </c>
      <c r="P14" s="65">
        <f>VLOOKUP($A14,'Return Data'!$B$7:$R$2292,15,0)</f>
        <v>6.7332000000000001</v>
      </c>
      <c r="Q14" s="66">
        <f t="shared" si="6"/>
        <v>18</v>
      </c>
      <c r="R14" s="65">
        <f>VLOOKUP($A14,'Return Data'!$B$7:$R$2292,16,0)</f>
        <v>8.5945999999999998</v>
      </c>
      <c r="S14" s="67">
        <f t="shared" si="7"/>
        <v>14</v>
      </c>
    </row>
    <row r="15" spans="1:20" x14ac:dyDescent="0.3">
      <c r="A15" s="63" t="s">
        <v>1544</v>
      </c>
      <c r="B15" s="64">
        <f>VLOOKUP($A15,'Return Data'!$B$7:$R$2292,3,0)</f>
        <v>44651</v>
      </c>
      <c r="C15" s="65">
        <f>VLOOKUP($A15,'Return Data'!$B$7:$R$2292,4,0)</f>
        <v>72.840900000000005</v>
      </c>
      <c r="D15" s="65">
        <f>VLOOKUP($A15,'Return Data'!$B$7:$R$2292,10,0)</f>
        <v>0.69320000000000004</v>
      </c>
      <c r="E15" s="66">
        <f t="shared" si="0"/>
        <v>14</v>
      </c>
      <c r="F15" s="65">
        <f>VLOOKUP($A15,'Return Data'!$B$7:$R$2292,11,0)</f>
        <v>1.3311999999999999</v>
      </c>
      <c r="G15" s="66">
        <f t="shared" si="1"/>
        <v>17</v>
      </c>
      <c r="H15" s="65">
        <f>VLOOKUP($A15,'Return Data'!$B$7:$R$2292,12,0)</f>
        <v>4.8113999999999999</v>
      </c>
      <c r="I15" s="66">
        <f t="shared" si="2"/>
        <v>19</v>
      </c>
      <c r="J15" s="65">
        <f>VLOOKUP($A15,'Return Data'!$B$7:$R$2292,13,0)</f>
        <v>6.6802000000000001</v>
      </c>
      <c r="K15" s="66">
        <f t="shared" si="3"/>
        <v>17</v>
      </c>
      <c r="L15" s="65">
        <f>VLOOKUP($A15,'Return Data'!$B$7:$R$2292,17,0)</f>
        <v>12.084099999999999</v>
      </c>
      <c r="M15" s="66">
        <f t="shared" si="4"/>
        <v>14</v>
      </c>
      <c r="N15" s="65">
        <f>VLOOKUP($A15,'Return Data'!$B$7:$R$2292,14,0)</f>
        <v>7.7548000000000004</v>
      </c>
      <c r="O15" s="66">
        <f t="shared" si="5"/>
        <v>15</v>
      </c>
      <c r="P15" s="65">
        <f>VLOOKUP($A15,'Return Data'!$B$7:$R$2292,15,0)</f>
        <v>7.1254</v>
      </c>
      <c r="Q15" s="66">
        <f t="shared" si="6"/>
        <v>14</v>
      </c>
      <c r="R15" s="65">
        <f>VLOOKUP($A15,'Return Data'!$B$7:$R$2292,16,0)</f>
        <v>9.1319999999999997</v>
      </c>
      <c r="S15" s="67">
        <f t="shared" si="7"/>
        <v>10</v>
      </c>
    </row>
    <row r="16" spans="1:20" x14ac:dyDescent="0.3">
      <c r="A16" s="63" t="s">
        <v>1546</v>
      </c>
      <c r="B16" s="64">
        <f>VLOOKUP($A16,'Return Data'!$B$7:$R$2292,3,0)</f>
        <v>44651</v>
      </c>
      <c r="C16" s="65">
        <f>VLOOKUP($A16,'Return Data'!$B$7:$R$2292,4,0)</f>
        <v>62.595100000000002</v>
      </c>
      <c r="D16" s="65">
        <f>VLOOKUP($A16,'Return Data'!$B$7:$R$2292,10,0)</f>
        <v>3.8405</v>
      </c>
      <c r="E16" s="66">
        <f t="shared" si="0"/>
        <v>7</v>
      </c>
      <c r="F16" s="65">
        <f>VLOOKUP($A16,'Return Data'!$B$7:$R$2292,11,0)</f>
        <v>2.9647999999999999</v>
      </c>
      <c r="G16" s="66">
        <f t="shared" si="1"/>
        <v>8</v>
      </c>
      <c r="H16" s="65">
        <f>VLOOKUP($A16,'Return Data'!$B$7:$R$2292,12,0)</f>
        <v>7.9112</v>
      </c>
      <c r="I16" s="66">
        <f t="shared" si="2"/>
        <v>12</v>
      </c>
      <c r="J16" s="65">
        <f>VLOOKUP($A16,'Return Data'!$B$7:$R$2292,13,0)</f>
        <v>11.4458</v>
      </c>
      <c r="K16" s="66">
        <f t="shared" si="3"/>
        <v>7</v>
      </c>
      <c r="L16" s="65">
        <f>VLOOKUP($A16,'Return Data'!$B$7:$R$2292,17,0)</f>
        <v>16.6694</v>
      </c>
      <c r="M16" s="66">
        <f t="shared" si="4"/>
        <v>6</v>
      </c>
      <c r="N16" s="65">
        <f>VLOOKUP($A16,'Return Data'!$B$7:$R$2292,14,0)</f>
        <v>9.7197999999999993</v>
      </c>
      <c r="O16" s="66">
        <f t="shared" si="5"/>
        <v>8</v>
      </c>
      <c r="P16" s="65">
        <f>VLOOKUP($A16,'Return Data'!$B$7:$R$2292,15,0)</f>
        <v>8.1601999999999997</v>
      </c>
      <c r="Q16" s="66">
        <f t="shared" si="6"/>
        <v>8</v>
      </c>
      <c r="R16" s="65">
        <f>VLOOKUP($A16,'Return Data'!$B$7:$R$2292,16,0)</f>
        <v>9.7499000000000002</v>
      </c>
      <c r="S16" s="67">
        <f t="shared" si="7"/>
        <v>8</v>
      </c>
    </row>
    <row r="17" spans="1:19" x14ac:dyDescent="0.3">
      <c r="A17" s="63" t="s">
        <v>1547</v>
      </c>
      <c r="B17" s="64">
        <f>VLOOKUP($A17,'Return Data'!$B$7:$R$2292,3,0)</f>
        <v>44651</v>
      </c>
      <c r="C17" s="65">
        <f>VLOOKUP($A17,'Return Data'!$B$7:$R$2292,4,0)</f>
        <v>50.264099999999999</v>
      </c>
      <c r="D17" s="65">
        <f>VLOOKUP($A17,'Return Data'!$B$7:$R$2292,10,0)</f>
        <v>1.9612000000000001</v>
      </c>
      <c r="E17" s="66">
        <f t="shared" si="0"/>
        <v>10</v>
      </c>
      <c r="F17" s="65">
        <f>VLOOKUP($A17,'Return Data'!$B$7:$R$2292,11,0)</f>
        <v>2.6172</v>
      </c>
      <c r="G17" s="66">
        <f t="shared" si="1"/>
        <v>13</v>
      </c>
      <c r="H17" s="65">
        <f>VLOOKUP($A17,'Return Data'!$B$7:$R$2292,12,0)</f>
        <v>8.5963999999999992</v>
      </c>
      <c r="I17" s="66">
        <f t="shared" si="2"/>
        <v>10</v>
      </c>
      <c r="J17" s="65">
        <f>VLOOKUP($A17,'Return Data'!$B$7:$R$2292,13,0)</f>
        <v>9.8520000000000003</v>
      </c>
      <c r="K17" s="66">
        <f t="shared" si="3"/>
        <v>10</v>
      </c>
      <c r="L17" s="65">
        <f>VLOOKUP($A17,'Return Data'!$B$7:$R$2292,17,0)</f>
        <v>14.41</v>
      </c>
      <c r="M17" s="66">
        <f t="shared" si="4"/>
        <v>11</v>
      </c>
      <c r="N17" s="65">
        <f>VLOOKUP($A17,'Return Data'!$B$7:$R$2292,14,0)</f>
        <v>9.9032</v>
      </c>
      <c r="O17" s="66">
        <f t="shared" si="5"/>
        <v>6</v>
      </c>
      <c r="P17" s="65">
        <f>VLOOKUP($A17,'Return Data'!$B$7:$R$2292,15,0)</f>
        <v>7.86</v>
      </c>
      <c r="Q17" s="66">
        <f t="shared" si="6"/>
        <v>11</v>
      </c>
      <c r="R17" s="65">
        <f>VLOOKUP($A17,'Return Data'!$B$7:$R$2292,16,0)</f>
        <v>8.9816000000000003</v>
      </c>
      <c r="S17" s="67">
        <f t="shared" si="7"/>
        <v>11</v>
      </c>
    </row>
    <row r="18" spans="1:19" x14ac:dyDescent="0.3">
      <c r="A18" s="63" t="s">
        <v>1548</v>
      </c>
      <c r="B18" s="64">
        <f>VLOOKUP($A18,'Return Data'!$B$7:$R$2292,3,0)</f>
        <v>44651</v>
      </c>
      <c r="C18" s="65">
        <f>VLOOKUP($A18,'Return Data'!$B$7:$R$2292,4,0)</f>
        <v>59.967700000000001</v>
      </c>
      <c r="D18" s="65">
        <f>VLOOKUP($A18,'Return Data'!$B$7:$R$2292,10,0)</f>
        <v>4.7069000000000001</v>
      </c>
      <c r="E18" s="66">
        <f t="shared" si="0"/>
        <v>6</v>
      </c>
      <c r="F18" s="65">
        <f>VLOOKUP($A18,'Return Data'!$B$7:$R$2292,11,0)</f>
        <v>3.9903</v>
      </c>
      <c r="G18" s="66">
        <f t="shared" si="1"/>
        <v>6</v>
      </c>
      <c r="H18" s="65">
        <f>VLOOKUP($A18,'Return Data'!$B$7:$R$2292,12,0)</f>
        <v>9.8932000000000002</v>
      </c>
      <c r="I18" s="66">
        <f t="shared" si="2"/>
        <v>6</v>
      </c>
      <c r="J18" s="65">
        <f>VLOOKUP($A18,'Return Data'!$B$7:$R$2292,13,0)</f>
        <v>10.3691</v>
      </c>
      <c r="K18" s="66">
        <f t="shared" si="3"/>
        <v>8</v>
      </c>
      <c r="L18" s="65">
        <f>VLOOKUP($A18,'Return Data'!$B$7:$R$2292,17,0)</f>
        <v>14.2628</v>
      </c>
      <c r="M18" s="66">
        <f t="shared" si="4"/>
        <v>12</v>
      </c>
      <c r="N18" s="65">
        <f>VLOOKUP($A18,'Return Data'!$B$7:$R$2292,14,0)</f>
        <v>10.2949</v>
      </c>
      <c r="O18" s="66">
        <f t="shared" si="5"/>
        <v>5</v>
      </c>
      <c r="P18" s="65">
        <f>VLOOKUP($A18,'Return Data'!$B$7:$R$2292,15,0)</f>
        <v>9.7293000000000003</v>
      </c>
      <c r="Q18" s="66">
        <f t="shared" si="6"/>
        <v>2</v>
      </c>
      <c r="R18" s="65">
        <f>VLOOKUP($A18,'Return Data'!$B$7:$R$2292,16,0)</f>
        <v>10.9115</v>
      </c>
      <c r="S18" s="67">
        <f t="shared" si="7"/>
        <v>3</v>
      </c>
    </row>
    <row r="19" spans="1:19" x14ac:dyDescent="0.3">
      <c r="A19" s="63" t="s">
        <v>1549</v>
      </c>
      <c r="B19" s="64">
        <f>VLOOKUP($A19,'Return Data'!$B$7:$R$2292,3,0)</f>
        <v>44651</v>
      </c>
      <c r="C19" s="65">
        <f>VLOOKUP($A19,'Return Data'!$B$7:$R$2292,4,0)</f>
        <v>28.2303</v>
      </c>
      <c r="D19" s="65">
        <f>VLOOKUP($A19,'Return Data'!$B$7:$R$2292,10,0)</f>
        <v>1.1323000000000001</v>
      </c>
      <c r="E19" s="66">
        <f t="shared" si="0"/>
        <v>12</v>
      </c>
      <c r="F19" s="65">
        <f>VLOOKUP($A19,'Return Data'!$B$7:$R$2292,11,0)</f>
        <v>1.0548</v>
      </c>
      <c r="G19" s="66">
        <f t="shared" si="1"/>
        <v>18</v>
      </c>
      <c r="H19" s="65">
        <f>VLOOKUP($A19,'Return Data'!$B$7:$R$2292,12,0)</f>
        <v>5.6273</v>
      </c>
      <c r="I19" s="66">
        <f t="shared" si="2"/>
        <v>18</v>
      </c>
      <c r="J19" s="65">
        <f>VLOOKUP($A19,'Return Data'!$B$7:$R$2292,13,0)</f>
        <v>6.4969000000000001</v>
      </c>
      <c r="K19" s="66">
        <f t="shared" si="3"/>
        <v>18</v>
      </c>
      <c r="L19" s="65">
        <f>VLOOKUP($A19,'Return Data'!$B$7:$R$2292,17,0)</f>
        <v>11.4345</v>
      </c>
      <c r="M19" s="66">
        <f t="shared" si="4"/>
        <v>16</v>
      </c>
      <c r="N19" s="65">
        <f>VLOOKUP($A19,'Return Data'!$B$7:$R$2292,14,0)</f>
        <v>7.5785</v>
      </c>
      <c r="O19" s="66">
        <f t="shared" si="5"/>
        <v>16</v>
      </c>
      <c r="P19" s="65">
        <f>VLOOKUP($A19,'Return Data'!$B$7:$R$2292,15,0)</f>
        <v>6.9427000000000003</v>
      </c>
      <c r="Q19" s="66">
        <f t="shared" si="6"/>
        <v>16</v>
      </c>
      <c r="R19" s="65">
        <f>VLOOKUP($A19,'Return Data'!$B$7:$R$2292,16,0)</f>
        <v>8.8255999999999997</v>
      </c>
      <c r="S19" s="67">
        <f t="shared" si="7"/>
        <v>13</v>
      </c>
    </row>
    <row r="20" spans="1:19" x14ac:dyDescent="0.3">
      <c r="A20" s="63" t="s">
        <v>1551</v>
      </c>
      <c r="B20" s="64">
        <f>VLOOKUP($A20,'Return Data'!$B$7:$R$2292,3,0)</f>
        <v>44651</v>
      </c>
      <c r="C20" s="65">
        <f>VLOOKUP($A20,'Return Data'!$B$7:$R$2292,4,0)</f>
        <v>47.5824</v>
      </c>
      <c r="D20" s="65">
        <f>VLOOKUP($A20,'Return Data'!$B$7:$R$2292,10,0)</f>
        <v>3.0424000000000002</v>
      </c>
      <c r="E20" s="66">
        <f t="shared" si="0"/>
        <v>8</v>
      </c>
      <c r="F20" s="65">
        <f>VLOOKUP($A20,'Return Data'!$B$7:$R$2292,11,0)</f>
        <v>3.4704999999999999</v>
      </c>
      <c r="G20" s="66">
        <f t="shared" si="1"/>
        <v>7</v>
      </c>
      <c r="H20" s="65">
        <f>VLOOKUP($A20,'Return Data'!$B$7:$R$2292,12,0)</f>
        <v>10.508800000000001</v>
      </c>
      <c r="I20" s="66">
        <f t="shared" si="2"/>
        <v>5</v>
      </c>
      <c r="J20" s="65">
        <f>VLOOKUP($A20,'Return Data'!$B$7:$R$2292,13,0)</f>
        <v>12.9842</v>
      </c>
      <c r="K20" s="66">
        <f t="shared" si="3"/>
        <v>3</v>
      </c>
      <c r="L20" s="65">
        <f>VLOOKUP($A20,'Return Data'!$B$7:$R$2292,17,0)</f>
        <v>19.161899999999999</v>
      </c>
      <c r="M20" s="66">
        <f t="shared" si="4"/>
        <v>3</v>
      </c>
      <c r="N20" s="65">
        <f>VLOOKUP($A20,'Return Data'!$B$7:$R$2292,14,0)</f>
        <v>12.9907</v>
      </c>
      <c r="O20" s="66">
        <f t="shared" si="5"/>
        <v>1</v>
      </c>
      <c r="P20" s="65">
        <f>VLOOKUP($A20,'Return Data'!$B$7:$R$2292,15,0)</f>
        <v>10.333</v>
      </c>
      <c r="Q20" s="66">
        <f t="shared" si="6"/>
        <v>1</v>
      </c>
      <c r="R20" s="65">
        <f>VLOOKUP($A20,'Return Data'!$B$7:$R$2292,16,0)</f>
        <v>10.945</v>
      </c>
      <c r="S20" s="67">
        <f t="shared" si="7"/>
        <v>2</v>
      </c>
    </row>
    <row r="21" spans="1:19" x14ac:dyDescent="0.3">
      <c r="A21" s="63" t="s">
        <v>1552</v>
      </c>
      <c r="B21" s="64">
        <f>VLOOKUP($A21,'Return Data'!$B$7:$R$2292,3,0)</f>
        <v>44651</v>
      </c>
      <c r="C21" s="65">
        <f>VLOOKUP($A21,'Return Data'!$B$7:$R$2292,4,0)</f>
        <v>46.508000000000003</v>
      </c>
      <c r="D21" s="65">
        <f>VLOOKUP($A21,'Return Data'!$B$7:$R$2292,10,0)</f>
        <v>0.2024</v>
      </c>
      <c r="E21" s="66">
        <f t="shared" si="0"/>
        <v>16</v>
      </c>
      <c r="F21" s="65">
        <f>VLOOKUP($A21,'Return Data'!$B$7:$R$2292,11,0)</f>
        <v>4.8569000000000004</v>
      </c>
      <c r="G21" s="66">
        <f t="shared" si="1"/>
        <v>5</v>
      </c>
      <c r="H21" s="65">
        <f>VLOOKUP($A21,'Return Data'!$B$7:$R$2292,12,0)</f>
        <v>8.5632999999999999</v>
      </c>
      <c r="I21" s="66">
        <f t="shared" si="2"/>
        <v>11</v>
      </c>
      <c r="J21" s="65">
        <f>VLOOKUP($A21,'Return Data'!$B$7:$R$2292,13,0)</f>
        <v>9.4459999999999997</v>
      </c>
      <c r="K21" s="66">
        <f t="shared" si="3"/>
        <v>13</v>
      </c>
      <c r="L21" s="65">
        <f>VLOOKUP($A21,'Return Data'!$B$7:$R$2292,17,0)</f>
        <v>12.558</v>
      </c>
      <c r="M21" s="66">
        <f t="shared" si="4"/>
        <v>13</v>
      </c>
      <c r="N21" s="65">
        <f>VLOOKUP($A21,'Return Data'!$B$7:$R$2292,14,0)</f>
        <v>8.6811000000000007</v>
      </c>
      <c r="O21" s="66">
        <f t="shared" si="5"/>
        <v>12</v>
      </c>
      <c r="P21" s="65">
        <f>VLOOKUP($A21,'Return Data'!$B$7:$R$2292,15,0)</f>
        <v>7.4435000000000002</v>
      </c>
      <c r="Q21" s="66">
        <f t="shared" si="6"/>
        <v>12</v>
      </c>
      <c r="R21" s="65">
        <f>VLOOKUP($A21,'Return Data'!$B$7:$R$2292,16,0)</f>
        <v>8.2079000000000004</v>
      </c>
      <c r="S21" s="67">
        <f t="shared" si="7"/>
        <v>17</v>
      </c>
    </row>
    <row r="22" spans="1:19" x14ac:dyDescent="0.3">
      <c r="A22" s="63" t="s">
        <v>1553</v>
      </c>
      <c r="B22" s="64">
        <f>VLOOKUP($A22,'Return Data'!$B$7:$R$2292,3,0)</f>
        <v>44651</v>
      </c>
      <c r="C22" s="65">
        <f>VLOOKUP($A22,'Return Data'!$B$7:$R$2292,4,0)</f>
        <v>72.584299999999999</v>
      </c>
      <c r="D22" s="65">
        <f>VLOOKUP($A22,'Return Data'!$B$7:$R$2292,10,0)</f>
        <v>-1.0383</v>
      </c>
      <c r="E22" s="66">
        <f t="shared" si="0"/>
        <v>20</v>
      </c>
      <c r="F22" s="65">
        <f>VLOOKUP($A22,'Return Data'!$B$7:$R$2292,11,0)</f>
        <v>2.8311000000000002</v>
      </c>
      <c r="G22" s="66">
        <f t="shared" si="1"/>
        <v>11</v>
      </c>
      <c r="H22" s="65">
        <f>VLOOKUP($A22,'Return Data'!$B$7:$R$2292,12,0)</f>
        <v>7.0191999999999997</v>
      </c>
      <c r="I22" s="66">
        <f t="shared" si="2"/>
        <v>14</v>
      </c>
      <c r="J22" s="65">
        <f>VLOOKUP($A22,'Return Data'!$B$7:$R$2292,13,0)</f>
        <v>7.5518999999999998</v>
      </c>
      <c r="K22" s="66">
        <f t="shared" si="3"/>
        <v>16</v>
      </c>
      <c r="L22" s="65">
        <f>VLOOKUP($A22,'Return Data'!$B$7:$R$2292,17,0)</f>
        <v>10.464700000000001</v>
      </c>
      <c r="M22" s="66">
        <f t="shared" si="4"/>
        <v>19</v>
      </c>
      <c r="N22" s="65">
        <f>VLOOKUP($A22,'Return Data'!$B$7:$R$2292,14,0)</f>
        <v>8.5213000000000001</v>
      </c>
      <c r="O22" s="66">
        <f t="shared" si="5"/>
        <v>13</v>
      </c>
      <c r="P22" s="65">
        <f>VLOOKUP($A22,'Return Data'!$B$7:$R$2292,15,0)</f>
        <v>7.3421000000000003</v>
      </c>
      <c r="Q22" s="66">
        <f t="shared" si="6"/>
        <v>13</v>
      </c>
      <c r="R22" s="65">
        <f>VLOOKUP($A22,'Return Data'!$B$7:$R$2292,16,0)</f>
        <v>8.1076999999999995</v>
      </c>
      <c r="S22" s="67">
        <f t="shared" si="7"/>
        <v>18</v>
      </c>
    </row>
    <row r="23" spans="1:19" x14ac:dyDescent="0.3">
      <c r="A23" s="63" t="s">
        <v>1912</v>
      </c>
      <c r="B23" s="64">
        <f>VLOOKUP($A23,'Return Data'!$B$7:$R$2292,3,0)</f>
        <v>44651</v>
      </c>
      <c r="C23" s="65">
        <f>VLOOKUP($A23,'Return Data'!$B$7:$R$2292,4,0)</f>
        <v>25.504799999999999</v>
      </c>
      <c r="D23" s="65">
        <f>VLOOKUP($A23,'Return Data'!$B$7:$R$2292,10,0)</f>
        <v>2.1999</v>
      </c>
      <c r="E23" s="66">
        <f t="shared" si="0"/>
        <v>9</v>
      </c>
      <c r="F23" s="65">
        <f>VLOOKUP($A23,'Return Data'!$B$7:$R$2292,11,0)</f>
        <v>2.1842999999999999</v>
      </c>
      <c r="G23" s="66">
        <f t="shared" si="1"/>
        <v>15</v>
      </c>
      <c r="H23" s="65">
        <f>VLOOKUP($A23,'Return Data'!$B$7:$R$2292,12,0)</f>
        <v>6.27</v>
      </c>
      <c r="I23" s="66">
        <f t="shared" si="2"/>
        <v>16</v>
      </c>
      <c r="J23" s="65">
        <f>VLOOKUP($A23,'Return Data'!$B$7:$R$2292,13,0)</f>
        <v>6.1740000000000004</v>
      </c>
      <c r="K23" s="66">
        <f t="shared" si="3"/>
        <v>19</v>
      </c>
      <c r="L23" s="65">
        <f>VLOOKUP($A23,'Return Data'!$B$7:$R$2292,17,0)</f>
        <v>10.958600000000001</v>
      </c>
      <c r="M23" s="66">
        <f t="shared" si="4"/>
        <v>18</v>
      </c>
      <c r="N23" s="65">
        <f>VLOOKUP($A23,'Return Data'!$B$7:$R$2292,14,0)</f>
        <v>6.9004000000000003</v>
      </c>
      <c r="O23" s="66">
        <f t="shared" si="5"/>
        <v>18</v>
      </c>
      <c r="P23" s="65">
        <f>VLOOKUP($A23,'Return Data'!$B$7:$R$2292,15,0)</f>
        <v>6.8453999999999997</v>
      </c>
      <c r="Q23" s="66">
        <f t="shared" si="6"/>
        <v>17</v>
      </c>
      <c r="R23" s="65">
        <f>VLOOKUP($A23,'Return Data'!$B$7:$R$2292,16,0)</f>
        <v>8.5584000000000007</v>
      </c>
      <c r="S23" s="67">
        <f t="shared" si="7"/>
        <v>15</v>
      </c>
    </row>
    <row r="24" spans="1:19" x14ac:dyDescent="0.3">
      <c r="A24" s="63" t="s">
        <v>1554</v>
      </c>
      <c r="B24" s="64">
        <f>VLOOKUP($A24,'Return Data'!$B$7:$R$2292,3,0)</f>
        <v>44651</v>
      </c>
      <c r="C24" s="65">
        <f>VLOOKUP($A24,'Return Data'!$B$7:$R$2292,4,0)</f>
        <v>48.0276</v>
      </c>
      <c r="D24" s="65">
        <f>VLOOKUP($A24,'Return Data'!$B$7:$R$2292,10,0)</f>
        <v>5.3654000000000002</v>
      </c>
      <c r="E24" s="66">
        <f t="shared" si="0"/>
        <v>4</v>
      </c>
      <c r="F24" s="65">
        <f>VLOOKUP($A24,'Return Data'!$B$7:$R$2292,11,0)</f>
        <v>5.8678999999999997</v>
      </c>
      <c r="G24" s="66">
        <f t="shared" si="1"/>
        <v>3</v>
      </c>
      <c r="H24" s="65">
        <f>VLOOKUP($A24,'Return Data'!$B$7:$R$2292,12,0)</f>
        <v>8.7350999999999992</v>
      </c>
      <c r="I24" s="66">
        <f t="shared" si="2"/>
        <v>9</v>
      </c>
      <c r="J24" s="65">
        <f>VLOOKUP($A24,'Return Data'!$B$7:$R$2292,13,0)</f>
        <v>9.7147000000000006</v>
      </c>
      <c r="K24" s="66">
        <f t="shared" si="3"/>
        <v>11</v>
      </c>
      <c r="L24" s="65">
        <f>VLOOKUP($A24,'Return Data'!$B$7:$R$2292,17,0)</f>
        <v>11.099600000000001</v>
      </c>
      <c r="M24" s="66">
        <f t="shared" si="4"/>
        <v>17</v>
      </c>
      <c r="N24" s="65">
        <f>VLOOKUP($A24,'Return Data'!$B$7:$R$2292,14,0)</f>
        <v>1.415</v>
      </c>
      <c r="O24" s="66">
        <f t="shared" si="5"/>
        <v>19</v>
      </c>
      <c r="P24" s="65">
        <f>VLOOKUP($A24,'Return Data'!$B$7:$R$2292,15,0)</f>
        <v>3.7134999999999998</v>
      </c>
      <c r="Q24" s="66">
        <f t="shared" si="6"/>
        <v>19</v>
      </c>
      <c r="R24" s="65">
        <f>VLOOKUP($A24,'Return Data'!$B$7:$R$2292,16,0)</f>
        <v>7.1234999999999999</v>
      </c>
      <c r="S24" s="67">
        <f t="shared" si="7"/>
        <v>19</v>
      </c>
    </row>
    <row r="25" spans="1:19" x14ac:dyDescent="0.3">
      <c r="A25" s="63" t="s">
        <v>1949</v>
      </c>
      <c r="B25" s="64">
        <f>VLOOKUP($A25,'Return Data'!$B$7:$R$2292,3,0)</f>
        <v>44651</v>
      </c>
      <c r="C25" s="65">
        <f>VLOOKUP($A25,'Return Data'!$B$7:$R$2292,4,0)</f>
        <v>57.184199999999997</v>
      </c>
      <c r="D25" s="65">
        <f>VLOOKUP($A25,'Return Data'!$B$7:$R$2292,10,0)</f>
        <v>-1.6373</v>
      </c>
      <c r="E25" s="66">
        <f t="shared" si="0"/>
        <v>21</v>
      </c>
      <c r="F25" s="65">
        <f>VLOOKUP($A25,'Return Data'!$B$7:$R$2292,11,0)</f>
        <v>5.7365000000000004</v>
      </c>
      <c r="G25" s="66">
        <f t="shared" si="1"/>
        <v>4</v>
      </c>
      <c r="H25" s="65">
        <f>VLOOKUP($A25,'Return Data'!$B$7:$R$2292,12,0)</f>
        <v>9.5787999999999993</v>
      </c>
      <c r="I25" s="66">
        <f t="shared" si="2"/>
        <v>7</v>
      </c>
      <c r="J25" s="65">
        <f>VLOOKUP($A25,'Return Data'!$B$7:$R$2292,13,0)</f>
        <v>11.5374</v>
      </c>
      <c r="K25" s="66">
        <f t="shared" si="3"/>
        <v>6</v>
      </c>
      <c r="L25" s="65">
        <f>VLOOKUP($A25,'Return Data'!$B$7:$R$2292,17,0)</f>
        <v>17.7864</v>
      </c>
      <c r="M25" s="66">
        <f t="shared" si="4"/>
        <v>5</v>
      </c>
      <c r="N25" s="65">
        <f>VLOOKUP($A25,'Return Data'!$B$7:$R$2292,14,0)</f>
        <v>10.9481</v>
      </c>
      <c r="O25" s="66">
        <f t="shared" si="5"/>
        <v>3</v>
      </c>
      <c r="P25" s="65">
        <f>VLOOKUP($A25,'Return Data'!$B$7:$R$2292,15,0)</f>
        <v>8.6820000000000004</v>
      </c>
      <c r="Q25" s="66">
        <f t="shared" si="6"/>
        <v>5</v>
      </c>
      <c r="R25" s="65">
        <f>VLOOKUP($A25,'Return Data'!$B$7:$R$2292,16,0)</f>
        <v>9.9337</v>
      </c>
      <c r="S25" s="67">
        <f t="shared" si="7"/>
        <v>5</v>
      </c>
    </row>
    <row r="26" spans="1:19" x14ac:dyDescent="0.3">
      <c r="A26" s="63" t="s">
        <v>1556</v>
      </c>
      <c r="B26" s="64">
        <f>VLOOKUP($A26,'Return Data'!$B$7:$R$2292,3,0)</f>
        <v>44651</v>
      </c>
      <c r="C26" s="65">
        <f>VLOOKUP($A26,'Return Data'!$B$7:$R$2292,4,0)</f>
        <v>25.2685</v>
      </c>
      <c r="D26" s="65">
        <f>VLOOKUP($A26,'Return Data'!$B$7:$R$2292,10,0)</f>
        <v>-0.46810000000000002</v>
      </c>
      <c r="E26" s="66">
        <f t="shared" si="0"/>
        <v>19</v>
      </c>
      <c r="F26" s="65">
        <f>VLOOKUP($A26,'Return Data'!$B$7:$R$2292,11,0)</f>
        <v>0.81200000000000006</v>
      </c>
      <c r="G26" s="66">
        <f t="shared" si="1"/>
        <v>19</v>
      </c>
      <c r="H26" s="65">
        <f>VLOOKUP($A26,'Return Data'!$B$7:$R$2292,12,0)</f>
        <v>13.381600000000001</v>
      </c>
      <c r="I26" s="66">
        <f t="shared" si="2"/>
        <v>2</v>
      </c>
      <c r="J26" s="65">
        <f>VLOOKUP($A26,'Return Data'!$B$7:$R$2292,13,0)</f>
        <v>13.4847</v>
      </c>
      <c r="K26" s="66">
        <f t="shared" si="3"/>
        <v>2</v>
      </c>
      <c r="L26" s="65">
        <f>VLOOKUP($A26,'Return Data'!$B$7:$R$2292,17,0)</f>
        <v>14.7577</v>
      </c>
      <c r="M26" s="66">
        <f t="shared" si="4"/>
        <v>10</v>
      </c>
      <c r="N26" s="65">
        <f>VLOOKUP($A26,'Return Data'!$B$7:$R$2292,14,0)</f>
        <v>7.3636999999999997</v>
      </c>
      <c r="O26" s="66">
        <f t="shared" si="5"/>
        <v>17</v>
      </c>
      <c r="P26" s="65">
        <f>VLOOKUP($A26,'Return Data'!$B$7:$R$2292,15,0)</f>
        <v>7.0156000000000001</v>
      </c>
      <c r="Q26" s="66">
        <f t="shared" si="6"/>
        <v>15</v>
      </c>
      <c r="R26" s="65">
        <f>VLOOKUP($A26,'Return Data'!$B$7:$R$2292,16,0)</f>
        <v>8.4143000000000008</v>
      </c>
      <c r="S26" s="67">
        <f t="shared" si="7"/>
        <v>16</v>
      </c>
    </row>
    <row r="27" spans="1:19" x14ac:dyDescent="0.3">
      <c r="A27" s="63" t="s">
        <v>1557</v>
      </c>
      <c r="B27" s="64">
        <f>VLOOKUP($A27,'Return Data'!$B$7:$R$2292,3,0)</f>
        <v>0</v>
      </c>
      <c r="C27" s="65">
        <f>VLOOKUP($A27,'Return Data'!$B$7:$R$2292,4,0)</f>
        <v>0</v>
      </c>
      <c r="D27" s="65">
        <f>VLOOKUP($A27,'Return Data'!$B$7:$R$2292,10,0)</f>
        <v>0</v>
      </c>
      <c r="E27" s="66">
        <f t="shared" si="0"/>
        <v>17</v>
      </c>
      <c r="F27" s="65">
        <f>VLOOKUP($A27,'Return Data'!$B$7:$R$2292,11,0)</f>
        <v>0</v>
      </c>
      <c r="G27" s="66">
        <f t="shared" si="1"/>
        <v>20</v>
      </c>
      <c r="H27" s="65">
        <f>VLOOKUP($A27,'Return Data'!$B$7:$R$2292,12,0)</f>
        <v>0</v>
      </c>
      <c r="I27" s="66">
        <f t="shared" si="2"/>
        <v>20</v>
      </c>
      <c r="J27" s="65">
        <f>VLOOKUP($A27,'Return Data'!$B$7:$R$2292,13,0)</f>
        <v>0</v>
      </c>
      <c r="K27" s="66">
        <f t="shared" si="3"/>
        <v>20</v>
      </c>
      <c r="L27" s="65"/>
      <c r="M27" s="66"/>
      <c r="N27" s="65"/>
      <c r="O27" s="66"/>
      <c r="P27" s="65"/>
      <c r="Q27" s="66"/>
      <c r="R27" s="65">
        <f>VLOOKUP($A27,'Return Data'!$B$7:$R$2292,16,0)</f>
        <v>0</v>
      </c>
      <c r="S27" s="67">
        <f t="shared" si="7"/>
        <v>20</v>
      </c>
    </row>
    <row r="28" spans="1:19" x14ac:dyDescent="0.3">
      <c r="A28" s="63" t="s">
        <v>1558</v>
      </c>
      <c r="B28" s="64">
        <f>VLOOKUP($A28,'Return Data'!$B$7:$R$2292,3,0)</f>
        <v>44651</v>
      </c>
      <c r="C28" s="65">
        <f>VLOOKUP($A28,'Return Data'!$B$7:$R$2292,4,0)</f>
        <v>55.061100000000003</v>
      </c>
      <c r="D28" s="65">
        <f>VLOOKUP($A28,'Return Data'!$B$7:$R$2292,10,0)</f>
        <v>0.82069999999999999</v>
      </c>
      <c r="E28" s="66">
        <f t="shared" si="0"/>
        <v>13</v>
      </c>
      <c r="F28" s="65">
        <f>VLOOKUP($A28,'Return Data'!$B$7:$R$2292,11,0)</f>
        <v>1.4439</v>
      </c>
      <c r="G28" s="66">
        <f t="shared" si="1"/>
        <v>16</v>
      </c>
      <c r="H28" s="65">
        <f>VLOOKUP($A28,'Return Data'!$B$7:$R$2292,12,0)</f>
        <v>12.144399999999999</v>
      </c>
      <c r="I28" s="66">
        <f t="shared" si="2"/>
        <v>3</v>
      </c>
      <c r="J28" s="65">
        <f>VLOOKUP($A28,'Return Data'!$B$7:$R$2292,13,0)</f>
        <v>12.7888</v>
      </c>
      <c r="K28" s="66">
        <f t="shared" si="3"/>
        <v>4</v>
      </c>
      <c r="L28" s="65">
        <f>VLOOKUP($A28,'Return Data'!$B$7:$R$2292,17,0)</f>
        <v>18.120899999999999</v>
      </c>
      <c r="M28" s="66">
        <f>RANK(L28,L$8:L$28,0)</f>
        <v>4</v>
      </c>
      <c r="N28" s="65">
        <f>VLOOKUP($A28,'Return Data'!$B$7:$R$2292,14,0)</f>
        <v>8.3544999999999998</v>
      </c>
      <c r="O28" s="66">
        <f>RANK(N28,N$8:N$28,0)</f>
        <v>14</v>
      </c>
      <c r="P28" s="65">
        <f>VLOOKUP($A28,'Return Data'!$B$7:$R$2292,15,0)</f>
        <v>8.0756999999999994</v>
      </c>
      <c r="Q28" s="66">
        <f>RANK(P28,P$8:P$28,0)</f>
        <v>9</v>
      </c>
      <c r="R28" s="65">
        <f>VLOOKUP($A28,'Return Data'!$B$7:$R$2292,16,0)</f>
        <v>9.8292999999999999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5.8083095238095241</v>
      </c>
      <c r="E30" s="74"/>
      <c r="F30" s="75">
        <f>AVERAGE(F8:F28)</f>
        <v>4.6046428571428581</v>
      </c>
      <c r="G30" s="74"/>
      <c r="H30" s="75">
        <f>AVERAGE(H8:H28)</f>
        <v>8.8443428571428573</v>
      </c>
      <c r="I30" s="74"/>
      <c r="J30" s="75">
        <f>AVERAGE(J8:J28)</f>
        <v>9.8293428571428567</v>
      </c>
      <c r="K30" s="74"/>
      <c r="L30" s="75">
        <f>AVERAGE(L8:L28)</f>
        <v>14.184529999999999</v>
      </c>
      <c r="M30" s="74"/>
      <c r="N30" s="75">
        <f>AVERAGE(N8:N28)</f>
        <v>8.4719599999999993</v>
      </c>
      <c r="O30" s="74"/>
      <c r="P30" s="75">
        <f>AVERAGE(P8:P28)</f>
        <v>7.45526</v>
      </c>
      <c r="Q30" s="74"/>
      <c r="R30" s="75">
        <f>AVERAGE(R8:R28)</f>
        <v>8.4223190476190464</v>
      </c>
      <c r="S30" s="76"/>
    </row>
    <row r="31" spans="1:19" x14ac:dyDescent="0.3">
      <c r="A31" s="73" t="s">
        <v>28</v>
      </c>
      <c r="B31" s="74"/>
      <c r="C31" s="74"/>
      <c r="D31" s="75">
        <f>MIN(D8:D28)</f>
        <v>-1.6373</v>
      </c>
      <c r="E31" s="74"/>
      <c r="F31" s="75">
        <f>MIN(F8:F28)</f>
        <v>0</v>
      </c>
      <c r="G31" s="74"/>
      <c r="H31" s="75">
        <f>MIN(H8:H28)</f>
        <v>0</v>
      </c>
      <c r="I31" s="74"/>
      <c r="J31" s="75">
        <f>MIN(J8:J28)</f>
        <v>0</v>
      </c>
      <c r="K31" s="74"/>
      <c r="L31" s="75">
        <f>MIN(L8:L28)</f>
        <v>0</v>
      </c>
      <c r="M31" s="74"/>
      <c r="N31" s="75">
        <f>MIN(N8:N28)</f>
        <v>0</v>
      </c>
      <c r="O31" s="74"/>
      <c r="P31" s="75">
        <f>MIN(P8:P28)</f>
        <v>0</v>
      </c>
      <c r="Q31" s="74"/>
      <c r="R31" s="75">
        <f>MIN(R8:R28)</f>
        <v>0</v>
      </c>
      <c r="S31" s="76"/>
    </row>
    <row r="32" spans="1:19" ht="15" thickBot="1" x14ac:dyDescent="0.35">
      <c r="A32" s="77" t="s">
        <v>29</v>
      </c>
      <c r="B32" s="78"/>
      <c r="C32" s="78"/>
      <c r="D32" s="79">
        <f>MAX(D8:D28)</f>
        <v>76.445400000000006</v>
      </c>
      <c r="E32" s="78"/>
      <c r="F32" s="79">
        <f>MAX(F8:F28)</f>
        <v>39.3155</v>
      </c>
      <c r="G32" s="78"/>
      <c r="H32" s="79">
        <f>MAX(H8:H28)</f>
        <v>32.340899999999998</v>
      </c>
      <c r="I32" s="78"/>
      <c r="J32" s="79">
        <f>MAX(J8:J28)</f>
        <v>28.7</v>
      </c>
      <c r="K32" s="78"/>
      <c r="L32" s="79">
        <f>MAX(L8:L28)</f>
        <v>21.973400000000002</v>
      </c>
      <c r="M32" s="78"/>
      <c r="N32" s="79">
        <f>MAX(N8:N28)</f>
        <v>12.9907</v>
      </c>
      <c r="O32" s="78"/>
      <c r="P32" s="79">
        <f>MAX(P8:P28)</f>
        <v>10.333</v>
      </c>
      <c r="Q32" s="78"/>
      <c r="R32" s="79">
        <f>MAX(R8:R28)</f>
        <v>11.1615</v>
      </c>
      <c r="S32" s="80"/>
    </row>
    <row r="33" spans="1:1" x14ac:dyDescent="0.3">
      <c r="A33" s="112" t="s">
        <v>431</v>
      </c>
    </row>
    <row r="34" spans="1:1" x14ac:dyDescent="0.3">
      <c r="A34" s="14" t="s">
        <v>340</v>
      </c>
    </row>
  </sheetData>
  <sheetProtection algorithmName="SHA-512" hashValue="lRt2WbumJF5Ls3Dax7cC/+8cf3d0Pfiex1J1gtTbdXSpF3EUkEAjw8pwdXdsGmaufCo6DpgQNZ8DY3BrbAAh5w==" saltValue="ND6VnRyqPDW5zEHa8tz8S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1559</v>
      </c>
      <c r="B8" s="64">
        <f>VLOOKUP($A8,'Return Data'!$B$7:$R$2292,3,0)</f>
        <v>44651</v>
      </c>
      <c r="C8" s="65">
        <f>VLOOKUP($A8,'Return Data'!$B$7:$R$2292,4,0)</f>
        <v>51.4101</v>
      </c>
      <c r="D8" s="65">
        <f>VLOOKUP($A8,'Return Data'!$B$7:$R$2292,10,0)</f>
        <v>10.700699999999999</v>
      </c>
      <c r="E8" s="66">
        <f t="shared" ref="E8:E28" si="0">RANK(D8,D$8:D$28,0)</f>
        <v>2</v>
      </c>
      <c r="F8" s="65">
        <f>VLOOKUP($A8,'Return Data'!$B$7:$R$2292,11,0)</f>
        <v>6.6946000000000003</v>
      </c>
      <c r="G8" s="66">
        <f t="shared" ref="G8:G28" si="1">RANK(F8,F$8:F$28,0)</f>
        <v>2</v>
      </c>
      <c r="H8" s="65">
        <f>VLOOKUP($A8,'Return Data'!$B$7:$R$2292,12,0)</f>
        <v>10.581899999999999</v>
      </c>
      <c r="I8" s="66">
        <f t="shared" ref="I8:I28" si="2">RANK(H8,H$8:H$28,0)</f>
        <v>4</v>
      </c>
      <c r="J8" s="65">
        <f>VLOOKUP($A8,'Return Data'!$B$7:$R$2292,13,0)</f>
        <v>11.3096</v>
      </c>
      <c r="K8" s="66">
        <f t="shared" ref="K8:K28" si="3">RANK(J8,J$8:J$28,0)</f>
        <v>5</v>
      </c>
      <c r="L8" s="65">
        <f>VLOOKUP($A8,'Return Data'!$B$7:$R$2292,17,0)</f>
        <v>19.6264</v>
      </c>
      <c r="M8" s="66">
        <f t="shared" ref="M8:M26" si="4">RANK(L8,L$8:L$28,0)</f>
        <v>2</v>
      </c>
      <c r="N8" s="65">
        <f>VLOOKUP($A8,'Return Data'!$B$7:$R$2292,14,0)</f>
        <v>9.7125000000000004</v>
      </c>
      <c r="O8" s="66">
        <f t="shared" ref="O8:O26" si="5">RANK(N8,N$8:N$28,0)</f>
        <v>4</v>
      </c>
      <c r="P8" s="65">
        <f>VLOOKUP($A8,'Return Data'!$B$7:$R$2292,15,0)</f>
        <v>7.3387000000000002</v>
      </c>
      <c r="Q8" s="66">
        <f t="shared" ref="Q8:Q26" si="6">RANK(P8,P$8:P$28,0)</f>
        <v>8</v>
      </c>
      <c r="R8" s="65">
        <f>VLOOKUP($A8,'Return Data'!$B$7:$R$2292,16,0)</f>
        <v>9.5957000000000008</v>
      </c>
      <c r="S8" s="67">
        <f t="shared" ref="S8:S28" si="7">RANK(R8,R$8:R$28,0)</f>
        <v>3</v>
      </c>
    </row>
    <row r="9" spans="1:20" x14ac:dyDescent="0.3">
      <c r="A9" s="63" t="s">
        <v>1936</v>
      </c>
      <c r="B9" s="64">
        <f>VLOOKUP($A9,'Return Data'!$B$7:$R$2292,3,0)</f>
        <v>44651</v>
      </c>
      <c r="C9" s="65">
        <f>VLOOKUP($A9,'Return Data'!$B$7:$R$2292,4,0)</f>
        <v>24.419599999999999</v>
      </c>
      <c r="D9" s="65">
        <f>VLOOKUP($A9,'Return Data'!$B$7:$R$2292,10,0)</f>
        <v>-1.1277999999999999</v>
      </c>
      <c r="E9" s="66">
        <f t="shared" si="0"/>
        <v>18</v>
      </c>
      <c r="F9" s="65">
        <f>VLOOKUP($A9,'Return Data'!$B$7:$R$2292,11,0)</f>
        <v>1.4642999999999999</v>
      </c>
      <c r="G9" s="66">
        <f t="shared" si="1"/>
        <v>11</v>
      </c>
      <c r="H9" s="65">
        <f>VLOOKUP($A9,'Return Data'!$B$7:$R$2292,12,0)</f>
        <v>7.367</v>
      </c>
      <c r="I9" s="66">
        <f t="shared" si="2"/>
        <v>11</v>
      </c>
      <c r="J9" s="65">
        <f>VLOOKUP($A9,'Return Data'!$B$7:$R$2292,13,0)</f>
        <v>8.9854000000000003</v>
      </c>
      <c r="K9" s="66">
        <f t="shared" si="3"/>
        <v>10</v>
      </c>
      <c r="L9" s="65">
        <f>VLOOKUP($A9,'Return Data'!$B$7:$R$2292,17,0)</f>
        <v>14.1294</v>
      </c>
      <c r="M9" s="66">
        <f t="shared" si="4"/>
        <v>7</v>
      </c>
      <c r="N9" s="65">
        <f>VLOOKUP($A9,'Return Data'!$B$7:$R$2292,14,0)</f>
        <v>7.8011999999999997</v>
      </c>
      <c r="O9" s="66">
        <f t="shared" si="5"/>
        <v>10</v>
      </c>
      <c r="P9" s="65">
        <f>VLOOKUP($A9,'Return Data'!$B$7:$R$2292,15,0)</f>
        <v>7.3114999999999997</v>
      </c>
      <c r="Q9" s="66">
        <f t="shared" si="6"/>
        <v>9</v>
      </c>
      <c r="R9" s="65">
        <f>VLOOKUP($A9,'Return Data'!$B$7:$R$2292,16,0)</f>
        <v>7.9188999999999998</v>
      </c>
      <c r="S9" s="67">
        <f t="shared" si="7"/>
        <v>15</v>
      </c>
    </row>
    <row r="10" spans="1:20" x14ac:dyDescent="0.3">
      <c r="A10" s="63" t="s">
        <v>1560</v>
      </c>
      <c r="B10" s="64">
        <f>VLOOKUP($A10,'Return Data'!$B$7:$R$2292,3,0)</f>
        <v>0</v>
      </c>
      <c r="C10" s="65">
        <f>VLOOKUP($A10,'Return Data'!$B$7:$R$2292,4,0)</f>
        <v>0</v>
      </c>
      <c r="D10" s="65">
        <f>VLOOKUP($A10,'Return Data'!$B$7:$R$2292,10,0)</f>
        <v>0</v>
      </c>
      <c r="E10" s="66">
        <f t="shared" si="0"/>
        <v>14</v>
      </c>
      <c r="F10" s="65">
        <f>VLOOKUP($A10,'Return Data'!$B$7:$R$2292,11,0)</f>
        <v>0</v>
      </c>
      <c r="G10" s="66">
        <f t="shared" si="1"/>
        <v>19</v>
      </c>
      <c r="H10" s="65">
        <f>VLOOKUP($A10,'Return Data'!$B$7:$R$2292,12,0)</f>
        <v>0</v>
      </c>
      <c r="I10" s="66">
        <f t="shared" si="2"/>
        <v>20</v>
      </c>
      <c r="J10" s="65">
        <f>VLOOKUP($A10,'Return Data'!$B$7:$R$2292,13,0)</f>
        <v>0</v>
      </c>
      <c r="K10" s="66">
        <f t="shared" si="3"/>
        <v>20</v>
      </c>
      <c r="L10" s="65">
        <f>VLOOKUP($A10,'Return Data'!$B$7:$R$2292,17,0)</f>
        <v>0</v>
      </c>
      <c r="M10" s="66">
        <f t="shared" si="4"/>
        <v>20</v>
      </c>
      <c r="N10" s="65">
        <f>VLOOKUP($A10,'Return Data'!$B$7:$R$2292,14,0)</f>
        <v>0</v>
      </c>
      <c r="O10" s="66">
        <f t="shared" si="5"/>
        <v>20</v>
      </c>
      <c r="P10" s="65">
        <f>VLOOKUP($A10,'Return Data'!$B$7:$R$2292,15,0)</f>
        <v>0</v>
      </c>
      <c r="Q10" s="66">
        <f t="shared" si="6"/>
        <v>20</v>
      </c>
      <c r="R10" s="65">
        <f>VLOOKUP($A10,'Return Data'!$B$7:$R$2292,16,0)</f>
        <v>0</v>
      </c>
      <c r="S10" s="67">
        <f t="shared" si="7"/>
        <v>20</v>
      </c>
    </row>
    <row r="11" spans="1:20" x14ac:dyDescent="0.3">
      <c r="A11" s="63" t="s">
        <v>2007</v>
      </c>
      <c r="B11" s="64">
        <f>VLOOKUP($A11,'Return Data'!$B$7:$R$2292,3,0)</f>
        <v>44651</v>
      </c>
      <c r="C11" s="65">
        <f>VLOOKUP($A11,'Return Data'!$B$7:$R$2292,4,0)</f>
        <v>35.034500000000001</v>
      </c>
      <c r="D11" s="65">
        <f>VLOOKUP($A11,'Return Data'!$B$7:$R$2292,10,0)</f>
        <v>3.5051000000000001</v>
      </c>
      <c r="E11" s="66">
        <f t="shared" si="0"/>
        <v>6</v>
      </c>
      <c r="F11" s="65">
        <f>VLOOKUP($A11,'Return Data'!$B$7:$R$2292,11,0)</f>
        <v>0.98709999999999998</v>
      </c>
      <c r="G11" s="66">
        <f t="shared" si="1"/>
        <v>14</v>
      </c>
      <c r="H11" s="65">
        <f>VLOOKUP($A11,'Return Data'!$B$7:$R$2292,12,0)</f>
        <v>5.1696</v>
      </c>
      <c r="I11" s="66">
        <f t="shared" si="2"/>
        <v>15</v>
      </c>
      <c r="J11" s="65">
        <f>VLOOKUP($A11,'Return Data'!$B$7:$R$2292,13,0)</f>
        <v>6.2881999999999998</v>
      </c>
      <c r="K11" s="66">
        <f t="shared" si="3"/>
        <v>16</v>
      </c>
      <c r="L11" s="65">
        <f>VLOOKUP($A11,'Return Data'!$B$7:$R$2292,17,0)</f>
        <v>9.9614999999999991</v>
      </c>
      <c r="M11" s="66">
        <f t="shared" si="4"/>
        <v>17</v>
      </c>
      <c r="N11" s="65">
        <f>VLOOKUP($A11,'Return Data'!$B$7:$R$2292,14,0)</f>
        <v>7.2579000000000002</v>
      </c>
      <c r="O11" s="66">
        <f t="shared" si="5"/>
        <v>14</v>
      </c>
      <c r="P11" s="65">
        <f>VLOOKUP($A11,'Return Data'!$B$7:$R$2292,15,0)</f>
        <v>6.7327000000000004</v>
      </c>
      <c r="Q11" s="66">
        <f t="shared" si="6"/>
        <v>11</v>
      </c>
      <c r="R11" s="65">
        <f>VLOOKUP($A11,'Return Data'!$B$7:$R$2292,16,0)</f>
        <v>7.4145000000000003</v>
      </c>
      <c r="S11" s="67">
        <f t="shared" si="7"/>
        <v>16</v>
      </c>
    </row>
    <row r="12" spans="1:20" x14ac:dyDescent="0.3">
      <c r="A12" s="63" t="s">
        <v>1561</v>
      </c>
      <c r="B12" s="64">
        <f>VLOOKUP($A12,'Return Data'!$B$7:$R$2292,3,0)</f>
        <v>44651</v>
      </c>
      <c r="C12" s="65">
        <f>VLOOKUP($A12,'Return Data'!$B$7:$R$2292,4,0)</f>
        <v>27.337900000000001</v>
      </c>
      <c r="D12" s="65">
        <f>VLOOKUP($A12,'Return Data'!$B$7:$R$2292,10,0)</f>
        <v>75.742500000000007</v>
      </c>
      <c r="E12" s="66">
        <f t="shared" si="0"/>
        <v>1</v>
      </c>
      <c r="F12" s="65">
        <f>VLOOKUP($A12,'Return Data'!$B$7:$R$2292,11,0)</f>
        <v>38.682600000000001</v>
      </c>
      <c r="G12" s="66">
        <f t="shared" si="1"/>
        <v>1</v>
      </c>
      <c r="H12" s="65">
        <f>VLOOKUP($A12,'Return Data'!$B$7:$R$2292,12,0)</f>
        <v>31.753</v>
      </c>
      <c r="I12" s="66">
        <f t="shared" si="2"/>
        <v>1</v>
      </c>
      <c r="J12" s="65">
        <f>VLOOKUP($A12,'Return Data'!$B$7:$R$2292,13,0)</f>
        <v>28.089600000000001</v>
      </c>
      <c r="K12" s="66">
        <f t="shared" si="3"/>
        <v>1</v>
      </c>
      <c r="L12" s="65">
        <f>VLOOKUP($A12,'Return Data'!$B$7:$R$2292,17,0)</f>
        <v>21.2958</v>
      </c>
      <c r="M12" s="66">
        <f t="shared" si="4"/>
        <v>1</v>
      </c>
      <c r="N12" s="65">
        <f>VLOOKUP($A12,'Return Data'!$B$7:$R$2292,14,0)</f>
        <v>9.1266999999999996</v>
      </c>
      <c r="O12" s="66">
        <f t="shared" si="5"/>
        <v>7</v>
      </c>
      <c r="P12" s="65">
        <f>VLOOKUP($A12,'Return Data'!$B$7:$R$2292,15,0)</f>
        <v>7.3536000000000001</v>
      </c>
      <c r="Q12" s="66">
        <f t="shared" si="6"/>
        <v>7</v>
      </c>
      <c r="R12" s="65">
        <f>VLOOKUP($A12,'Return Data'!$B$7:$R$2292,16,0)</f>
        <v>8.0151000000000003</v>
      </c>
      <c r="S12" s="67">
        <f t="shared" si="7"/>
        <v>14</v>
      </c>
    </row>
    <row r="13" spans="1:20" x14ac:dyDescent="0.3">
      <c r="A13" s="63" t="s">
        <v>1562</v>
      </c>
      <c r="B13" s="64">
        <f>VLOOKUP($A13,'Return Data'!$B$7:$R$2292,3,0)</f>
        <v>44651</v>
      </c>
      <c r="C13" s="65">
        <f>VLOOKUP($A13,'Return Data'!$B$7:$R$2292,4,0)</f>
        <v>87.056443739914201</v>
      </c>
      <c r="D13" s="65">
        <f>VLOOKUP($A13,'Return Data'!$B$7:$R$2292,10,0)</f>
        <v>3.7100000000000001E-2</v>
      </c>
      <c r="E13" s="66">
        <f t="shared" si="0"/>
        <v>13</v>
      </c>
      <c r="F13" s="65">
        <f>VLOOKUP($A13,'Return Data'!$B$7:$R$2292,11,0)</f>
        <v>1.5725</v>
      </c>
      <c r="G13" s="66">
        <f t="shared" si="1"/>
        <v>10</v>
      </c>
      <c r="H13" s="65">
        <f>VLOOKUP($A13,'Return Data'!$B$7:$R$2292,12,0)</f>
        <v>5.9630000000000001</v>
      </c>
      <c r="I13" s="66">
        <f t="shared" si="2"/>
        <v>14</v>
      </c>
      <c r="J13" s="65">
        <f>VLOOKUP($A13,'Return Data'!$B$7:$R$2292,13,0)</f>
        <v>8.3236000000000008</v>
      </c>
      <c r="K13" s="66">
        <f t="shared" si="3"/>
        <v>12</v>
      </c>
      <c r="L13" s="65">
        <f>VLOOKUP($A13,'Return Data'!$B$7:$R$2292,17,0)</f>
        <v>13.779299999999999</v>
      </c>
      <c r="M13" s="66">
        <f t="shared" si="4"/>
        <v>9</v>
      </c>
      <c r="N13" s="65">
        <f>VLOOKUP($A13,'Return Data'!$B$7:$R$2292,14,0)</f>
        <v>10.2476</v>
      </c>
      <c r="O13" s="66">
        <f t="shared" si="5"/>
        <v>3</v>
      </c>
      <c r="P13" s="65">
        <f>VLOOKUP($A13,'Return Data'!$B$7:$R$2292,15,0)</f>
        <v>8.3877000000000006</v>
      </c>
      <c r="Q13" s="66">
        <f t="shared" si="6"/>
        <v>3</v>
      </c>
      <c r="R13" s="65">
        <f>VLOOKUP($A13,'Return Data'!$B$7:$R$2292,16,0)</f>
        <v>8.4901999999999997</v>
      </c>
      <c r="S13" s="67">
        <f t="shared" si="7"/>
        <v>9</v>
      </c>
    </row>
    <row r="14" spans="1:20" x14ac:dyDescent="0.3">
      <c r="A14" s="63" t="s">
        <v>1563</v>
      </c>
      <c r="B14" s="64">
        <f>VLOOKUP($A14,'Return Data'!$B$7:$R$2292,3,0)</f>
        <v>44651</v>
      </c>
      <c r="C14" s="65">
        <f>VLOOKUP($A14,'Return Data'!$B$7:$R$2292,4,0)</f>
        <v>44.199599999999997</v>
      </c>
      <c r="D14" s="65">
        <f>VLOOKUP($A14,'Return Data'!$B$7:$R$2292,10,0)</f>
        <v>5.7008999999999999</v>
      </c>
      <c r="E14" s="66">
        <f t="shared" si="0"/>
        <v>3</v>
      </c>
      <c r="F14" s="65">
        <f>VLOOKUP($A14,'Return Data'!$B$7:$R$2292,11,0)</f>
        <v>1.2248000000000001</v>
      </c>
      <c r="G14" s="66">
        <f t="shared" si="1"/>
        <v>12</v>
      </c>
      <c r="H14" s="65">
        <f>VLOOKUP($A14,'Return Data'!$B$7:$R$2292,12,0)</f>
        <v>4.5331999999999999</v>
      </c>
      <c r="I14" s="66">
        <f t="shared" si="2"/>
        <v>17</v>
      </c>
      <c r="J14" s="65">
        <f>VLOOKUP($A14,'Return Data'!$B$7:$R$2292,13,0)</f>
        <v>7.2771999999999997</v>
      </c>
      <c r="K14" s="66">
        <f t="shared" si="3"/>
        <v>14</v>
      </c>
      <c r="L14" s="65">
        <f>VLOOKUP($A14,'Return Data'!$B$7:$R$2292,17,0)</f>
        <v>13.2454</v>
      </c>
      <c r="M14" s="66">
        <f t="shared" si="4"/>
        <v>11</v>
      </c>
      <c r="N14" s="65">
        <f>VLOOKUP($A14,'Return Data'!$B$7:$R$2292,14,0)</f>
        <v>7.4781000000000004</v>
      </c>
      <c r="O14" s="66">
        <f t="shared" si="5"/>
        <v>13</v>
      </c>
      <c r="P14" s="65">
        <f>VLOOKUP($A14,'Return Data'!$B$7:$R$2292,15,0)</f>
        <v>5.2610000000000001</v>
      </c>
      <c r="Q14" s="66">
        <f t="shared" si="6"/>
        <v>17</v>
      </c>
      <c r="R14" s="65">
        <f>VLOOKUP($A14,'Return Data'!$B$7:$R$2292,16,0)</f>
        <v>8.7004999999999999</v>
      </c>
      <c r="S14" s="67">
        <f t="shared" si="7"/>
        <v>7</v>
      </c>
    </row>
    <row r="15" spans="1:20" x14ac:dyDescent="0.3">
      <c r="A15" s="63" t="s">
        <v>1564</v>
      </c>
      <c r="B15" s="64">
        <f>VLOOKUP($A15,'Return Data'!$B$7:$R$2292,3,0)</f>
        <v>44651</v>
      </c>
      <c r="C15" s="65">
        <f>VLOOKUP($A15,'Return Data'!$B$7:$R$2292,4,0)</f>
        <v>67.939499999999995</v>
      </c>
      <c r="D15" s="65">
        <f>VLOOKUP($A15,'Return Data'!$B$7:$R$2292,10,0)</f>
        <v>-0.1492</v>
      </c>
      <c r="E15" s="66">
        <f t="shared" si="0"/>
        <v>16</v>
      </c>
      <c r="F15" s="65">
        <f>VLOOKUP($A15,'Return Data'!$B$7:$R$2292,11,0)</f>
        <v>0.51790000000000003</v>
      </c>
      <c r="G15" s="66">
        <f t="shared" si="1"/>
        <v>16</v>
      </c>
      <c r="H15" s="65">
        <f>VLOOKUP($A15,'Return Data'!$B$7:$R$2292,12,0)</f>
        <v>3.9901</v>
      </c>
      <c r="I15" s="66">
        <f t="shared" si="2"/>
        <v>19</v>
      </c>
      <c r="J15" s="65">
        <f>VLOOKUP($A15,'Return Data'!$B$7:$R$2292,13,0)</f>
        <v>5.867</v>
      </c>
      <c r="K15" s="66">
        <f t="shared" si="3"/>
        <v>17</v>
      </c>
      <c r="L15" s="65">
        <f>VLOOKUP($A15,'Return Data'!$B$7:$R$2292,17,0)</f>
        <v>11.205399999999999</v>
      </c>
      <c r="M15" s="66">
        <f t="shared" si="4"/>
        <v>14</v>
      </c>
      <c r="N15" s="65">
        <f>VLOOKUP($A15,'Return Data'!$B$7:$R$2292,14,0)</f>
        <v>6.9200999999999997</v>
      </c>
      <c r="O15" s="66">
        <f t="shared" si="5"/>
        <v>15</v>
      </c>
      <c r="P15" s="65">
        <f>VLOOKUP($A15,'Return Data'!$B$7:$R$2292,15,0)</f>
        <v>6.32</v>
      </c>
      <c r="Q15" s="66">
        <f t="shared" si="6"/>
        <v>14</v>
      </c>
      <c r="R15" s="65">
        <f>VLOOKUP($A15,'Return Data'!$B$7:$R$2292,16,0)</f>
        <v>9.3129000000000008</v>
      </c>
      <c r="S15" s="67">
        <f t="shared" si="7"/>
        <v>5</v>
      </c>
    </row>
    <row r="16" spans="1:20" x14ac:dyDescent="0.3">
      <c r="A16" s="63" t="s">
        <v>1566</v>
      </c>
      <c r="B16" s="64">
        <f>VLOOKUP($A16,'Return Data'!$B$7:$R$2292,3,0)</f>
        <v>44651</v>
      </c>
      <c r="C16" s="65">
        <f>VLOOKUP($A16,'Return Data'!$B$7:$R$2292,4,0)</f>
        <v>59.835099999999997</v>
      </c>
      <c r="D16" s="65">
        <f>VLOOKUP($A16,'Return Data'!$B$7:$R$2292,10,0)</f>
        <v>3.3161999999999998</v>
      </c>
      <c r="E16" s="66">
        <f t="shared" si="0"/>
        <v>7</v>
      </c>
      <c r="F16" s="65">
        <f>VLOOKUP($A16,'Return Data'!$B$7:$R$2292,11,0)</f>
        <v>2.4601000000000002</v>
      </c>
      <c r="G16" s="66">
        <f t="shared" si="1"/>
        <v>7</v>
      </c>
      <c r="H16" s="65">
        <f>VLOOKUP($A16,'Return Data'!$B$7:$R$2292,12,0)</f>
        <v>7.4119999999999999</v>
      </c>
      <c r="I16" s="66">
        <f t="shared" si="2"/>
        <v>10</v>
      </c>
      <c r="J16" s="65">
        <f>VLOOKUP($A16,'Return Data'!$B$7:$R$2292,13,0)</f>
        <v>10.9457</v>
      </c>
      <c r="K16" s="66">
        <f t="shared" si="3"/>
        <v>6</v>
      </c>
      <c r="L16" s="65">
        <f>VLOOKUP($A16,'Return Data'!$B$7:$R$2292,17,0)</f>
        <v>16.165099999999999</v>
      </c>
      <c r="M16" s="66">
        <f t="shared" si="4"/>
        <v>6</v>
      </c>
      <c r="N16" s="65">
        <f>VLOOKUP($A16,'Return Data'!$B$7:$R$2292,14,0)</f>
        <v>9.2550000000000008</v>
      </c>
      <c r="O16" s="66">
        <f t="shared" si="5"/>
        <v>6</v>
      </c>
      <c r="P16" s="65">
        <f>VLOOKUP($A16,'Return Data'!$B$7:$R$2292,15,0)</f>
        <v>7.6277999999999997</v>
      </c>
      <c r="Q16" s="66">
        <f t="shared" si="6"/>
        <v>5</v>
      </c>
      <c r="R16" s="65">
        <f>VLOOKUP($A16,'Return Data'!$B$7:$R$2292,16,0)</f>
        <v>10.2852</v>
      </c>
      <c r="S16" s="67">
        <f t="shared" si="7"/>
        <v>1</v>
      </c>
    </row>
    <row r="17" spans="1:19" x14ac:dyDescent="0.3">
      <c r="A17" s="63" t="s">
        <v>1567</v>
      </c>
      <c r="B17" s="64">
        <f>VLOOKUP($A17,'Return Data'!$B$7:$R$2292,3,0)</f>
        <v>44651</v>
      </c>
      <c r="C17" s="65">
        <f>VLOOKUP($A17,'Return Data'!$B$7:$R$2292,4,0)</f>
        <v>46.3294</v>
      </c>
      <c r="D17" s="65">
        <f>VLOOKUP($A17,'Return Data'!$B$7:$R$2292,10,0)</f>
        <v>0.56799999999999995</v>
      </c>
      <c r="E17" s="66">
        <f t="shared" si="0"/>
        <v>10</v>
      </c>
      <c r="F17" s="65">
        <f>VLOOKUP($A17,'Return Data'!$B$7:$R$2292,11,0)</f>
        <v>1.1594</v>
      </c>
      <c r="G17" s="66">
        <f t="shared" si="1"/>
        <v>13</v>
      </c>
      <c r="H17" s="65">
        <f>VLOOKUP($A17,'Return Data'!$B$7:$R$2292,12,0)</f>
        <v>7.0350999999999999</v>
      </c>
      <c r="I17" s="66">
        <f t="shared" si="2"/>
        <v>12</v>
      </c>
      <c r="J17" s="65">
        <f>VLOOKUP($A17,'Return Data'!$B$7:$R$2292,13,0)</f>
        <v>8.2154000000000007</v>
      </c>
      <c r="K17" s="66">
        <f t="shared" si="3"/>
        <v>13</v>
      </c>
      <c r="L17" s="65">
        <f>VLOOKUP($A17,'Return Data'!$B$7:$R$2292,17,0)</f>
        <v>12.575699999999999</v>
      </c>
      <c r="M17" s="66">
        <f t="shared" si="4"/>
        <v>12</v>
      </c>
      <c r="N17" s="65">
        <f>VLOOKUP($A17,'Return Data'!$B$7:$R$2292,14,0)</f>
        <v>8.1433999999999997</v>
      </c>
      <c r="O17" s="66">
        <f t="shared" si="5"/>
        <v>8</v>
      </c>
      <c r="P17" s="65">
        <f>VLOOKUP($A17,'Return Data'!$B$7:$R$2292,15,0)</f>
        <v>6.6026999999999996</v>
      </c>
      <c r="Q17" s="66">
        <f t="shared" si="6"/>
        <v>12</v>
      </c>
      <c r="R17" s="65">
        <f>VLOOKUP($A17,'Return Data'!$B$7:$R$2292,16,0)</f>
        <v>8.8348999999999993</v>
      </c>
      <c r="S17" s="67">
        <f t="shared" si="7"/>
        <v>6</v>
      </c>
    </row>
    <row r="18" spans="1:19" x14ac:dyDescent="0.3">
      <c r="A18" s="63" t="s">
        <v>1568</v>
      </c>
      <c r="B18" s="64">
        <f>VLOOKUP($A18,'Return Data'!$B$7:$R$2292,3,0)</f>
        <v>44651</v>
      </c>
      <c r="C18" s="65">
        <f>VLOOKUP($A18,'Return Data'!$B$7:$R$2292,4,0)</f>
        <v>55.878999999999998</v>
      </c>
      <c r="D18" s="65">
        <f>VLOOKUP($A18,'Return Data'!$B$7:$R$2292,10,0)</f>
        <v>3.9175</v>
      </c>
      <c r="E18" s="66">
        <f t="shared" si="0"/>
        <v>5</v>
      </c>
      <c r="F18" s="65">
        <f>VLOOKUP($A18,'Return Data'!$B$7:$R$2292,11,0)</f>
        <v>3.1455000000000002</v>
      </c>
      <c r="G18" s="66">
        <f t="shared" si="1"/>
        <v>6</v>
      </c>
      <c r="H18" s="65">
        <f>VLOOKUP($A18,'Return Data'!$B$7:$R$2292,12,0)</f>
        <v>8.9616000000000007</v>
      </c>
      <c r="I18" s="66">
        <f t="shared" si="2"/>
        <v>6</v>
      </c>
      <c r="J18" s="65">
        <f>VLOOKUP($A18,'Return Data'!$B$7:$R$2292,13,0)</f>
        <v>9.3963999999999999</v>
      </c>
      <c r="K18" s="66">
        <f t="shared" si="3"/>
        <v>8</v>
      </c>
      <c r="L18" s="65">
        <f>VLOOKUP($A18,'Return Data'!$B$7:$R$2292,17,0)</f>
        <v>13.311500000000001</v>
      </c>
      <c r="M18" s="66">
        <f t="shared" si="4"/>
        <v>10</v>
      </c>
      <c r="N18" s="65">
        <f>VLOOKUP($A18,'Return Data'!$B$7:$R$2292,14,0)</f>
        <v>9.4536999999999995</v>
      </c>
      <c r="O18" s="66">
        <f t="shared" si="5"/>
        <v>5</v>
      </c>
      <c r="P18" s="65">
        <f>VLOOKUP($A18,'Return Data'!$B$7:$R$2292,15,0)</f>
        <v>8.8833000000000002</v>
      </c>
      <c r="Q18" s="66">
        <f t="shared" si="6"/>
        <v>2</v>
      </c>
      <c r="R18" s="65">
        <f>VLOOKUP($A18,'Return Data'!$B$7:$R$2292,16,0)</f>
        <v>10.0227</v>
      </c>
      <c r="S18" s="67">
        <f t="shared" si="7"/>
        <v>2</v>
      </c>
    </row>
    <row r="19" spans="1:19" x14ac:dyDescent="0.3">
      <c r="A19" s="63" t="s">
        <v>1569</v>
      </c>
      <c r="B19" s="64">
        <f>VLOOKUP($A19,'Return Data'!$B$7:$R$2292,3,0)</f>
        <v>44651</v>
      </c>
      <c r="C19" s="65">
        <f>VLOOKUP($A19,'Return Data'!$B$7:$R$2292,4,0)</f>
        <v>26.014600000000002</v>
      </c>
      <c r="D19" s="65">
        <f>VLOOKUP($A19,'Return Data'!$B$7:$R$2292,10,0)</f>
        <v>0.19500000000000001</v>
      </c>
      <c r="E19" s="66">
        <f t="shared" si="0"/>
        <v>12</v>
      </c>
      <c r="F19" s="65">
        <f>VLOOKUP($A19,'Return Data'!$B$7:$R$2292,11,0)</f>
        <v>0.10639999999999999</v>
      </c>
      <c r="G19" s="66">
        <f t="shared" si="1"/>
        <v>18</v>
      </c>
      <c r="H19" s="65">
        <f>VLOOKUP($A19,'Return Data'!$B$7:$R$2292,12,0)</f>
        <v>4.6497000000000002</v>
      </c>
      <c r="I19" s="66">
        <f t="shared" si="2"/>
        <v>16</v>
      </c>
      <c r="J19" s="65">
        <f>VLOOKUP($A19,'Return Data'!$B$7:$R$2292,13,0)</f>
        <v>5.5068000000000001</v>
      </c>
      <c r="K19" s="66">
        <f t="shared" si="3"/>
        <v>18</v>
      </c>
      <c r="L19" s="65">
        <f>VLOOKUP($A19,'Return Data'!$B$7:$R$2292,17,0)</f>
        <v>10.3986</v>
      </c>
      <c r="M19" s="66">
        <f t="shared" si="4"/>
        <v>16</v>
      </c>
      <c r="N19" s="65">
        <f>VLOOKUP($A19,'Return Data'!$B$7:$R$2292,14,0)</f>
        <v>6.5965999999999996</v>
      </c>
      <c r="O19" s="66">
        <f t="shared" si="5"/>
        <v>16</v>
      </c>
      <c r="P19" s="65">
        <f>VLOOKUP($A19,'Return Data'!$B$7:$R$2292,15,0)</f>
        <v>5.992</v>
      </c>
      <c r="Q19" s="66">
        <f t="shared" si="6"/>
        <v>15</v>
      </c>
      <c r="R19" s="65">
        <f>VLOOKUP($A19,'Return Data'!$B$7:$R$2292,16,0)</f>
        <v>8.2210000000000001</v>
      </c>
      <c r="S19" s="67">
        <f t="shared" si="7"/>
        <v>13</v>
      </c>
    </row>
    <row r="20" spans="1:19" x14ac:dyDescent="0.3">
      <c r="A20" s="63" t="s">
        <v>1571</v>
      </c>
      <c r="B20" s="64">
        <f>VLOOKUP($A20,'Return Data'!$B$7:$R$2292,3,0)</f>
        <v>44651</v>
      </c>
      <c r="C20" s="65">
        <f>VLOOKUP($A20,'Return Data'!$B$7:$R$2292,4,0)</f>
        <v>42.9908</v>
      </c>
      <c r="D20" s="65">
        <f>VLOOKUP($A20,'Return Data'!$B$7:$R$2292,10,0)</f>
        <v>1.6356999999999999</v>
      </c>
      <c r="E20" s="66">
        <f t="shared" si="0"/>
        <v>8</v>
      </c>
      <c r="F20" s="65">
        <f>VLOOKUP($A20,'Return Data'!$B$7:$R$2292,11,0)</f>
        <v>2.0424000000000002</v>
      </c>
      <c r="G20" s="66">
        <f t="shared" si="1"/>
        <v>8</v>
      </c>
      <c r="H20" s="65">
        <f>VLOOKUP($A20,'Return Data'!$B$7:$R$2292,12,0)</f>
        <v>8.9968000000000004</v>
      </c>
      <c r="I20" s="66">
        <f t="shared" si="2"/>
        <v>5</v>
      </c>
      <c r="J20" s="65">
        <f>VLOOKUP($A20,'Return Data'!$B$7:$R$2292,13,0)</f>
        <v>11.443</v>
      </c>
      <c r="K20" s="66">
        <f t="shared" si="3"/>
        <v>4</v>
      </c>
      <c r="L20" s="65">
        <f>VLOOKUP($A20,'Return Data'!$B$7:$R$2292,17,0)</f>
        <v>17.6617</v>
      </c>
      <c r="M20" s="66">
        <f t="shared" si="4"/>
        <v>3</v>
      </c>
      <c r="N20" s="65">
        <f>VLOOKUP($A20,'Return Data'!$B$7:$R$2292,14,0)</f>
        <v>11.621</v>
      </c>
      <c r="O20" s="66">
        <f t="shared" si="5"/>
        <v>1</v>
      </c>
      <c r="P20" s="65">
        <f>VLOOKUP($A20,'Return Data'!$B$7:$R$2292,15,0)</f>
        <v>8.9602000000000004</v>
      </c>
      <c r="Q20" s="66">
        <f t="shared" si="6"/>
        <v>1</v>
      </c>
      <c r="R20" s="65">
        <f>VLOOKUP($A20,'Return Data'!$B$7:$R$2292,16,0)</f>
        <v>8.2768999999999995</v>
      </c>
      <c r="S20" s="67">
        <f t="shared" si="7"/>
        <v>11</v>
      </c>
    </row>
    <row r="21" spans="1:19" x14ac:dyDescent="0.3">
      <c r="A21" s="63" t="s">
        <v>1572</v>
      </c>
      <c r="B21" s="64">
        <f>VLOOKUP($A21,'Return Data'!$B$7:$R$2292,3,0)</f>
        <v>44651</v>
      </c>
      <c r="C21" s="65">
        <f>VLOOKUP($A21,'Return Data'!$B$7:$R$2292,4,0)</f>
        <v>43.746099999999998</v>
      </c>
      <c r="D21" s="65">
        <f>VLOOKUP($A21,'Return Data'!$B$7:$R$2292,10,0)</f>
        <v>-0.43530000000000002</v>
      </c>
      <c r="E21" s="66">
        <f t="shared" si="0"/>
        <v>17</v>
      </c>
      <c r="F21" s="65">
        <f>VLOOKUP($A21,'Return Data'!$B$7:$R$2292,11,0)</f>
        <v>4.2007000000000003</v>
      </c>
      <c r="G21" s="66">
        <f t="shared" si="1"/>
        <v>5</v>
      </c>
      <c r="H21" s="65">
        <f>VLOOKUP($A21,'Return Data'!$B$7:$R$2292,12,0)</f>
        <v>7.8914999999999997</v>
      </c>
      <c r="I21" s="66">
        <f t="shared" si="2"/>
        <v>9</v>
      </c>
      <c r="J21" s="65">
        <f>VLOOKUP($A21,'Return Data'!$B$7:$R$2292,13,0)</f>
        <v>8.7657000000000007</v>
      </c>
      <c r="K21" s="66">
        <f t="shared" si="3"/>
        <v>11</v>
      </c>
      <c r="L21" s="65">
        <f>VLOOKUP($A21,'Return Data'!$B$7:$R$2292,17,0)</f>
        <v>11.9048</v>
      </c>
      <c r="M21" s="66">
        <f t="shared" si="4"/>
        <v>13</v>
      </c>
      <c r="N21" s="65">
        <f>VLOOKUP($A21,'Return Data'!$B$7:$R$2292,14,0)</f>
        <v>8.0585000000000004</v>
      </c>
      <c r="O21" s="66">
        <f t="shared" si="5"/>
        <v>9</v>
      </c>
      <c r="P21" s="65">
        <f>VLOOKUP($A21,'Return Data'!$B$7:$R$2292,15,0)</f>
        <v>6.7577999999999996</v>
      </c>
      <c r="Q21" s="66">
        <f t="shared" si="6"/>
        <v>10</v>
      </c>
      <c r="R21" s="65">
        <f>VLOOKUP($A21,'Return Data'!$B$7:$R$2292,16,0)</f>
        <v>6.0595999999999997</v>
      </c>
      <c r="S21" s="67">
        <f t="shared" si="7"/>
        <v>19</v>
      </c>
    </row>
    <row r="22" spans="1:19" x14ac:dyDescent="0.3">
      <c r="A22" s="63" t="s">
        <v>1573</v>
      </c>
      <c r="B22" s="64">
        <f>VLOOKUP($A22,'Return Data'!$B$7:$R$2292,3,0)</f>
        <v>44651</v>
      </c>
      <c r="C22" s="65">
        <f>VLOOKUP($A22,'Return Data'!$B$7:$R$2292,4,0)</f>
        <v>67.546400000000006</v>
      </c>
      <c r="D22" s="65">
        <f>VLOOKUP($A22,'Return Data'!$B$7:$R$2292,10,0)</f>
        <v>-1.9693000000000001</v>
      </c>
      <c r="E22" s="66">
        <f t="shared" si="0"/>
        <v>20</v>
      </c>
      <c r="F22" s="65">
        <f>VLOOKUP($A22,'Return Data'!$B$7:$R$2292,11,0)</f>
        <v>1.9038999999999999</v>
      </c>
      <c r="G22" s="66">
        <f t="shared" si="1"/>
        <v>9</v>
      </c>
      <c r="H22" s="65">
        <f>VLOOKUP($A22,'Return Data'!$B$7:$R$2292,12,0)</f>
        <v>6.1052999999999997</v>
      </c>
      <c r="I22" s="66">
        <f t="shared" si="2"/>
        <v>13</v>
      </c>
      <c r="J22" s="65">
        <f>VLOOKUP($A22,'Return Data'!$B$7:$R$2292,13,0)</f>
        <v>6.6426999999999996</v>
      </c>
      <c r="K22" s="66">
        <f t="shared" si="3"/>
        <v>15</v>
      </c>
      <c r="L22" s="65">
        <f>VLOOKUP($A22,'Return Data'!$B$7:$R$2292,17,0)</f>
        <v>9.4863999999999997</v>
      </c>
      <c r="M22" s="66">
        <f t="shared" si="4"/>
        <v>18</v>
      </c>
      <c r="N22" s="65">
        <f>VLOOKUP($A22,'Return Data'!$B$7:$R$2292,14,0)</f>
        <v>7.5709</v>
      </c>
      <c r="O22" s="66">
        <f t="shared" si="5"/>
        <v>12</v>
      </c>
      <c r="P22" s="65">
        <f>VLOOKUP($A22,'Return Data'!$B$7:$R$2292,15,0)</f>
        <v>6.4173</v>
      </c>
      <c r="Q22" s="66">
        <f t="shared" si="6"/>
        <v>13</v>
      </c>
      <c r="R22" s="65">
        <f>VLOOKUP($A22,'Return Data'!$B$7:$R$2292,16,0)</f>
        <v>8.2797000000000001</v>
      </c>
      <c r="S22" s="67">
        <f t="shared" si="7"/>
        <v>10</v>
      </c>
    </row>
    <row r="23" spans="1:19" x14ac:dyDescent="0.3">
      <c r="A23" s="63" t="s">
        <v>1913</v>
      </c>
      <c r="B23" s="64">
        <f>VLOOKUP($A23,'Return Data'!$B$7:$R$2292,3,0)</f>
        <v>44651</v>
      </c>
      <c r="C23" s="65">
        <f>VLOOKUP($A23,'Return Data'!$B$7:$R$2292,4,0)</f>
        <v>22.137799999999999</v>
      </c>
      <c r="D23" s="65">
        <f>VLOOKUP($A23,'Return Data'!$B$7:$R$2292,10,0)</f>
        <v>0.57050000000000001</v>
      </c>
      <c r="E23" s="66">
        <f t="shared" si="0"/>
        <v>9</v>
      </c>
      <c r="F23" s="65">
        <f>VLOOKUP($A23,'Return Data'!$B$7:$R$2292,11,0)</f>
        <v>0.35210000000000002</v>
      </c>
      <c r="G23" s="66">
        <f t="shared" si="1"/>
        <v>17</v>
      </c>
      <c r="H23" s="65">
        <f>VLOOKUP($A23,'Return Data'!$B$7:$R$2292,12,0)</f>
        <v>4.4904000000000002</v>
      </c>
      <c r="I23" s="66">
        <f t="shared" si="2"/>
        <v>18</v>
      </c>
      <c r="J23" s="65">
        <f>VLOOKUP($A23,'Return Data'!$B$7:$R$2292,13,0)</f>
        <v>4.3315999999999999</v>
      </c>
      <c r="K23" s="66">
        <f t="shared" si="3"/>
        <v>19</v>
      </c>
      <c r="L23" s="65">
        <f>VLOOKUP($A23,'Return Data'!$B$7:$R$2292,17,0)</f>
        <v>9.0094999999999992</v>
      </c>
      <c r="M23" s="66">
        <f t="shared" si="4"/>
        <v>19</v>
      </c>
      <c r="N23" s="65">
        <f>VLOOKUP($A23,'Return Data'!$B$7:$R$2292,14,0)</f>
        <v>5.2438000000000002</v>
      </c>
      <c r="O23" s="66">
        <f t="shared" si="5"/>
        <v>18</v>
      </c>
      <c r="P23" s="65">
        <f>VLOOKUP($A23,'Return Data'!$B$7:$R$2292,15,0)</f>
        <v>5.0987</v>
      </c>
      <c r="Q23" s="66">
        <f t="shared" si="6"/>
        <v>18</v>
      </c>
      <c r="R23" s="65">
        <f>VLOOKUP($A23,'Return Data'!$B$7:$R$2292,16,0)</f>
        <v>7.0411000000000001</v>
      </c>
      <c r="S23" s="67">
        <f t="shared" si="7"/>
        <v>18</v>
      </c>
    </row>
    <row r="24" spans="1:19" x14ac:dyDescent="0.3">
      <c r="A24" s="63" t="s">
        <v>1574</v>
      </c>
      <c r="B24" s="64">
        <f>VLOOKUP($A24,'Return Data'!$B$7:$R$2292,3,0)</f>
        <v>44651</v>
      </c>
      <c r="C24" s="65">
        <f>VLOOKUP($A24,'Return Data'!$B$7:$R$2292,4,0)</f>
        <v>44.602800000000002</v>
      </c>
      <c r="D24" s="65">
        <f>VLOOKUP($A24,'Return Data'!$B$7:$R$2292,10,0)</f>
        <v>4.742</v>
      </c>
      <c r="E24" s="66">
        <f t="shared" si="0"/>
        <v>4</v>
      </c>
      <c r="F24" s="65">
        <f>VLOOKUP($A24,'Return Data'!$B$7:$R$2292,11,0)</f>
        <v>5.2366000000000001</v>
      </c>
      <c r="G24" s="66">
        <f t="shared" si="1"/>
        <v>3</v>
      </c>
      <c r="H24" s="65">
        <f>VLOOKUP($A24,'Return Data'!$B$7:$R$2292,12,0)</f>
        <v>8.0784000000000002</v>
      </c>
      <c r="I24" s="66">
        <f t="shared" si="2"/>
        <v>8</v>
      </c>
      <c r="J24" s="65">
        <f>VLOOKUP($A24,'Return Data'!$B$7:$R$2292,13,0)</f>
        <v>9.0373000000000001</v>
      </c>
      <c r="K24" s="66">
        <f t="shared" si="3"/>
        <v>9</v>
      </c>
      <c r="L24" s="65">
        <f>VLOOKUP($A24,'Return Data'!$B$7:$R$2292,17,0)</f>
        <v>10.4213</v>
      </c>
      <c r="M24" s="66">
        <f t="shared" si="4"/>
        <v>15</v>
      </c>
      <c r="N24" s="65">
        <f>VLOOKUP($A24,'Return Data'!$B$7:$R$2292,14,0)</f>
        <v>0.74580000000000002</v>
      </c>
      <c r="O24" s="66">
        <f t="shared" si="5"/>
        <v>19</v>
      </c>
      <c r="P24" s="65">
        <f>VLOOKUP($A24,'Return Data'!$B$7:$R$2292,15,0)</f>
        <v>2.9348999999999998</v>
      </c>
      <c r="Q24" s="66">
        <f t="shared" si="6"/>
        <v>19</v>
      </c>
      <c r="R24" s="65">
        <f>VLOOKUP($A24,'Return Data'!$B$7:$R$2292,16,0)</f>
        <v>8.5488999999999997</v>
      </c>
      <c r="S24" s="67">
        <f t="shared" si="7"/>
        <v>8</v>
      </c>
    </row>
    <row r="25" spans="1:19" x14ac:dyDescent="0.3">
      <c r="A25" s="63" t="s">
        <v>1950</v>
      </c>
      <c r="B25" s="64">
        <f>VLOOKUP($A25,'Return Data'!$B$7:$R$2292,3,0)</f>
        <v>44651</v>
      </c>
      <c r="C25" s="65">
        <f>VLOOKUP($A25,'Return Data'!$B$7:$R$2292,4,0)</f>
        <v>53.216099999999997</v>
      </c>
      <c r="D25" s="65">
        <f>VLOOKUP($A25,'Return Data'!$B$7:$R$2292,10,0)</f>
        <v>-2.1972999999999998</v>
      </c>
      <c r="E25" s="66">
        <f t="shared" si="0"/>
        <v>21</v>
      </c>
      <c r="F25" s="65">
        <f>VLOOKUP($A25,'Return Data'!$B$7:$R$2292,11,0)</f>
        <v>5.2022000000000004</v>
      </c>
      <c r="G25" s="66">
        <f t="shared" si="1"/>
        <v>4</v>
      </c>
      <c r="H25" s="65">
        <f>VLOOKUP($A25,'Return Data'!$B$7:$R$2292,12,0)</f>
        <v>8.9526000000000003</v>
      </c>
      <c r="I25" s="66">
        <f t="shared" si="2"/>
        <v>7</v>
      </c>
      <c r="J25" s="65">
        <f>VLOOKUP($A25,'Return Data'!$B$7:$R$2292,13,0)</f>
        <v>10.896000000000001</v>
      </c>
      <c r="K25" s="66">
        <f t="shared" si="3"/>
        <v>7</v>
      </c>
      <c r="L25" s="65">
        <f>VLOOKUP($A25,'Return Data'!$B$7:$R$2292,17,0)</f>
        <v>17.091899999999999</v>
      </c>
      <c r="M25" s="66">
        <f t="shared" si="4"/>
        <v>5</v>
      </c>
      <c r="N25" s="65">
        <f>VLOOKUP($A25,'Return Data'!$B$7:$R$2292,14,0)</f>
        <v>10.2959</v>
      </c>
      <c r="O25" s="66">
        <f t="shared" si="5"/>
        <v>2</v>
      </c>
      <c r="P25" s="65">
        <f>VLOOKUP($A25,'Return Data'!$B$7:$R$2292,15,0)</f>
        <v>7.9055999999999997</v>
      </c>
      <c r="Q25" s="66">
        <f t="shared" si="6"/>
        <v>4</v>
      </c>
      <c r="R25" s="65">
        <f>VLOOKUP($A25,'Return Data'!$B$7:$R$2292,16,0)</f>
        <v>8.2716999999999992</v>
      </c>
      <c r="S25" s="67">
        <f t="shared" si="7"/>
        <v>12</v>
      </c>
    </row>
    <row r="26" spans="1:19" x14ac:dyDescent="0.3">
      <c r="A26" s="63" t="s">
        <v>1576</v>
      </c>
      <c r="B26" s="64">
        <f>VLOOKUP($A26,'Return Data'!$B$7:$R$2292,3,0)</f>
        <v>44651</v>
      </c>
      <c r="C26" s="65">
        <f>VLOOKUP($A26,'Return Data'!$B$7:$R$2292,4,0)</f>
        <v>23.635400000000001</v>
      </c>
      <c r="D26" s="65">
        <f>VLOOKUP($A26,'Return Data'!$B$7:$R$2292,10,0)</f>
        <v>-1.4277</v>
      </c>
      <c r="E26" s="66">
        <f t="shared" si="0"/>
        <v>19</v>
      </c>
      <c r="F26" s="65">
        <f>VLOOKUP($A26,'Return Data'!$B$7:$R$2292,11,0)</f>
        <v>-0.15010000000000001</v>
      </c>
      <c r="G26" s="66">
        <f t="shared" si="1"/>
        <v>21</v>
      </c>
      <c r="H26" s="65">
        <f>VLOOKUP($A26,'Return Data'!$B$7:$R$2292,12,0)</f>
        <v>12.3553</v>
      </c>
      <c r="I26" s="66">
        <f t="shared" si="2"/>
        <v>2</v>
      </c>
      <c r="J26" s="65">
        <f>VLOOKUP($A26,'Return Data'!$B$7:$R$2292,13,0)</f>
        <v>12.449400000000001</v>
      </c>
      <c r="K26" s="66">
        <f t="shared" si="3"/>
        <v>2</v>
      </c>
      <c r="L26" s="65">
        <f>VLOOKUP($A26,'Return Data'!$B$7:$R$2292,17,0)</f>
        <v>13.858499999999999</v>
      </c>
      <c r="M26" s="66">
        <f t="shared" si="4"/>
        <v>8</v>
      </c>
      <c r="N26" s="65">
        <f>VLOOKUP($A26,'Return Data'!$B$7:$R$2292,14,0)</f>
        <v>6.4930000000000003</v>
      </c>
      <c r="O26" s="66">
        <f t="shared" si="5"/>
        <v>17</v>
      </c>
      <c r="P26" s="65">
        <f>VLOOKUP($A26,'Return Data'!$B$7:$R$2292,15,0)</f>
        <v>5.9665999999999997</v>
      </c>
      <c r="Q26" s="66">
        <f t="shared" si="6"/>
        <v>16</v>
      </c>
      <c r="R26" s="65">
        <f>VLOOKUP($A26,'Return Data'!$B$7:$R$2292,16,0)</f>
        <v>7.3856999999999999</v>
      </c>
      <c r="S26" s="67">
        <f t="shared" si="7"/>
        <v>17</v>
      </c>
    </row>
    <row r="27" spans="1:19" x14ac:dyDescent="0.3">
      <c r="A27" s="63" t="s">
        <v>1577</v>
      </c>
      <c r="B27" s="64">
        <f>VLOOKUP($A27,'Return Data'!$B$7:$R$2292,3,0)</f>
        <v>0</v>
      </c>
      <c r="C27" s="65">
        <f>VLOOKUP($A27,'Return Data'!$B$7:$R$2292,4,0)</f>
        <v>0</v>
      </c>
      <c r="D27" s="65">
        <f>VLOOKUP($A27,'Return Data'!$B$7:$R$2292,10,0)</f>
        <v>0</v>
      </c>
      <c r="E27" s="66">
        <f t="shared" si="0"/>
        <v>14</v>
      </c>
      <c r="F27" s="65">
        <f>VLOOKUP($A27,'Return Data'!$B$7:$R$2292,11,0)</f>
        <v>0</v>
      </c>
      <c r="G27" s="66">
        <f t="shared" si="1"/>
        <v>19</v>
      </c>
      <c r="H27" s="65">
        <f>VLOOKUP($A27,'Return Data'!$B$7:$R$2292,12,0)</f>
        <v>0</v>
      </c>
      <c r="I27" s="66">
        <f t="shared" si="2"/>
        <v>20</v>
      </c>
      <c r="J27" s="65">
        <f>VLOOKUP($A27,'Return Data'!$B$7:$R$2292,13,0)</f>
        <v>0</v>
      </c>
      <c r="K27" s="66">
        <f t="shared" si="3"/>
        <v>20</v>
      </c>
      <c r="L27" s="65"/>
      <c r="M27" s="66"/>
      <c r="N27" s="65"/>
      <c r="O27" s="66"/>
      <c r="P27" s="65"/>
      <c r="Q27" s="66"/>
      <c r="R27" s="65">
        <f>VLOOKUP($A27,'Return Data'!$B$7:$R$2292,16,0)</f>
        <v>0</v>
      </c>
      <c r="S27" s="67">
        <f t="shared" si="7"/>
        <v>20</v>
      </c>
    </row>
    <row r="28" spans="1:19" x14ac:dyDescent="0.3">
      <c r="A28" s="63" t="s">
        <v>1578</v>
      </c>
      <c r="B28" s="64">
        <f>VLOOKUP($A28,'Return Data'!$B$7:$R$2292,3,0)</f>
        <v>44651</v>
      </c>
      <c r="C28" s="65">
        <f>VLOOKUP($A28,'Return Data'!$B$7:$R$2292,4,0)</f>
        <v>51.896900000000002</v>
      </c>
      <c r="D28" s="65">
        <f>VLOOKUP($A28,'Return Data'!$B$7:$R$2292,10,0)</f>
        <v>0.26979999999999998</v>
      </c>
      <c r="E28" s="66">
        <f t="shared" si="0"/>
        <v>11</v>
      </c>
      <c r="F28" s="65">
        <f>VLOOKUP($A28,'Return Data'!$B$7:$R$2292,11,0)</f>
        <v>0.89</v>
      </c>
      <c r="G28" s="66">
        <f t="shared" si="1"/>
        <v>15</v>
      </c>
      <c r="H28" s="65">
        <f>VLOOKUP($A28,'Return Data'!$B$7:$R$2292,12,0)</f>
        <v>11.537699999999999</v>
      </c>
      <c r="I28" s="66">
        <f t="shared" si="2"/>
        <v>3</v>
      </c>
      <c r="J28" s="65">
        <f>VLOOKUP($A28,'Return Data'!$B$7:$R$2292,13,0)</f>
        <v>12.1494</v>
      </c>
      <c r="K28" s="66">
        <f t="shared" si="3"/>
        <v>3</v>
      </c>
      <c r="L28" s="65">
        <f>VLOOKUP($A28,'Return Data'!$B$7:$R$2292,17,0)</f>
        <v>17.4086</v>
      </c>
      <c r="M28" s="66">
        <f>RANK(L28,L$8:L$28,0)</f>
        <v>4</v>
      </c>
      <c r="N28" s="65">
        <f>VLOOKUP($A28,'Return Data'!$B$7:$R$2292,14,0)</f>
        <v>7.6768000000000001</v>
      </c>
      <c r="O28" s="66">
        <f>RANK(N28,N$8:N$28,0)</f>
        <v>11</v>
      </c>
      <c r="P28" s="65">
        <f>VLOOKUP($A28,'Return Data'!$B$7:$R$2292,15,0)</f>
        <v>7.3829000000000002</v>
      </c>
      <c r="Q28" s="66">
        <f>RANK(P28,P$8:P$28,0)</f>
        <v>6</v>
      </c>
      <c r="R28" s="65">
        <f>VLOOKUP($A28,'Return Data'!$B$7:$R$2292,16,0)</f>
        <v>9.4146999999999998</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4.9330666666666669</v>
      </c>
      <c r="E30" s="74"/>
      <c r="F30" s="75">
        <f>AVERAGE(F8:F28)</f>
        <v>3.699666666666666</v>
      </c>
      <c r="G30" s="74"/>
      <c r="H30" s="75">
        <f>AVERAGE(H8:H28)</f>
        <v>7.8963904761904757</v>
      </c>
      <c r="I30" s="74"/>
      <c r="J30" s="75">
        <f>AVERAGE(J8:J28)</f>
        <v>8.8533333333333317</v>
      </c>
      <c r="K30" s="74"/>
      <c r="L30" s="75">
        <f>AVERAGE(L8:L28)</f>
        <v>13.126839999999998</v>
      </c>
      <c r="M30" s="74"/>
      <c r="N30" s="75">
        <f>AVERAGE(N8:N28)</f>
        <v>7.4849249999999987</v>
      </c>
      <c r="O30" s="74"/>
      <c r="P30" s="75">
        <f>AVERAGE(P8:P28)</f>
        <v>6.4617500000000003</v>
      </c>
      <c r="Q30" s="74"/>
      <c r="R30" s="75">
        <f>AVERAGE(R8:R28)</f>
        <v>7.6233285714285728</v>
      </c>
      <c r="S30" s="76"/>
    </row>
    <row r="31" spans="1:19" x14ac:dyDescent="0.3">
      <c r="A31" s="73" t="s">
        <v>28</v>
      </c>
      <c r="B31" s="74"/>
      <c r="C31" s="74"/>
      <c r="D31" s="75">
        <f>MIN(D8:D28)</f>
        <v>-2.1972999999999998</v>
      </c>
      <c r="E31" s="74"/>
      <c r="F31" s="75">
        <f>MIN(F8:F28)</f>
        <v>-0.15010000000000001</v>
      </c>
      <c r="G31" s="74"/>
      <c r="H31" s="75">
        <f>MIN(H8:H28)</f>
        <v>0</v>
      </c>
      <c r="I31" s="74"/>
      <c r="J31" s="75">
        <f>MIN(J8:J28)</f>
        <v>0</v>
      </c>
      <c r="K31" s="74"/>
      <c r="L31" s="75">
        <f>MIN(L8:L28)</f>
        <v>0</v>
      </c>
      <c r="M31" s="74"/>
      <c r="N31" s="75">
        <f>MIN(N8:N28)</f>
        <v>0</v>
      </c>
      <c r="O31" s="74"/>
      <c r="P31" s="75">
        <f>MIN(P8:P28)</f>
        <v>0</v>
      </c>
      <c r="Q31" s="74"/>
      <c r="R31" s="75">
        <f>MIN(R8:R28)</f>
        <v>0</v>
      </c>
      <c r="S31" s="76"/>
    </row>
    <row r="32" spans="1:19" ht="15" thickBot="1" x14ac:dyDescent="0.35">
      <c r="A32" s="77" t="s">
        <v>29</v>
      </c>
      <c r="B32" s="78"/>
      <c r="C32" s="78"/>
      <c r="D32" s="79">
        <f>MAX(D8:D28)</f>
        <v>75.742500000000007</v>
      </c>
      <c r="E32" s="78"/>
      <c r="F32" s="79">
        <f>MAX(F8:F28)</f>
        <v>38.682600000000001</v>
      </c>
      <c r="G32" s="78"/>
      <c r="H32" s="79">
        <f>MAX(H8:H28)</f>
        <v>31.753</v>
      </c>
      <c r="I32" s="78"/>
      <c r="J32" s="79">
        <f>MAX(J8:J28)</f>
        <v>28.089600000000001</v>
      </c>
      <c r="K32" s="78"/>
      <c r="L32" s="79">
        <f>MAX(L8:L28)</f>
        <v>21.2958</v>
      </c>
      <c r="M32" s="78"/>
      <c r="N32" s="79">
        <f>MAX(N8:N28)</f>
        <v>11.621</v>
      </c>
      <c r="O32" s="78"/>
      <c r="P32" s="79">
        <f>MAX(P8:P28)</f>
        <v>8.9602000000000004</v>
      </c>
      <c r="Q32" s="78"/>
      <c r="R32" s="79">
        <f>MAX(R8:R28)</f>
        <v>10.2852</v>
      </c>
      <c r="S32" s="80"/>
    </row>
    <row r="33" spans="1:1" x14ac:dyDescent="0.3">
      <c r="A33" s="112" t="s">
        <v>431</v>
      </c>
    </row>
    <row r="34" spans="1:1" x14ac:dyDescent="0.3">
      <c r="A34" s="14" t="s">
        <v>340</v>
      </c>
    </row>
  </sheetData>
  <sheetProtection algorithmName="SHA-512" hashValue="UsKOugILPoNXxMRADv8TsNAluctaOxdoko9aZhPS9vx7yn/IopKQ7XGpU3jC1N2A5NaUNtzSr7uT/S0iy3CIIw==" saltValue="OQCEDzda/T9qBIKHMoHLiQ=="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1583</v>
      </c>
      <c r="B8" s="64">
        <f>VLOOKUP($A8,'Return Data'!$B$7:$R$2292,3,0)</f>
        <v>44651</v>
      </c>
      <c r="C8" s="65">
        <f>VLOOKUP($A8,'Return Data'!$B$7:$R$2292,4,0)</f>
        <v>18.64</v>
      </c>
      <c r="D8" s="65">
        <f>VLOOKUP($A8,'Return Data'!$B$7:$R$2292,10,0)</f>
        <v>-1.532</v>
      </c>
      <c r="E8" s="66">
        <f t="shared" ref="E8:E23" si="0">RANK(D8,D$8:D$30,0)</f>
        <v>22</v>
      </c>
      <c r="F8" s="65">
        <f>VLOOKUP($A8,'Return Data'!$B$7:$R$2292,11,0)</f>
        <v>-1.1141000000000001</v>
      </c>
      <c r="G8" s="66">
        <f t="shared" ref="G8:G23" si="1">RANK(F8,F$8:F$30,0)</f>
        <v>22</v>
      </c>
      <c r="H8" s="65">
        <f>VLOOKUP($A8,'Return Data'!$B$7:$R$2292,12,0)</f>
        <v>4.0758999999999999</v>
      </c>
      <c r="I8" s="66">
        <f t="shared" ref="I8:I23" si="2">RANK(H8,H$8:H$30,0)</f>
        <v>21</v>
      </c>
      <c r="J8" s="65">
        <f>VLOOKUP($A8,'Return Data'!$B$7:$R$2292,13,0)</f>
        <v>8.0579999999999998</v>
      </c>
      <c r="K8" s="66">
        <f t="shared" ref="K8:K23" si="3">RANK(J8,J$8:J$30,0)</f>
        <v>20</v>
      </c>
      <c r="L8" s="65">
        <f>VLOOKUP($A8,'Return Data'!$B$7:$R$2292,17,0)</f>
        <v>18.877700000000001</v>
      </c>
      <c r="M8" s="66">
        <f t="shared" ref="M8:M23" si="4">RANK(L8,L$8:L$30,0)</f>
        <v>12</v>
      </c>
      <c r="N8" s="65">
        <f>VLOOKUP($A8,'Return Data'!$B$7:$R$2292,14,0)</f>
        <v>10.0808</v>
      </c>
      <c r="O8" s="66">
        <f>RANK(N8,N$8:N$30,0)</f>
        <v>10</v>
      </c>
      <c r="P8" s="65">
        <f>VLOOKUP($A8,'Return Data'!$B$7:$R$2292,15,0)</f>
        <v>8.1082000000000001</v>
      </c>
      <c r="Q8" s="66">
        <f>RANK(P8,P$8:P$30,0)</f>
        <v>11</v>
      </c>
      <c r="R8" s="65">
        <f>VLOOKUP($A8,'Return Data'!$B$7:$R$2292,16,0)</f>
        <v>8.8512000000000004</v>
      </c>
      <c r="S8" s="67">
        <f t="shared" ref="S8:S23" si="5">RANK(R8,R$8:R$30,0)</f>
        <v>15</v>
      </c>
    </row>
    <row r="9" spans="1:20" x14ac:dyDescent="0.3">
      <c r="A9" s="63" t="s">
        <v>1584</v>
      </c>
      <c r="B9" s="64">
        <f>VLOOKUP($A9,'Return Data'!$B$7:$R$2292,3,0)</f>
        <v>44651</v>
      </c>
      <c r="C9" s="65">
        <f>VLOOKUP($A9,'Return Data'!$B$7:$R$2292,4,0)</f>
        <v>18.12</v>
      </c>
      <c r="D9" s="65">
        <f>VLOOKUP($A9,'Return Data'!$B$7:$R$2292,10,0)</f>
        <v>-1.4146000000000001</v>
      </c>
      <c r="E9" s="66">
        <f t="shared" si="0"/>
        <v>21</v>
      </c>
      <c r="F9" s="65">
        <f>VLOOKUP($A9,'Return Data'!$B$7:$R$2292,11,0)</f>
        <v>-0.49419999999999997</v>
      </c>
      <c r="G9" s="66">
        <f t="shared" si="1"/>
        <v>21</v>
      </c>
      <c r="H9" s="65">
        <f>VLOOKUP($A9,'Return Data'!$B$7:$R$2292,12,0)</f>
        <v>6.5881999999999996</v>
      </c>
      <c r="I9" s="66">
        <f t="shared" si="2"/>
        <v>7</v>
      </c>
      <c r="J9" s="65">
        <f>VLOOKUP($A9,'Return Data'!$B$7:$R$2292,13,0)</f>
        <v>11.0975</v>
      </c>
      <c r="K9" s="66">
        <f t="shared" si="3"/>
        <v>9</v>
      </c>
      <c r="L9" s="65">
        <f>VLOOKUP($A9,'Return Data'!$B$7:$R$2292,17,0)</f>
        <v>19.588899999999999</v>
      </c>
      <c r="M9" s="66">
        <f t="shared" si="4"/>
        <v>10</v>
      </c>
      <c r="N9" s="65">
        <f>VLOOKUP($A9,'Return Data'!$B$7:$R$2292,14,0)</f>
        <v>10.716699999999999</v>
      </c>
      <c r="O9" s="66">
        <f>RANK(N9,N$8:N$30,0)</f>
        <v>5</v>
      </c>
      <c r="P9" s="65">
        <f>VLOOKUP($A9,'Return Data'!$B$7:$R$2292,15,0)</f>
        <v>10.1929</v>
      </c>
      <c r="Q9" s="66">
        <f>RANK(P9,P$8:P$30,0)</f>
        <v>3</v>
      </c>
      <c r="R9" s="65">
        <f>VLOOKUP($A9,'Return Data'!$B$7:$R$2292,16,0)</f>
        <v>9.3757000000000001</v>
      </c>
      <c r="S9" s="67">
        <f t="shared" si="5"/>
        <v>10</v>
      </c>
    </row>
    <row r="10" spans="1:20" x14ac:dyDescent="0.3">
      <c r="A10" s="63" t="s">
        <v>2014</v>
      </c>
      <c r="B10" s="64">
        <f>VLOOKUP($A10,'Return Data'!$B$7:$R$2292,3,0)</f>
        <v>44651</v>
      </c>
      <c r="C10" s="65">
        <f>VLOOKUP($A10,'Return Data'!$B$7:$R$2292,4,0)</f>
        <v>12.7387</v>
      </c>
      <c r="D10" s="65">
        <f>VLOOKUP($A10,'Return Data'!$B$7:$R$2292,10,0)</f>
        <v>0.46289999999999998</v>
      </c>
      <c r="E10" s="66">
        <f t="shared" si="0"/>
        <v>12</v>
      </c>
      <c r="F10" s="65">
        <f>VLOOKUP($A10,'Return Data'!$B$7:$R$2292,11,0)</f>
        <v>1.5036</v>
      </c>
      <c r="G10" s="66">
        <f t="shared" si="1"/>
        <v>10</v>
      </c>
      <c r="H10" s="65">
        <f>VLOOKUP($A10,'Return Data'!$B$7:$R$2292,12,0)</f>
        <v>5.1916000000000002</v>
      </c>
      <c r="I10" s="66">
        <f t="shared" si="2"/>
        <v>16</v>
      </c>
      <c r="J10" s="65">
        <f>VLOOKUP($A10,'Return Data'!$B$7:$R$2292,13,0)</f>
        <v>7.1379000000000001</v>
      </c>
      <c r="K10" s="66">
        <f t="shared" si="3"/>
        <v>22</v>
      </c>
      <c r="L10" s="65">
        <f>VLOOKUP($A10,'Return Data'!$B$7:$R$2292,17,0)</f>
        <v>12.696899999999999</v>
      </c>
      <c r="M10" s="66">
        <f t="shared" si="4"/>
        <v>22</v>
      </c>
      <c r="N10" s="65"/>
      <c r="O10" s="66"/>
      <c r="P10" s="65"/>
      <c r="Q10" s="66"/>
      <c r="R10" s="65">
        <f>VLOOKUP($A10,'Return Data'!$B$7:$R$2292,16,0)</f>
        <v>9.4344000000000001</v>
      </c>
      <c r="S10" s="67">
        <f t="shared" si="5"/>
        <v>8</v>
      </c>
    </row>
    <row r="11" spans="1:20" x14ac:dyDescent="0.3">
      <c r="A11" s="63" t="s">
        <v>1585</v>
      </c>
      <c r="B11" s="64">
        <f>VLOOKUP($A11,'Return Data'!$B$7:$R$2292,3,0)</f>
        <v>44651</v>
      </c>
      <c r="C11" s="65">
        <f>VLOOKUP($A11,'Return Data'!$B$7:$R$2292,4,0)</f>
        <v>17.550999999999998</v>
      </c>
      <c r="D11" s="65">
        <f>VLOOKUP($A11,'Return Data'!$B$7:$R$2292,10,0)</f>
        <v>1.1352</v>
      </c>
      <c r="E11" s="66">
        <f t="shared" si="0"/>
        <v>6</v>
      </c>
      <c r="F11" s="65">
        <f>VLOOKUP($A11,'Return Data'!$B$7:$R$2292,11,0)</f>
        <v>-1.14E-2</v>
      </c>
      <c r="G11" s="66">
        <f t="shared" si="1"/>
        <v>19</v>
      </c>
      <c r="H11" s="65">
        <f>VLOOKUP($A11,'Return Data'!$B$7:$R$2292,12,0)</f>
        <v>5.2470999999999997</v>
      </c>
      <c r="I11" s="66">
        <f t="shared" si="2"/>
        <v>15</v>
      </c>
      <c r="J11" s="65">
        <f>VLOOKUP($A11,'Return Data'!$B$7:$R$2292,13,0)</f>
        <v>10.0307</v>
      </c>
      <c r="K11" s="66">
        <f t="shared" si="3"/>
        <v>12</v>
      </c>
      <c r="L11" s="65">
        <f>VLOOKUP($A11,'Return Data'!$B$7:$R$2292,17,0)</f>
        <v>22.082100000000001</v>
      </c>
      <c r="M11" s="66">
        <f t="shared" si="4"/>
        <v>5</v>
      </c>
      <c r="N11" s="65">
        <f>VLOOKUP($A11,'Return Data'!$B$7:$R$2292,14,0)</f>
        <v>10.0167</v>
      </c>
      <c r="O11" s="66">
        <f t="shared" ref="O11:O17" si="6">RANK(N11,N$8:N$30,0)</f>
        <v>11</v>
      </c>
      <c r="P11" s="65">
        <f>VLOOKUP($A11,'Return Data'!$B$7:$R$2292,15,0)</f>
        <v>8.7444000000000006</v>
      </c>
      <c r="Q11" s="66">
        <f>RANK(P11,P$8:P$30,0)</f>
        <v>9</v>
      </c>
      <c r="R11" s="65">
        <f>VLOOKUP($A11,'Return Data'!$B$7:$R$2292,16,0)</f>
        <v>9.8102</v>
      </c>
      <c r="S11" s="67">
        <f t="shared" si="5"/>
        <v>4</v>
      </c>
    </row>
    <row r="12" spans="1:20" x14ac:dyDescent="0.3">
      <c r="A12" s="63" t="s">
        <v>1586</v>
      </c>
      <c r="B12" s="64">
        <f>VLOOKUP($A12,'Return Data'!$B$7:$R$2292,3,0)</f>
        <v>44651</v>
      </c>
      <c r="C12" s="65">
        <f>VLOOKUP($A12,'Return Data'!$B$7:$R$2292,4,0)</f>
        <v>19.312200000000001</v>
      </c>
      <c r="D12" s="65">
        <f>VLOOKUP($A12,'Return Data'!$B$7:$R$2292,10,0)</f>
        <v>-0.38429999999999997</v>
      </c>
      <c r="E12" s="66">
        <f t="shared" si="0"/>
        <v>19</v>
      </c>
      <c r="F12" s="65">
        <f>VLOOKUP($A12,'Return Data'!$B$7:$R$2292,11,0)</f>
        <v>-7.4999999999999997E-2</v>
      </c>
      <c r="G12" s="66">
        <f t="shared" si="1"/>
        <v>20</v>
      </c>
      <c r="H12" s="65">
        <f>VLOOKUP($A12,'Return Data'!$B$7:$R$2292,12,0)</f>
        <v>4.7832999999999997</v>
      </c>
      <c r="I12" s="66">
        <f t="shared" si="2"/>
        <v>18</v>
      </c>
      <c r="J12" s="65">
        <f>VLOOKUP($A12,'Return Data'!$B$7:$R$2292,13,0)</f>
        <v>9.6100999999999992</v>
      </c>
      <c r="K12" s="66">
        <f t="shared" si="3"/>
        <v>14</v>
      </c>
      <c r="L12" s="65">
        <f>VLOOKUP($A12,'Return Data'!$B$7:$R$2292,17,0)</f>
        <v>16.184799999999999</v>
      </c>
      <c r="M12" s="66">
        <f t="shared" si="4"/>
        <v>19</v>
      </c>
      <c r="N12" s="65">
        <f>VLOOKUP($A12,'Return Data'!$B$7:$R$2292,14,0)</f>
        <v>10.6637</v>
      </c>
      <c r="O12" s="66">
        <f t="shared" si="6"/>
        <v>6</v>
      </c>
      <c r="P12" s="65">
        <f>VLOOKUP($A12,'Return Data'!$B$7:$R$2292,15,0)</f>
        <v>9.9768000000000008</v>
      </c>
      <c r="Q12" s="66">
        <f>RANK(P12,P$8:P$30,0)</f>
        <v>4</v>
      </c>
      <c r="R12" s="65">
        <f>VLOOKUP($A12,'Return Data'!$B$7:$R$2292,16,0)</f>
        <v>9.2123000000000008</v>
      </c>
      <c r="S12" s="67">
        <f t="shared" si="5"/>
        <v>13</v>
      </c>
    </row>
    <row r="13" spans="1:20" x14ac:dyDescent="0.3">
      <c r="A13" s="63" t="s">
        <v>1587</v>
      </c>
      <c r="B13" s="64">
        <f>VLOOKUP($A13,'Return Data'!$B$7:$R$2292,3,0)</f>
        <v>44651</v>
      </c>
      <c r="C13" s="65">
        <f>VLOOKUP($A13,'Return Data'!$B$7:$R$2292,4,0)</f>
        <v>13.446099999999999</v>
      </c>
      <c r="D13" s="65">
        <f>VLOOKUP($A13,'Return Data'!$B$7:$R$2292,10,0)</f>
        <v>-0.1404</v>
      </c>
      <c r="E13" s="66">
        <f t="shared" si="0"/>
        <v>17</v>
      </c>
      <c r="F13" s="65">
        <f>VLOOKUP($A13,'Return Data'!$B$7:$R$2292,11,0)</f>
        <v>0.71460000000000001</v>
      </c>
      <c r="G13" s="66">
        <f t="shared" si="1"/>
        <v>15</v>
      </c>
      <c r="H13" s="65">
        <f>VLOOKUP($A13,'Return Data'!$B$7:$R$2292,12,0)</f>
        <v>5.415</v>
      </c>
      <c r="I13" s="66">
        <f t="shared" si="2"/>
        <v>13</v>
      </c>
      <c r="J13" s="65">
        <f>VLOOKUP($A13,'Return Data'!$B$7:$R$2292,13,0)</f>
        <v>11.091699999999999</v>
      </c>
      <c r="K13" s="66">
        <f t="shared" si="3"/>
        <v>10</v>
      </c>
      <c r="L13" s="65">
        <f>VLOOKUP($A13,'Return Data'!$B$7:$R$2292,17,0)</f>
        <v>19.994</v>
      </c>
      <c r="M13" s="66">
        <f t="shared" si="4"/>
        <v>8</v>
      </c>
      <c r="N13" s="65">
        <f>VLOOKUP($A13,'Return Data'!$B$7:$R$2292,14,0)</f>
        <v>9.2258999999999993</v>
      </c>
      <c r="O13" s="66">
        <f t="shared" si="6"/>
        <v>15</v>
      </c>
      <c r="P13" s="65"/>
      <c r="Q13" s="66"/>
      <c r="R13" s="65">
        <f>VLOOKUP($A13,'Return Data'!$B$7:$R$2292,16,0)</f>
        <v>8.5864999999999991</v>
      </c>
      <c r="S13" s="67">
        <f t="shared" si="5"/>
        <v>17</v>
      </c>
    </row>
    <row r="14" spans="1:20" x14ac:dyDescent="0.3">
      <c r="A14" s="63" t="s">
        <v>1588</v>
      </c>
      <c r="B14" s="64">
        <f>VLOOKUP($A14,'Return Data'!$B$7:$R$2292,3,0)</f>
        <v>44651</v>
      </c>
      <c r="C14" s="65">
        <f>VLOOKUP($A14,'Return Data'!$B$7:$R$2292,4,0)</f>
        <v>52.414999999999999</v>
      </c>
      <c r="D14" s="65">
        <f>VLOOKUP($A14,'Return Data'!$B$7:$R$2292,10,0)</f>
        <v>1.3242</v>
      </c>
      <c r="E14" s="66">
        <f t="shared" si="0"/>
        <v>4</v>
      </c>
      <c r="F14" s="65">
        <f>VLOOKUP($A14,'Return Data'!$B$7:$R$2292,11,0)</f>
        <v>1.7588999999999999</v>
      </c>
      <c r="G14" s="66">
        <f t="shared" si="1"/>
        <v>7</v>
      </c>
      <c r="H14" s="65">
        <f>VLOOKUP($A14,'Return Data'!$B$7:$R$2292,12,0)</f>
        <v>6.2603</v>
      </c>
      <c r="I14" s="66">
        <f t="shared" si="2"/>
        <v>9</v>
      </c>
      <c r="J14" s="65">
        <f>VLOOKUP($A14,'Return Data'!$B$7:$R$2292,13,0)</f>
        <v>13.9779</v>
      </c>
      <c r="K14" s="66">
        <f t="shared" si="3"/>
        <v>3</v>
      </c>
      <c r="L14" s="65">
        <f>VLOOKUP($A14,'Return Data'!$B$7:$R$2292,17,0)</f>
        <v>21.987300000000001</v>
      </c>
      <c r="M14" s="66">
        <f t="shared" si="4"/>
        <v>6</v>
      </c>
      <c r="N14" s="65">
        <f>VLOOKUP($A14,'Return Data'!$B$7:$R$2292,14,0)</f>
        <v>10.299300000000001</v>
      </c>
      <c r="O14" s="66">
        <f t="shared" si="6"/>
        <v>8</v>
      </c>
      <c r="P14" s="65">
        <f>VLOOKUP($A14,'Return Data'!$B$7:$R$2292,15,0)</f>
        <v>9.3775999999999993</v>
      </c>
      <c r="Q14" s="66">
        <f>RANK(P14,P$8:P$30,0)</f>
        <v>7</v>
      </c>
      <c r="R14" s="65">
        <f>VLOOKUP($A14,'Return Data'!$B$7:$R$2292,16,0)</f>
        <v>10.3652</v>
      </c>
      <c r="S14" s="67">
        <f t="shared" si="5"/>
        <v>3</v>
      </c>
    </row>
    <row r="15" spans="1:20" x14ac:dyDescent="0.3">
      <c r="A15" s="63" t="s">
        <v>1589</v>
      </c>
      <c r="B15" s="64">
        <f>VLOOKUP($A15,'Return Data'!$B$7:$R$2292,3,0)</f>
        <v>44651</v>
      </c>
      <c r="C15" s="65">
        <f>VLOOKUP($A15,'Return Data'!$B$7:$R$2292,4,0)</f>
        <v>18.170000000000002</v>
      </c>
      <c r="D15" s="65">
        <f>VLOOKUP($A15,'Return Data'!$B$7:$R$2292,10,0)</f>
        <v>2.1360000000000001</v>
      </c>
      <c r="E15" s="66">
        <f t="shared" si="0"/>
        <v>1</v>
      </c>
      <c r="F15" s="65">
        <f>VLOOKUP($A15,'Return Data'!$B$7:$R$2292,11,0)</f>
        <v>2.8879000000000001</v>
      </c>
      <c r="G15" s="66">
        <f t="shared" si="1"/>
        <v>3</v>
      </c>
      <c r="H15" s="65">
        <f>VLOOKUP($A15,'Return Data'!$B$7:$R$2292,12,0)</f>
        <v>5.9474999999999998</v>
      </c>
      <c r="I15" s="66">
        <f t="shared" si="2"/>
        <v>11</v>
      </c>
      <c r="J15" s="65">
        <f>VLOOKUP($A15,'Return Data'!$B$7:$R$2292,13,0)</f>
        <v>8.6722000000000001</v>
      </c>
      <c r="K15" s="66">
        <f t="shared" si="3"/>
        <v>18</v>
      </c>
      <c r="L15" s="65">
        <f>VLOOKUP($A15,'Return Data'!$B$7:$R$2292,17,0)</f>
        <v>17.059200000000001</v>
      </c>
      <c r="M15" s="66">
        <f t="shared" si="4"/>
        <v>17</v>
      </c>
      <c r="N15" s="65">
        <f>VLOOKUP($A15,'Return Data'!$B$7:$R$2292,14,0)</f>
        <v>8.3536999999999999</v>
      </c>
      <c r="O15" s="66">
        <f t="shared" si="6"/>
        <v>19</v>
      </c>
      <c r="P15" s="65">
        <f>VLOOKUP($A15,'Return Data'!$B$7:$R$2292,15,0)</f>
        <v>8.0236999999999998</v>
      </c>
      <c r="Q15" s="66">
        <f>RANK(P15,P$8:P$30,0)</f>
        <v>12</v>
      </c>
      <c r="R15" s="65">
        <f>VLOOKUP($A15,'Return Data'!$B$7:$R$2292,16,0)</f>
        <v>8.4962999999999997</v>
      </c>
      <c r="S15" s="67">
        <f t="shared" si="5"/>
        <v>18</v>
      </c>
    </row>
    <row r="16" spans="1:20" x14ac:dyDescent="0.3">
      <c r="A16" s="63" t="s">
        <v>1590</v>
      </c>
      <c r="B16" s="64">
        <f>VLOOKUP($A16,'Return Data'!$B$7:$R$2292,3,0)</f>
        <v>44651</v>
      </c>
      <c r="C16" s="65">
        <f>VLOOKUP($A16,'Return Data'!$B$7:$R$2292,4,0)</f>
        <v>22.829899999999999</v>
      </c>
      <c r="D16" s="65">
        <f>VLOOKUP($A16,'Return Data'!$B$7:$R$2292,10,0)</f>
        <v>0.35339999999999999</v>
      </c>
      <c r="E16" s="66">
        <f t="shared" si="0"/>
        <v>14</v>
      </c>
      <c r="F16" s="65">
        <f>VLOOKUP($A16,'Return Data'!$B$7:$R$2292,11,0)</f>
        <v>0.94220000000000004</v>
      </c>
      <c r="G16" s="66">
        <f t="shared" si="1"/>
        <v>14</v>
      </c>
      <c r="H16" s="65">
        <f>VLOOKUP($A16,'Return Data'!$B$7:$R$2292,12,0)</f>
        <v>5.3423999999999996</v>
      </c>
      <c r="I16" s="66">
        <f t="shared" si="2"/>
        <v>14</v>
      </c>
      <c r="J16" s="65">
        <f>VLOOKUP($A16,'Return Data'!$B$7:$R$2292,13,0)</f>
        <v>8.3948</v>
      </c>
      <c r="K16" s="66">
        <f t="shared" si="3"/>
        <v>19</v>
      </c>
      <c r="L16" s="65">
        <f>VLOOKUP($A16,'Return Data'!$B$7:$R$2292,17,0)</f>
        <v>17.613199999999999</v>
      </c>
      <c r="M16" s="66">
        <f t="shared" si="4"/>
        <v>13</v>
      </c>
      <c r="N16" s="65">
        <f>VLOOKUP($A16,'Return Data'!$B$7:$R$2292,14,0)</f>
        <v>9.5074000000000005</v>
      </c>
      <c r="O16" s="66">
        <f t="shared" si="6"/>
        <v>13</v>
      </c>
      <c r="P16" s="65">
        <f>VLOOKUP($A16,'Return Data'!$B$7:$R$2292,15,0)</f>
        <v>7.3388</v>
      </c>
      <c r="Q16" s="66">
        <f>RANK(P16,P$8:P$30,0)</f>
        <v>15</v>
      </c>
      <c r="R16" s="65">
        <f>VLOOKUP($A16,'Return Data'!$B$7:$R$2292,16,0)</f>
        <v>7.6271000000000004</v>
      </c>
      <c r="S16" s="67">
        <f t="shared" si="5"/>
        <v>21</v>
      </c>
    </row>
    <row r="17" spans="1:19" x14ac:dyDescent="0.3">
      <c r="A17" s="63" t="s">
        <v>1591</v>
      </c>
      <c r="B17" s="64">
        <f>VLOOKUP($A17,'Return Data'!$B$7:$R$2292,3,0)</f>
        <v>44651</v>
      </c>
      <c r="C17" s="65">
        <f>VLOOKUP($A17,'Return Data'!$B$7:$R$2292,4,0)</f>
        <v>26.66</v>
      </c>
      <c r="D17" s="65">
        <f>VLOOKUP($A17,'Return Data'!$B$7:$R$2292,10,0)</f>
        <v>7.51E-2</v>
      </c>
      <c r="E17" s="66">
        <f t="shared" si="0"/>
        <v>15</v>
      </c>
      <c r="F17" s="65">
        <f>VLOOKUP($A17,'Return Data'!$B$7:$R$2292,11,0)</f>
        <v>1.3688</v>
      </c>
      <c r="G17" s="66">
        <f t="shared" si="1"/>
        <v>12</v>
      </c>
      <c r="H17" s="65">
        <f>VLOOKUP($A17,'Return Data'!$B$7:$R$2292,12,0)</f>
        <v>5.0019999999999998</v>
      </c>
      <c r="I17" s="66">
        <f t="shared" si="2"/>
        <v>17</v>
      </c>
      <c r="J17" s="65">
        <f>VLOOKUP($A17,'Return Data'!$B$7:$R$2292,13,0)</f>
        <v>8.6831999999999994</v>
      </c>
      <c r="K17" s="66">
        <f t="shared" si="3"/>
        <v>17</v>
      </c>
      <c r="L17" s="65">
        <f>VLOOKUP($A17,'Return Data'!$B$7:$R$2292,17,0)</f>
        <v>17.5307</v>
      </c>
      <c r="M17" s="66">
        <f t="shared" si="4"/>
        <v>14</v>
      </c>
      <c r="N17" s="65">
        <f>VLOOKUP($A17,'Return Data'!$B$7:$R$2292,14,0)</f>
        <v>8.5827000000000009</v>
      </c>
      <c r="O17" s="66">
        <f t="shared" si="6"/>
        <v>18</v>
      </c>
      <c r="P17" s="65">
        <f>VLOOKUP($A17,'Return Data'!$B$7:$R$2292,15,0)</f>
        <v>7.4059999999999997</v>
      </c>
      <c r="Q17" s="66">
        <f>RANK(P17,P$8:P$30,0)</f>
        <v>14</v>
      </c>
      <c r="R17" s="65">
        <f>VLOOKUP($A17,'Return Data'!$B$7:$R$2292,16,0)</f>
        <v>7.6864999999999997</v>
      </c>
      <c r="S17" s="67">
        <f t="shared" si="5"/>
        <v>20</v>
      </c>
    </row>
    <row r="18" spans="1:19" x14ac:dyDescent="0.3">
      <c r="A18" s="63" t="s">
        <v>1592</v>
      </c>
      <c r="B18" s="64">
        <f>VLOOKUP($A18,'Return Data'!$B$7:$R$2292,3,0)</f>
        <v>44651</v>
      </c>
      <c r="C18" s="65">
        <f>VLOOKUP($A18,'Return Data'!$B$7:$R$2292,4,0)</f>
        <v>13.171900000000001</v>
      </c>
      <c r="D18" s="65">
        <f>VLOOKUP($A18,'Return Data'!$B$7:$R$2292,10,0)</f>
        <v>-0.97209999999999996</v>
      </c>
      <c r="E18" s="66">
        <f t="shared" si="0"/>
        <v>20</v>
      </c>
      <c r="F18" s="65">
        <f>VLOOKUP($A18,'Return Data'!$B$7:$R$2292,11,0)</f>
        <v>0.1201</v>
      </c>
      <c r="G18" s="66">
        <f t="shared" si="1"/>
        <v>18</v>
      </c>
      <c r="H18" s="65">
        <f>VLOOKUP($A18,'Return Data'!$B$7:$R$2292,12,0)</f>
        <v>4.5887000000000002</v>
      </c>
      <c r="I18" s="66">
        <f t="shared" si="2"/>
        <v>19</v>
      </c>
      <c r="J18" s="65">
        <f>VLOOKUP($A18,'Return Data'!$B$7:$R$2292,13,0)</f>
        <v>8.9459999999999997</v>
      </c>
      <c r="K18" s="66">
        <f t="shared" si="3"/>
        <v>15</v>
      </c>
      <c r="L18" s="65">
        <f>VLOOKUP($A18,'Return Data'!$B$7:$R$2292,17,0)</f>
        <v>14.9876</v>
      </c>
      <c r="M18" s="66">
        <f t="shared" si="4"/>
        <v>21</v>
      </c>
      <c r="N18" s="65"/>
      <c r="O18" s="66"/>
      <c r="P18" s="65"/>
      <c r="Q18" s="66"/>
      <c r="R18" s="65">
        <f>VLOOKUP($A18,'Return Data'!$B$7:$R$2292,16,0)</f>
        <v>9.3938000000000006</v>
      </c>
      <c r="S18" s="67">
        <f t="shared" si="5"/>
        <v>9</v>
      </c>
    </row>
    <row r="19" spans="1:19" x14ac:dyDescent="0.3">
      <c r="A19" s="63" t="s">
        <v>1593</v>
      </c>
      <c r="B19" s="64">
        <f>VLOOKUP($A19,'Return Data'!$B$7:$R$2292,3,0)</f>
        <v>44651</v>
      </c>
      <c r="C19" s="65">
        <f>VLOOKUP($A19,'Return Data'!$B$7:$R$2292,4,0)</f>
        <v>19.716200000000001</v>
      </c>
      <c r="D19" s="65">
        <f>VLOOKUP($A19,'Return Data'!$B$7:$R$2292,10,0)</f>
        <v>1.8088</v>
      </c>
      <c r="E19" s="66">
        <f t="shared" si="0"/>
        <v>2</v>
      </c>
      <c r="F19" s="65">
        <f>VLOOKUP($A19,'Return Data'!$B$7:$R$2292,11,0)</f>
        <v>3.8782999999999999</v>
      </c>
      <c r="G19" s="66">
        <f t="shared" si="1"/>
        <v>1</v>
      </c>
      <c r="H19" s="65">
        <f>VLOOKUP($A19,'Return Data'!$B$7:$R$2292,12,0)</f>
        <v>8.0510999999999999</v>
      </c>
      <c r="I19" s="66">
        <f t="shared" si="2"/>
        <v>3</v>
      </c>
      <c r="J19" s="65">
        <f>VLOOKUP($A19,'Return Data'!$B$7:$R$2292,13,0)</f>
        <v>11.9634</v>
      </c>
      <c r="K19" s="66">
        <f t="shared" si="3"/>
        <v>6</v>
      </c>
      <c r="L19" s="65">
        <f>VLOOKUP($A19,'Return Data'!$B$7:$R$2292,17,0)</f>
        <v>19.139500000000002</v>
      </c>
      <c r="M19" s="66">
        <f t="shared" si="4"/>
        <v>11</v>
      </c>
      <c r="N19" s="65">
        <f>VLOOKUP($A19,'Return Data'!$B$7:$R$2292,14,0)</f>
        <v>10.4186</v>
      </c>
      <c r="O19" s="66">
        <f>RANK(N19,N$8:N$30,0)</f>
        <v>7</v>
      </c>
      <c r="P19" s="65">
        <f>VLOOKUP($A19,'Return Data'!$B$7:$R$2292,15,0)</f>
        <v>9.7217000000000002</v>
      </c>
      <c r="Q19" s="66">
        <f>RANK(P19,P$8:P$30,0)</f>
        <v>5</v>
      </c>
      <c r="R19" s="65">
        <f>VLOOKUP($A19,'Return Data'!$B$7:$R$2292,16,0)</f>
        <v>9.5154999999999994</v>
      </c>
      <c r="S19" s="67">
        <f t="shared" si="5"/>
        <v>7</v>
      </c>
    </row>
    <row r="20" spans="1:19" x14ac:dyDescent="0.3">
      <c r="A20" s="63" t="s">
        <v>1594</v>
      </c>
      <c r="B20" s="64">
        <f>VLOOKUP($A20,'Return Data'!$B$7:$R$2292,3,0)</f>
        <v>44651</v>
      </c>
      <c r="C20" s="65">
        <f>VLOOKUP($A20,'Return Data'!$B$7:$R$2292,4,0)</f>
        <v>25.058</v>
      </c>
      <c r="D20" s="65">
        <f>VLOOKUP($A20,'Return Data'!$B$7:$R$2292,10,0)</f>
        <v>1.4699</v>
      </c>
      <c r="E20" s="66">
        <f t="shared" si="0"/>
        <v>3</v>
      </c>
      <c r="F20" s="65">
        <f>VLOOKUP($A20,'Return Data'!$B$7:$R$2292,11,0)</f>
        <v>2.988</v>
      </c>
      <c r="G20" s="66">
        <f t="shared" si="1"/>
        <v>2</v>
      </c>
      <c r="H20" s="65">
        <f>VLOOKUP($A20,'Return Data'!$B$7:$R$2292,12,0)</f>
        <v>7.7346000000000004</v>
      </c>
      <c r="I20" s="66">
        <f t="shared" si="2"/>
        <v>4</v>
      </c>
      <c r="J20" s="65">
        <f>VLOOKUP($A20,'Return Data'!$B$7:$R$2292,13,0)</f>
        <v>13.9414</v>
      </c>
      <c r="K20" s="66">
        <f t="shared" si="3"/>
        <v>4</v>
      </c>
      <c r="L20" s="65">
        <f>VLOOKUP($A20,'Return Data'!$B$7:$R$2292,17,0)</f>
        <v>23.927099999999999</v>
      </c>
      <c r="M20" s="66">
        <f t="shared" si="4"/>
        <v>3</v>
      </c>
      <c r="N20" s="65">
        <f>VLOOKUP($A20,'Return Data'!$B$7:$R$2292,14,0)</f>
        <v>10.266999999999999</v>
      </c>
      <c r="O20" s="66">
        <f>RANK(N20,N$8:N$30,0)</f>
        <v>9</v>
      </c>
      <c r="P20" s="65">
        <f>VLOOKUP($A20,'Return Data'!$B$7:$R$2292,15,0)</f>
        <v>8.7635000000000005</v>
      </c>
      <c r="Q20" s="66">
        <f>RANK(P20,P$8:P$30,0)</f>
        <v>8</v>
      </c>
      <c r="R20" s="65">
        <f>VLOOKUP($A20,'Return Data'!$B$7:$R$2292,16,0)</f>
        <v>9.2256</v>
      </c>
      <c r="S20" s="67">
        <f t="shared" si="5"/>
        <v>12</v>
      </c>
    </row>
    <row r="21" spans="1:19" x14ac:dyDescent="0.3">
      <c r="A21" s="63" t="s">
        <v>1595</v>
      </c>
      <c r="B21" s="64">
        <f>VLOOKUP($A21,'Return Data'!$B$7:$R$2292,3,0)</f>
        <v>44651</v>
      </c>
      <c r="C21" s="65">
        <f>VLOOKUP($A21,'Return Data'!$B$7:$R$2292,4,0)</f>
        <v>17.1937</v>
      </c>
      <c r="D21" s="65">
        <f>VLOOKUP($A21,'Return Data'!$B$7:$R$2292,10,0)</f>
        <v>0.52439999999999998</v>
      </c>
      <c r="E21" s="66">
        <f t="shared" si="0"/>
        <v>10</v>
      </c>
      <c r="F21" s="65">
        <f>VLOOKUP($A21,'Return Data'!$B$7:$R$2292,11,0)</f>
        <v>1.369</v>
      </c>
      <c r="G21" s="66">
        <f t="shared" si="1"/>
        <v>11</v>
      </c>
      <c r="H21" s="65">
        <f>VLOOKUP($A21,'Return Data'!$B$7:$R$2292,12,0)</f>
        <v>8.2617999999999991</v>
      </c>
      <c r="I21" s="66">
        <f t="shared" si="2"/>
        <v>2</v>
      </c>
      <c r="J21" s="65">
        <f>VLOOKUP($A21,'Return Data'!$B$7:$R$2292,13,0)</f>
        <v>14.153600000000001</v>
      </c>
      <c r="K21" s="66">
        <f t="shared" si="3"/>
        <v>2</v>
      </c>
      <c r="L21" s="65">
        <f>VLOOKUP($A21,'Return Data'!$B$7:$R$2292,17,0)</f>
        <v>25.9773</v>
      </c>
      <c r="M21" s="66">
        <f t="shared" si="4"/>
        <v>1</v>
      </c>
      <c r="N21" s="65">
        <f>VLOOKUP($A21,'Return Data'!$B$7:$R$2292,14,0)</f>
        <v>13.6364</v>
      </c>
      <c r="O21" s="66">
        <f>RANK(N21,N$8:N$30,0)</f>
        <v>1</v>
      </c>
      <c r="P21" s="65">
        <f>VLOOKUP($A21,'Return Data'!$B$7:$R$2292,15,0)</f>
        <v>10.803100000000001</v>
      </c>
      <c r="Q21" s="66">
        <f>RANK(P21,P$8:P$30,0)</f>
        <v>2</v>
      </c>
      <c r="R21" s="65">
        <f>VLOOKUP($A21,'Return Data'!$B$7:$R$2292,16,0)</f>
        <v>11.0707</v>
      </c>
      <c r="S21" s="67">
        <f t="shared" si="5"/>
        <v>2</v>
      </c>
    </row>
    <row r="22" spans="1:19" x14ac:dyDescent="0.3">
      <c r="A22" s="63" t="s">
        <v>1596</v>
      </c>
      <c r="B22" s="64">
        <f>VLOOKUP($A22,'Return Data'!$B$7:$R$2292,3,0)</f>
        <v>44651</v>
      </c>
      <c r="C22" s="65">
        <f>VLOOKUP($A22,'Return Data'!$B$7:$R$2292,4,0)</f>
        <v>15.118</v>
      </c>
      <c r="D22" s="65">
        <f>VLOOKUP($A22,'Return Data'!$B$7:$R$2292,10,0)</f>
        <v>-4.6300000000000001E-2</v>
      </c>
      <c r="E22" s="66">
        <f t="shared" si="0"/>
        <v>16</v>
      </c>
      <c r="F22" s="65">
        <f>VLOOKUP($A22,'Return Data'!$B$7:$R$2292,11,0)</f>
        <v>1.0899000000000001</v>
      </c>
      <c r="G22" s="66">
        <f t="shared" si="1"/>
        <v>13</v>
      </c>
      <c r="H22" s="65">
        <f>VLOOKUP($A22,'Return Data'!$B$7:$R$2292,12,0)</f>
        <v>6.4123000000000001</v>
      </c>
      <c r="I22" s="66">
        <f t="shared" si="2"/>
        <v>8</v>
      </c>
      <c r="J22" s="65">
        <f>VLOOKUP($A22,'Return Data'!$B$7:$R$2292,13,0)</f>
        <v>12.1264</v>
      </c>
      <c r="K22" s="66">
        <f t="shared" si="3"/>
        <v>5</v>
      </c>
      <c r="L22" s="65">
        <f>VLOOKUP($A22,'Return Data'!$B$7:$R$2292,17,0)</f>
        <v>23.8</v>
      </c>
      <c r="M22" s="66">
        <f t="shared" si="4"/>
        <v>4</v>
      </c>
      <c r="N22" s="65">
        <f>VLOOKUP($A22,'Return Data'!$B$7:$R$2292,14,0)</f>
        <v>13.379899999999999</v>
      </c>
      <c r="O22" s="66">
        <f>RANK(N22,N$8:N$30,0)</f>
        <v>3</v>
      </c>
      <c r="P22" s="65"/>
      <c r="Q22" s="66"/>
      <c r="R22" s="65">
        <f>VLOOKUP($A22,'Return Data'!$B$7:$R$2292,16,0)</f>
        <v>13.3956</v>
      </c>
      <c r="S22" s="67">
        <f t="shared" si="5"/>
        <v>1</v>
      </c>
    </row>
    <row r="23" spans="1:19" x14ac:dyDescent="0.3">
      <c r="A23" s="63" t="s">
        <v>1597</v>
      </c>
      <c r="B23" s="64">
        <f>VLOOKUP($A23,'Return Data'!$B$7:$R$2292,3,0)</f>
        <v>44651</v>
      </c>
      <c r="C23" s="65">
        <f>VLOOKUP($A23,'Return Data'!$B$7:$R$2292,4,0)</f>
        <v>13.1874</v>
      </c>
      <c r="D23" s="65">
        <f>VLOOKUP($A23,'Return Data'!$B$7:$R$2292,10,0)</f>
        <v>0.6764</v>
      </c>
      <c r="E23" s="66">
        <f t="shared" si="0"/>
        <v>9</v>
      </c>
      <c r="F23" s="65">
        <f>VLOOKUP($A23,'Return Data'!$B$7:$R$2292,11,0)</f>
        <v>0.1762</v>
      </c>
      <c r="G23" s="66">
        <f t="shared" si="1"/>
        <v>16</v>
      </c>
      <c r="H23" s="65">
        <f>VLOOKUP($A23,'Return Data'!$B$7:$R$2292,12,0)</f>
        <v>3.8018000000000001</v>
      </c>
      <c r="I23" s="66">
        <f t="shared" si="2"/>
        <v>22</v>
      </c>
      <c r="J23" s="65">
        <f>VLOOKUP($A23,'Return Data'!$B$7:$R$2292,13,0)</f>
        <v>8.8895999999999997</v>
      </c>
      <c r="K23" s="66">
        <f t="shared" si="3"/>
        <v>16</v>
      </c>
      <c r="L23" s="65">
        <f>VLOOKUP($A23,'Return Data'!$B$7:$R$2292,17,0)</f>
        <v>16.984100000000002</v>
      </c>
      <c r="M23" s="66">
        <f t="shared" si="4"/>
        <v>18</v>
      </c>
      <c r="N23" s="65">
        <f>VLOOKUP($A23,'Return Data'!$B$7:$R$2292,14,0)</f>
        <v>-0.40749999999999997</v>
      </c>
      <c r="O23" s="66">
        <f>RANK(N23,N$8:N$30,0)</f>
        <v>20</v>
      </c>
      <c r="P23" s="65">
        <f>VLOOKUP($A23,'Return Data'!$B$7:$R$2292,15,0)</f>
        <v>2.4373</v>
      </c>
      <c r="Q23" s="66">
        <f>RANK(P23,P$8:P$30,0)</f>
        <v>16</v>
      </c>
      <c r="R23" s="65">
        <f>VLOOKUP($A23,'Return Data'!$B$7:$R$2292,16,0)</f>
        <v>4.1272000000000002</v>
      </c>
      <c r="S23" s="67">
        <f t="shared" si="5"/>
        <v>22</v>
      </c>
    </row>
    <row r="24" spans="1:19" x14ac:dyDescent="0.3">
      <c r="A24" s="63" t="s">
        <v>1598</v>
      </c>
      <c r="B24" s="64">
        <f>VLOOKUP($A24,'Return Data'!$B$7:$R$2292,3,0)</f>
        <v>44651</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1600</v>
      </c>
      <c r="B25" s="64">
        <f>VLOOKUP($A25,'Return Data'!$B$7:$R$2292,3,0)</f>
        <v>44651</v>
      </c>
      <c r="C25" s="65">
        <f>VLOOKUP($A25,'Return Data'!$B$7:$R$2292,4,0)</f>
        <v>43.892200000000003</v>
      </c>
      <c r="D25" s="65">
        <f>VLOOKUP($A25,'Return Data'!$B$7:$R$2292,10,0)</f>
        <v>0.5242</v>
      </c>
      <c r="E25" s="66">
        <f t="shared" ref="E25:E30" si="7">RANK(D25,D$8:D$30,0)</f>
        <v>11</v>
      </c>
      <c r="F25" s="65">
        <f>VLOOKUP($A25,'Return Data'!$B$7:$R$2292,11,0)</f>
        <v>1.6131</v>
      </c>
      <c r="G25" s="66">
        <f t="shared" ref="G25:G30" si="8">RANK(F25,F$8:F$30,0)</f>
        <v>8</v>
      </c>
      <c r="H25" s="65">
        <f>VLOOKUP($A25,'Return Data'!$B$7:$R$2292,12,0)</f>
        <v>5.4851999999999999</v>
      </c>
      <c r="I25" s="66">
        <f t="shared" ref="I25:I30" si="9">RANK(H25,H$8:H$30,0)</f>
        <v>12</v>
      </c>
      <c r="J25" s="65">
        <f>VLOOKUP($A25,'Return Data'!$B$7:$R$2292,13,0)</f>
        <v>11.2713</v>
      </c>
      <c r="K25" s="66">
        <f t="shared" ref="K25:K30" si="10">RANK(J25,J$8:J$30,0)</f>
        <v>8</v>
      </c>
      <c r="L25" s="65">
        <f>VLOOKUP($A25,'Return Data'!$B$7:$R$2292,17,0)</f>
        <v>17.3461</v>
      </c>
      <c r="M25" s="66">
        <f t="shared" ref="M25:M30" si="11">RANK(L25,L$8:L$30,0)</f>
        <v>15</v>
      </c>
      <c r="N25" s="65">
        <f>VLOOKUP($A25,'Return Data'!$B$7:$R$2292,14,0)</f>
        <v>9.1318999999999999</v>
      </c>
      <c r="O25" s="66">
        <f t="shared" ref="O25:O30" si="12">RANK(N25,N$8:N$30,0)</f>
        <v>16</v>
      </c>
      <c r="P25" s="65">
        <f>VLOOKUP($A25,'Return Data'!$B$7:$R$2292,15,0)</f>
        <v>8.3539999999999992</v>
      </c>
      <c r="Q25" s="66">
        <f>RANK(P25,P$8:P$30,0)</f>
        <v>10</v>
      </c>
      <c r="R25" s="65">
        <f>VLOOKUP($A25,'Return Data'!$B$7:$R$2292,16,0)</f>
        <v>9.5357000000000003</v>
      </c>
      <c r="S25" s="67">
        <f t="shared" ref="S25:S30" si="13">RANK(R25,R$8:R$30,0)</f>
        <v>6</v>
      </c>
    </row>
    <row r="26" spans="1:19" x14ac:dyDescent="0.3">
      <c r="A26" s="63" t="s">
        <v>1601</v>
      </c>
      <c r="B26" s="64">
        <f>VLOOKUP($A26,'Return Data'!$B$7:$R$2292,3,0)</f>
        <v>44651</v>
      </c>
      <c r="C26" s="65">
        <f>VLOOKUP($A26,'Return Data'!$B$7:$R$2292,4,0)</f>
        <v>18.837499999999999</v>
      </c>
      <c r="D26" s="65">
        <f>VLOOKUP($A26,'Return Data'!$B$7:$R$2292,10,0)</f>
        <v>0.43190000000000001</v>
      </c>
      <c r="E26" s="66">
        <f t="shared" si="7"/>
        <v>13</v>
      </c>
      <c r="F26" s="65">
        <f>VLOOKUP($A26,'Return Data'!$B$7:$R$2292,11,0)</f>
        <v>1.8205</v>
      </c>
      <c r="G26" s="66">
        <f t="shared" si="8"/>
        <v>6</v>
      </c>
      <c r="H26" s="65">
        <f>VLOOKUP($A26,'Return Data'!$B$7:$R$2292,12,0)</f>
        <v>6.0545</v>
      </c>
      <c r="I26" s="66">
        <f t="shared" si="9"/>
        <v>10</v>
      </c>
      <c r="J26" s="65">
        <f>VLOOKUP($A26,'Return Data'!$B$7:$R$2292,13,0)</f>
        <v>10.9975</v>
      </c>
      <c r="K26" s="66">
        <f t="shared" si="10"/>
        <v>11</v>
      </c>
      <c r="L26" s="65">
        <f>VLOOKUP($A26,'Return Data'!$B$7:$R$2292,17,0)</f>
        <v>21.833100000000002</v>
      </c>
      <c r="M26" s="66">
        <f t="shared" si="11"/>
        <v>7</v>
      </c>
      <c r="N26" s="65">
        <f>VLOOKUP($A26,'Return Data'!$B$7:$R$2292,14,0)</f>
        <v>11.0107</v>
      </c>
      <c r="O26" s="66">
        <f t="shared" si="12"/>
        <v>4</v>
      </c>
      <c r="P26" s="65">
        <f>VLOOKUP($A26,'Return Data'!$B$7:$R$2292,15,0)</f>
        <v>9.6636000000000006</v>
      </c>
      <c r="Q26" s="66">
        <f>RANK(P26,P$8:P$30,0)</f>
        <v>6</v>
      </c>
      <c r="R26" s="65">
        <f>VLOOKUP($A26,'Return Data'!$B$7:$R$2292,16,0)</f>
        <v>9.6866000000000003</v>
      </c>
      <c r="S26" s="67">
        <f t="shared" si="13"/>
        <v>5</v>
      </c>
    </row>
    <row r="27" spans="1:19" x14ac:dyDescent="0.3">
      <c r="A27" s="63" t="s">
        <v>1602</v>
      </c>
      <c r="B27" s="64">
        <f>VLOOKUP($A27,'Return Data'!$B$7:$R$2292,3,0)</f>
        <v>44651</v>
      </c>
      <c r="C27" s="65">
        <f>VLOOKUP($A27,'Return Data'!$B$7:$R$2292,4,0)</f>
        <v>55.244500000000002</v>
      </c>
      <c r="D27" s="65">
        <f>VLOOKUP($A27,'Return Data'!$B$7:$R$2292,10,0)</f>
        <v>0.77600000000000002</v>
      </c>
      <c r="E27" s="66">
        <f t="shared" si="7"/>
        <v>8</v>
      </c>
      <c r="F27" s="65">
        <f>VLOOKUP($A27,'Return Data'!$B$7:$R$2292,11,0)</f>
        <v>2.4998999999999998</v>
      </c>
      <c r="G27" s="66">
        <f t="shared" si="8"/>
        <v>4</v>
      </c>
      <c r="H27" s="65">
        <f>VLOOKUP($A27,'Return Data'!$B$7:$R$2292,12,0)</f>
        <v>9.4324999999999992</v>
      </c>
      <c r="I27" s="66">
        <f t="shared" si="9"/>
        <v>1</v>
      </c>
      <c r="J27" s="65">
        <f>VLOOKUP($A27,'Return Data'!$B$7:$R$2292,13,0)</f>
        <v>16.226900000000001</v>
      </c>
      <c r="K27" s="66">
        <f t="shared" si="10"/>
        <v>1</v>
      </c>
      <c r="L27" s="65">
        <f>VLOOKUP($A27,'Return Data'!$B$7:$R$2292,17,0)</f>
        <v>24.387599999999999</v>
      </c>
      <c r="M27" s="66">
        <f t="shared" si="11"/>
        <v>2</v>
      </c>
      <c r="N27" s="65">
        <f>VLOOKUP($A27,'Return Data'!$B$7:$R$2292,14,0)</f>
        <v>13.4373</v>
      </c>
      <c r="O27" s="66">
        <f t="shared" si="12"/>
        <v>2</v>
      </c>
      <c r="P27" s="65">
        <f>VLOOKUP($A27,'Return Data'!$B$7:$R$2292,15,0)</f>
        <v>10.8469</v>
      </c>
      <c r="Q27" s="66">
        <f>RANK(P27,P$8:P$30,0)</f>
        <v>1</v>
      </c>
      <c r="R27" s="65">
        <f>VLOOKUP($A27,'Return Data'!$B$7:$R$2292,16,0)</f>
        <v>9.3339999999999996</v>
      </c>
      <c r="S27" s="67">
        <f t="shared" si="13"/>
        <v>11</v>
      </c>
    </row>
    <row r="28" spans="1:19" x14ac:dyDescent="0.3">
      <c r="A28" s="63" t="s">
        <v>1603</v>
      </c>
      <c r="B28" s="64">
        <f>VLOOKUP($A28,'Return Data'!$B$7:$R$2292,3,0)</f>
        <v>44651</v>
      </c>
      <c r="C28" s="65">
        <f>VLOOKUP($A28,'Return Data'!$B$7:$R$2292,4,0)</f>
        <v>45.6053</v>
      </c>
      <c r="D28" s="65">
        <f>VLOOKUP($A28,'Return Data'!$B$7:$R$2292,10,0)</f>
        <v>1.0565</v>
      </c>
      <c r="E28" s="66">
        <f t="shared" si="7"/>
        <v>7</v>
      </c>
      <c r="F28" s="65">
        <f>VLOOKUP($A28,'Return Data'!$B$7:$R$2292,11,0)</f>
        <v>2.3148</v>
      </c>
      <c r="G28" s="66">
        <f t="shared" si="8"/>
        <v>5</v>
      </c>
      <c r="H28" s="65">
        <f>VLOOKUP($A28,'Return Data'!$B$7:$R$2292,12,0)</f>
        <v>6.9447000000000001</v>
      </c>
      <c r="I28" s="66">
        <f t="shared" si="9"/>
        <v>5</v>
      </c>
      <c r="J28" s="65">
        <f>VLOOKUP($A28,'Return Data'!$B$7:$R$2292,13,0)</f>
        <v>10.024100000000001</v>
      </c>
      <c r="K28" s="66">
        <f t="shared" si="10"/>
        <v>13</v>
      </c>
      <c r="L28" s="65">
        <f>VLOOKUP($A28,'Return Data'!$B$7:$R$2292,17,0)</f>
        <v>17.1203</v>
      </c>
      <c r="M28" s="66">
        <f t="shared" si="11"/>
        <v>16</v>
      </c>
      <c r="N28" s="65">
        <f>VLOOKUP($A28,'Return Data'!$B$7:$R$2292,14,0)</f>
        <v>9.4941999999999993</v>
      </c>
      <c r="O28" s="66">
        <f t="shared" si="12"/>
        <v>14</v>
      </c>
      <c r="P28" s="65">
        <f>VLOOKUP($A28,'Return Data'!$B$7:$R$2292,15,0)</f>
        <v>7.9353999999999996</v>
      </c>
      <c r="Q28" s="66">
        <f>RANK(P28,P$8:P$30,0)</f>
        <v>13</v>
      </c>
      <c r="R28" s="65">
        <f>VLOOKUP($A28,'Return Data'!$B$7:$R$2292,16,0)</f>
        <v>8.4184000000000001</v>
      </c>
      <c r="S28" s="67">
        <f t="shared" si="13"/>
        <v>19</v>
      </c>
    </row>
    <row r="29" spans="1:19" x14ac:dyDescent="0.3">
      <c r="A29" s="63" t="s">
        <v>1604</v>
      </c>
      <c r="B29" s="64">
        <f>VLOOKUP($A29,'Return Data'!$B$7:$R$2292,3,0)</f>
        <v>44651</v>
      </c>
      <c r="C29" s="65">
        <f>VLOOKUP($A29,'Return Data'!$B$7:$R$2292,4,0)</f>
        <v>13.51</v>
      </c>
      <c r="D29" s="65">
        <f>VLOOKUP($A29,'Return Data'!$B$7:$R$2292,10,0)</f>
        <v>-0.36870000000000003</v>
      </c>
      <c r="E29" s="66">
        <f t="shared" si="7"/>
        <v>18</v>
      </c>
      <c r="F29" s="65">
        <f>VLOOKUP($A29,'Return Data'!$B$7:$R$2292,11,0)</f>
        <v>0.14829999999999999</v>
      </c>
      <c r="G29" s="66">
        <f t="shared" si="8"/>
        <v>17</v>
      </c>
      <c r="H29" s="65">
        <f>VLOOKUP($A29,'Return Data'!$B$7:$R$2292,12,0)</f>
        <v>4.3243</v>
      </c>
      <c r="I29" s="66">
        <f t="shared" si="9"/>
        <v>20</v>
      </c>
      <c r="J29" s="65">
        <f>VLOOKUP($A29,'Return Data'!$B$7:$R$2292,13,0)</f>
        <v>7.3074000000000003</v>
      </c>
      <c r="K29" s="66">
        <f t="shared" si="10"/>
        <v>21</v>
      </c>
      <c r="L29" s="65">
        <f>VLOOKUP($A29,'Return Data'!$B$7:$R$2292,17,0)</f>
        <v>15.7704</v>
      </c>
      <c r="M29" s="66">
        <f t="shared" si="11"/>
        <v>20</v>
      </c>
      <c r="N29" s="65">
        <f>VLOOKUP($A29,'Return Data'!$B$7:$R$2292,14,0)</f>
        <v>8.9473000000000003</v>
      </c>
      <c r="O29" s="66">
        <f t="shared" si="12"/>
        <v>17</v>
      </c>
      <c r="P29" s="65"/>
      <c r="Q29" s="66"/>
      <c r="R29" s="65">
        <f>VLOOKUP($A29,'Return Data'!$B$7:$R$2292,16,0)</f>
        <v>8.6067</v>
      </c>
      <c r="S29" s="67">
        <f t="shared" si="13"/>
        <v>16</v>
      </c>
    </row>
    <row r="30" spans="1:19" x14ac:dyDescent="0.3">
      <c r="A30" s="63" t="s">
        <v>1605</v>
      </c>
      <c r="B30" s="64">
        <f>VLOOKUP($A30,'Return Data'!$B$7:$R$2292,3,0)</f>
        <v>44651</v>
      </c>
      <c r="C30" s="65">
        <f>VLOOKUP($A30,'Return Data'!$B$7:$R$2292,4,0)</f>
        <v>13.634399999999999</v>
      </c>
      <c r="D30" s="65">
        <f>VLOOKUP($A30,'Return Data'!$B$7:$R$2292,10,0)</f>
        <v>1.2844</v>
      </c>
      <c r="E30" s="66">
        <f t="shared" si="7"/>
        <v>5</v>
      </c>
      <c r="F30" s="65">
        <f>VLOOKUP($A30,'Return Data'!$B$7:$R$2292,11,0)</f>
        <v>1.5908</v>
      </c>
      <c r="G30" s="66">
        <f t="shared" si="8"/>
        <v>9</v>
      </c>
      <c r="H30" s="65">
        <f>VLOOKUP($A30,'Return Data'!$B$7:$R$2292,12,0)</f>
        <v>6.7422000000000004</v>
      </c>
      <c r="I30" s="66">
        <f t="shared" si="9"/>
        <v>6</v>
      </c>
      <c r="J30" s="65">
        <f>VLOOKUP($A30,'Return Data'!$B$7:$R$2292,13,0)</f>
        <v>11.581799999999999</v>
      </c>
      <c r="K30" s="66">
        <f t="shared" si="10"/>
        <v>7</v>
      </c>
      <c r="L30" s="65">
        <f>VLOOKUP($A30,'Return Data'!$B$7:$R$2292,17,0)</f>
        <v>19.849</v>
      </c>
      <c r="M30" s="66">
        <f t="shared" si="11"/>
        <v>9</v>
      </c>
      <c r="N30" s="65">
        <f>VLOOKUP($A30,'Return Data'!$B$7:$R$2292,14,0)</f>
        <v>9.9600000000000009</v>
      </c>
      <c r="O30" s="66">
        <f t="shared" si="12"/>
        <v>12</v>
      </c>
      <c r="P30" s="65"/>
      <c r="Q30" s="66"/>
      <c r="R30" s="65">
        <f>VLOOKUP($A30,'Return Data'!$B$7:$R$2292,16,0)</f>
        <v>9.0289000000000001</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0.41731363636363633</v>
      </c>
      <c r="E32" s="74"/>
      <c r="F32" s="75">
        <f>AVERAGE(F8:F30)</f>
        <v>1.2313727272727275</v>
      </c>
      <c r="G32" s="74"/>
      <c r="H32" s="75">
        <f>AVERAGE(H8:H30)</f>
        <v>5.9857727272727281</v>
      </c>
      <c r="I32" s="74"/>
      <c r="J32" s="75">
        <f>AVERAGE(J8:J30)</f>
        <v>10.6447</v>
      </c>
      <c r="K32" s="74"/>
      <c r="L32" s="75">
        <f>AVERAGE(L8:L30)</f>
        <v>19.306222727272726</v>
      </c>
      <c r="M32" s="74"/>
      <c r="N32" s="75">
        <f>AVERAGE(N8:N30)</f>
        <v>9.8361350000000005</v>
      </c>
      <c r="O32" s="74"/>
      <c r="P32" s="75">
        <f>AVERAGE(P8:P30)</f>
        <v>8.6058687499999991</v>
      </c>
      <c r="Q32" s="74"/>
      <c r="R32" s="75">
        <f>AVERAGE(R8:R30)</f>
        <v>9.1265499999999964</v>
      </c>
      <c r="S32" s="76"/>
    </row>
    <row r="33" spans="1:19" x14ac:dyDescent="0.3">
      <c r="A33" s="73" t="s">
        <v>28</v>
      </c>
      <c r="B33" s="74"/>
      <c r="C33" s="74"/>
      <c r="D33" s="75">
        <f>MIN(D8:D30)</f>
        <v>-1.532</v>
      </c>
      <c r="E33" s="74"/>
      <c r="F33" s="75">
        <f>MIN(F8:F30)</f>
        <v>-1.1141000000000001</v>
      </c>
      <c r="G33" s="74"/>
      <c r="H33" s="75">
        <f>MIN(H8:H30)</f>
        <v>3.8018000000000001</v>
      </c>
      <c r="I33" s="74"/>
      <c r="J33" s="75">
        <f>MIN(J8:J30)</f>
        <v>7.1379000000000001</v>
      </c>
      <c r="K33" s="74"/>
      <c r="L33" s="75">
        <f>MIN(L8:L30)</f>
        <v>12.696899999999999</v>
      </c>
      <c r="M33" s="74"/>
      <c r="N33" s="75">
        <f>MIN(N8:N30)</f>
        <v>-0.40749999999999997</v>
      </c>
      <c r="O33" s="74"/>
      <c r="P33" s="75">
        <f>MIN(P8:P30)</f>
        <v>2.4373</v>
      </c>
      <c r="Q33" s="74"/>
      <c r="R33" s="75">
        <f>MIN(R8:R30)</f>
        <v>4.1272000000000002</v>
      </c>
      <c r="S33" s="76"/>
    </row>
    <row r="34" spans="1:19" ht="15" thickBot="1" x14ac:dyDescent="0.35">
      <c r="A34" s="77" t="s">
        <v>29</v>
      </c>
      <c r="B34" s="78"/>
      <c r="C34" s="78"/>
      <c r="D34" s="79">
        <f>MAX(D8:D30)</f>
        <v>2.1360000000000001</v>
      </c>
      <c r="E34" s="78"/>
      <c r="F34" s="79">
        <f>MAX(F8:F30)</f>
        <v>3.8782999999999999</v>
      </c>
      <c r="G34" s="78"/>
      <c r="H34" s="79">
        <f>MAX(H8:H30)</f>
        <v>9.4324999999999992</v>
      </c>
      <c r="I34" s="78"/>
      <c r="J34" s="79">
        <f>MAX(J8:J30)</f>
        <v>16.226900000000001</v>
      </c>
      <c r="K34" s="78"/>
      <c r="L34" s="79">
        <f>MAX(L8:L30)</f>
        <v>25.9773</v>
      </c>
      <c r="M34" s="78"/>
      <c r="N34" s="79">
        <f>MAX(N8:N30)</f>
        <v>13.6364</v>
      </c>
      <c r="O34" s="78"/>
      <c r="P34" s="79">
        <f>MAX(P8:P30)</f>
        <v>10.8469</v>
      </c>
      <c r="Q34" s="78"/>
      <c r="R34" s="79">
        <f>MAX(R8:R30)</f>
        <v>13.3956</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44651</v>
      </c>
      <c r="C8" s="65">
        <f>VLOOKUP($A8,'Return Data'!$B$7:$R$2292,4,0)</f>
        <v>17.239999999999998</v>
      </c>
      <c r="D8" s="65">
        <f>VLOOKUP($A8,'Return Data'!$B$7:$R$2292,10,0)</f>
        <v>-1.7664</v>
      </c>
      <c r="E8" s="66">
        <f t="shared" ref="E8:E23" si="0">RANK(D8,D$8:D$30,0)</f>
        <v>22</v>
      </c>
      <c r="F8" s="65">
        <f>VLOOKUP($A8,'Return Data'!$B$7:$R$2292,11,0)</f>
        <v>-1.5982000000000001</v>
      </c>
      <c r="G8" s="66">
        <f t="shared" ref="G8:G23" si="1">RANK(F8,F$8:F$30,0)</f>
        <v>22</v>
      </c>
      <c r="H8" s="65">
        <f>VLOOKUP($A8,'Return Data'!$B$7:$R$2292,12,0)</f>
        <v>3.2953999999999999</v>
      </c>
      <c r="I8" s="66">
        <f t="shared" ref="I8:I23" si="2">RANK(H8,H$8:H$30,0)</f>
        <v>20</v>
      </c>
      <c r="J8" s="65">
        <f>VLOOKUP($A8,'Return Data'!$B$7:$R$2292,13,0)</f>
        <v>6.8815999999999997</v>
      </c>
      <c r="K8" s="66">
        <f t="shared" ref="K8:K23" si="3">RANK(J8,J$8:J$30,0)</f>
        <v>20</v>
      </c>
      <c r="L8" s="65">
        <f>VLOOKUP($A8,'Return Data'!$B$7:$R$2292,17,0)</f>
        <v>17.722200000000001</v>
      </c>
      <c r="M8" s="66">
        <f t="shared" ref="M8:M23" si="4">RANK(L8,L$8:L$30,0)</f>
        <v>12</v>
      </c>
      <c r="N8" s="65">
        <f>VLOOKUP($A8,'Return Data'!$B$7:$R$2292,14,0)</f>
        <v>8.9981000000000009</v>
      </c>
      <c r="O8" s="66">
        <f>RANK(N8,N$8:N$30,0)</f>
        <v>11</v>
      </c>
      <c r="P8" s="65">
        <f>VLOOKUP($A8,'Return Data'!$B$7:$R$2292,15,0)</f>
        <v>6.9992999999999999</v>
      </c>
      <c r="Q8" s="66">
        <f>RANK(P8,P$8:P$30,0)</f>
        <v>12</v>
      </c>
      <c r="R8" s="65">
        <f>VLOOKUP($A8,'Return Data'!$B$7:$R$2292,16,0)</f>
        <v>7.6997999999999998</v>
      </c>
      <c r="S8" s="67">
        <f t="shared" ref="S8:S23" si="5">RANK(R8,R$8:R$30,0)</f>
        <v>16</v>
      </c>
    </row>
    <row r="9" spans="1:20" x14ac:dyDescent="0.3">
      <c r="A9" s="63" t="s">
        <v>1607</v>
      </c>
      <c r="B9" s="64">
        <f>VLOOKUP($A9,'Return Data'!$B$7:$R$2292,3,0)</f>
        <v>44651</v>
      </c>
      <c r="C9" s="65">
        <f>VLOOKUP($A9,'Return Data'!$B$7:$R$2292,4,0)</f>
        <v>16.690000000000001</v>
      </c>
      <c r="D9" s="65">
        <f>VLOOKUP($A9,'Return Data'!$B$7:$R$2292,10,0)</f>
        <v>-1.7657</v>
      </c>
      <c r="E9" s="66">
        <f t="shared" si="0"/>
        <v>21</v>
      </c>
      <c r="F9" s="65">
        <f>VLOOKUP($A9,'Return Data'!$B$7:$R$2292,11,0)</f>
        <v>-1.1840999999999999</v>
      </c>
      <c r="G9" s="66">
        <f t="shared" si="1"/>
        <v>21</v>
      </c>
      <c r="H9" s="65">
        <f>VLOOKUP($A9,'Return Data'!$B$7:$R$2292,12,0)</f>
        <v>5.5660999999999996</v>
      </c>
      <c r="I9" s="66">
        <f t="shared" si="2"/>
        <v>10</v>
      </c>
      <c r="J9" s="65">
        <f>VLOOKUP($A9,'Return Data'!$B$7:$R$2292,13,0)</f>
        <v>9.5862999999999996</v>
      </c>
      <c r="K9" s="66">
        <f t="shared" si="3"/>
        <v>11</v>
      </c>
      <c r="L9" s="65">
        <f>VLOOKUP($A9,'Return Data'!$B$7:$R$2292,17,0)</f>
        <v>17.982800000000001</v>
      </c>
      <c r="M9" s="66">
        <f t="shared" si="4"/>
        <v>11</v>
      </c>
      <c r="N9" s="65">
        <f>VLOOKUP($A9,'Return Data'!$B$7:$R$2292,14,0)</f>
        <v>9.2789000000000001</v>
      </c>
      <c r="O9" s="66">
        <f>RANK(N9,N$8:N$30,0)</f>
        <v>9</v>
      </c>
      <c r="P9" s="65">
        <f>VLOOKUP($A9,'Return Data'!$B$7:$R$2292,15,0)</f>
        <v>8.8495000000000008</v>
      </c>
      <c r="Q9" s="66">
        <f>RANK(P9,P$8:P$30,0)</f>
        <v>2</v>
      </c>
      <c r="R9" s="65">
        <f>VLOOKUP($A9,'Return Data'!$B$7:$R$2292,16,0)</f>
        <v>8.0284999999999993</v>
      </c>
      <c r="S9" s="67">
        <f t="shared" si="5"/>
        <v>12</v>
      </c>
    </row>
    <row r="10" spans="1:20" x14ac:dyDescent="0.3">
      <c r="A10" s="63" t="s">
        <v>2015</v>
      </c>
      <c r="B10" s="64">
        <f>VLOOKUP($A10,'Return Data'!$B$7:$R$2292,3,0)</f>
        <v>44651</v>
      </c>
      <c r="C10" s="65">
        <f>VLOOKUP($A10,'Return Data'!$B$7:$R$2292,4,0)</f>
        <v>12.375999999999999</v>
      </c>
      <c r="D10" s="65">
        <f>VLOOKUP($A10,'Return Data'!$B$7:$R$2292,10,0)</f>
        <v>0.21049999999999999</v>
      </c>
      <c r="E10" s="66">
        <f t="shared" si="0"/>
        <v>12</v>
      </c>
      <c r="F10" s="65">
        <f>VLOOKUP($A10,'Return Data'!$B$7:$R$2292,11,0)</f>
        <v>0.94620000000000004</v>
      </c>
      <c r="G10" s="66">
        <f t="shared" si="1"/>
        <v>10</v>
      </c>
      <c r="H10" s="65">
        <f>VLOOKUP($A10,'Return Data'!$B$7:$R$2292,12,0)</f>
        <v>4.3507999999999996</v>
      </c>
      <c r="I10" s="66">
        <f t="shared" si="2"/>
        <v>15</v>
      </c>
      <c r="J10" s="65">
        <f>VLOOKUP($A10,'Return Data'!$B$7:$R$2292,13,0)</f>
        <v>6.0496999999999996</v>
      </c>
      <c r="K10" s="66">
        <f t="shared" si="3"/>
        <v>22</v>
      </c>
      <c r="L10" s="65">
        <f>VLOOKUP($A10,'Return Data'!$B$7:$R$2292,17,0)</f>
        <v>11.470599999999999</v>
      </c>
      <c r="M10" s="66">
        <f t="shared" si="4"/>
        <v>22</v>
      </c>
      <c r="N10" s="65"/>
      <c r="O10" s="66"/>
      <c r="P10" s="65"/>
      <c r="Q10" s="66"/>
      <c r="R10" s="65">
        <f>VLOOKUP($A10,'Return Data'!$B$7:$R$2292,16,0)</f>
        <v>8.2632999999999992</v>
      </c>
      <c r="S10" s="67">
        <f t="shared" si="5"/>
        <v>9</v>
      </c>
    </row>
    <row r="11" spans="1:20" x14ac:dyDescent="0.3">
      <c r="A11" s="63" t="s">
        <v>1608</v>
      </c>
      <c r="B11" s="64">
        <f>VLOOKUP($A11,'Return Data'!$B$7:$R$2292,3,0)</f>
        <v>44651</v>
      </c>
      <c r="C11" s="65">
        <f>VLOOKUP($A11,'Return Data'!$B$7:$R$2292,4,0)</f>
        <v>16.103000000000002</v>
      </c>
      <c r="D11" s="65">
        <f>VLOOKUP($A11,'Return Data'!$B$7:$R$2292,10,0)</f>
        <v>0.92130000000000001</v>
      </c>
      <c r="E11" s="66">
        <f t="shared" si="0"/>
        <v>6</v>
      </c>
      <c r="F11" s="65">
        <f>VLOOKUP($A11,'Return Data'!$B$7:$R$2292,11,0)</f>
        <v>-0.54969999999999997</v>
      </c>
      <c r="G11" s="66">
        <f t="shared" si="1"/>
        <v>18</v>
      </c>
      <c r="H11" s="65">
        <f>VLOOKUP($A11,'Return Data'!$B$7:$R$2292,12,0)</f>
        <v>4.2670000000000003</v>
      </c>
      <c r="I11" s="66">
        <f t="shared" si="2"/>
        <v>16</v>
      </c>
      <c r="J11" s="65">
        <f>VLOOKUP($A11,'Return Data'!$B$7:$R$2292,13,0)</f>
        <v>8.5693000000000001</v>
      </c>
      <c r="K11" s="66">
        <f t="shared" si="3"/>
        <v>13</v>
      </c>
      <c r="L11" s="65">
        <f>VLOOKUP($A11,'Return Data'!$B$7:$R$2292,17,0)</f>
        <v>20.332100000000001</v>
      </c>
      <c r="M11" s="66">
        <f t="shared" si="4"/>
        <v>7</v>
      </c>
      <c r="N11" s="65">
        <f>VLOOKUP($A11,'Return Data'!$B$7:$R$2292,14,0)</f>
        <v>8.4248999999999992</v>
      </c>
      <c r="O11" s="66">
        <f t="shared" ref="O11:O17" si="6">RANK(N11,N$8:N$30,0)</f>
        <v>13</v>
      </c>
      <c r="P11" s="65">
        <f>VLOOKUP($A11,'Return Data'!$B$7:$R$2292,15,0)</f>
        <v>7.1197999999999997</v>
      </c>
      <c r="Q11" s="66">
        <f>RANK(P11,P$8:P$30,0)</f>
        <v>10</v>
      </c>
      <c r="R11" s="65">
        <f>VLOOKUP($A11,'Return Data'!$B$7:$R$2292,16,0)</f>
        <v>8.2484000000000002</v>
      </c>
      <c r="S11" s="67">
        <f t="shared" si="5"/>
        <v>10</v>
      </c>
    </row>
    <row r="12" spans="1:20" x14ac:dyDescent="0.3">
      <c r="A12" s="63" t="s">
        <v>1609</v>
      </c>
      <c r="B12" s="64">
        <f>VLOOKUP($A12,'Return Data'!$B$7:$R$2292,3,0)</f>
        <v>44651</v>
      </c>
      <c r="C12" s="65">
        <f>VLOOKUP($A12,'Return Data'!$B$7:$R$2292,4,0)</f>
        <v>18.16</v>
      </c>
      <c r="D12" s="65">
        <f>VLOOKUP($A12,'Return Data'!$B$7:$R$2292,10,0)</f>
        <v>-0.7167</v>
      </c>
      <c r="E12" s="66">
        <f t="shared" si="0"/>
        <v>19</v>
      </c>
      <c r="F12" s="65">
        <f>VLOOKUP($A12,'Return Data'!$B$7:$R$2292,11,0)</f>
        <v>-0.76119999999999999</v>
      </c>
      <c r="G12" s="66">
        <f t="shared" si="1"/>
        <v>20</v>
      </c>
      <c r="H12" s="65">
        <f>VLOOKUP($A12,'Return Data'!$B$7:$R$2292,12,0)</f>
        <v>3.6932</v>
      </c>
      <c r="I12" s="66">
        <f t="shared" si="2"/>
        <v>19</v>
      </c>
      <c r="J12" s="65">
        <f>VLOOKUP($A12,'Return Data'!$B$7:$R$2292,13,0)</f>
        <v>8.1577000000000002</v>
      </c>
      <c r="K12" s="66">
        <f t="shared" si="3"/>
        <v>14</v>
      </c>
      <c r="L12" s="65">
        <f>VLOOKUP($A12,'Return Data'!$B$7:$R$2292,17,0)</f>
        <v>14.8415</v>
      </c>
      <c r="M12" s="66">
        <f t="shared" si="4"/>
        <v>20</v>
      </c>
      <c r="N12" s="65">
        <f>VLOOKUP($A12,'Return Data'!$B$7:$R$2292,14,0)</f>
        <v>9.4467999999999996</v>
      </c>
      <c r="O12" s="66">
        <f t="shared" si="6"/>
        <v>6</v>
      </c>
      <c r="P12" s="65">
        <f>VLOOKUP($A12,'Return Data'!$B$7:$R$2292,15,0)</f>
        <v>8.8290000000000006</v>
      </c>
      <c r="Q12" s="66">
        <f>RANK(P12,P$8:P$30,0)</f>
        <v>3</v>
      </c>
      <c r="R12" s="65">
        <f>VLOOKUP($A12,'Return Data'!$B$7:$R$2292,16,0)</f>
        <v>8.3164999999999996</v>
      </c>
      <c r="S12" s="67">
        <f t="shared" si="5"/>
        <v>8</v>
      </c>
    </row>
    <row r="13" spans="1:20" x14ac:dyDescent="0.3">
      <c r="A13" s="63" t="s">
        <v>1610</v>
      </c>
      <c r="B13" s="64">
        <f>VLOOKUP($A13,'Return Data'!$B$7:$R$2292,3,0)</f>
        <v>44651</v>
      </c>
      <c r="C13" s="65">
        <f>VLOOKUP($A13,'Return Data'!$B$7:$R$2292,4,0)</f>
        <v>12.709</v>
      </c>
      <c r="D13" s="65">
        <f>VLOOKUP($A13,'Return Data'!$B$7:$R$2292,10,0)</f>
        <v>-0.45040000000000002</v>
      </c>
      <c r="E13" s="66">
        <f t="shared" si="0"/>
        <v>17</v>
      </c>
      <c r="F13" s="65">
        <f>VLOOKUP($A13,'Return Data'!$B$7:$R$2292,11,0)</f>
        <v>8.0299999999999996E-2</v>
      </c>
      <c r="G13" s="66">
        <f t="shared" si="1"/>
        <v>15</v>
      </c>
      <c r="H13" s="65">
        <f>VLOOKUP($A13,'Return Data'!$B$7:$R$2292,12,0)</f>
        <v>4.4118000000000004</v>
      </c>
      <c r="I13" s="66">
        <f t="shared" si="2"/>
        <v>14</v>
      </c>
      <c r="J13" s="65">
        <f>VLOOKUP($A13,'Return Data'!$B$7:$R$2292,13,0)</f>
        <v>9.6776</v>
      </c>
      <c r="K13" s="66">
        <f t="shared" si="3"/>
        <v>10</v>
      </c>
      <c r="L13" s="65">
        <f>VLOOKUP($A13,'Return Data'!$B$7:$R$2292,17,0)</f>
        <v>18.372199999999999</v>
      </c>
      <c r="M13" s="66">
        <f t="shared" si="4"/>
        <v>9</v>
      </c>
      <c r="N13" s="65">
        <f>VLOOKUP($A13,'Return Data'!$B$7:$R$2292,14,0)</f>
        <v>7.58</v>
      </c>
      <c r="O13" s="66">
        <f t="shared" si="6"/>
        <v>18</v>
      </c>
      <c r="P13" s="65"/>
      <c r="Q13" s="66"/>
      <c r="R13" s="65">
        <f>VLOOKUP($A13,'Return Data'!$B$7:$R$2292,16,0)</f>
        <v>6.8966000000000003</v>
      </c>
      <c r="S13" s="67">
        <f t="shared" si="5"/>
        <v>19</v>
      </c>
    </row>
    <row r="14" spans="1:20" x14ac:dyDescent="0.3">
      <c r="A14" s="63" t="s">
        <v>1611</v>
      </c>
      <c r="B14" s="64">
        <f>VLOOKUP($A14,'Return Data'!$B$7:$R$2292,3,0)</f>
        <v>44651</v>
      </c>
      <c r="C14" s="65">
        <f>VLOOKUP($A14,'Return Data'!$B$7:$R$2292,4,0)</f>
        <v>48.279000000000003</v>
      </c>
      <c r="D14" s="65">
        <f>VLOOKUP($A14,'Return Data'!$B$7:$R$2292,10,0)</f>
        <v>1.1100000000000001</v>
      </c>
      <c r="E14" s="66">
        <f t="shared" si="0"/>
        <v>4</v>
      </c>
      <c r="F14" s="65">
        <f>VLOOKUP($A14,'Return Data'!$B$7:$R$2292,11,0)</f>
        <v>1.3243</v>
      </c>
      <c r="G14" s="66">
        <f t="shared" si="1"/>
        <v>7</v>
      </c>
      <c r="H14" s="65">
        <f>VLOOKUP($A14,'Return Data'!$B$7:$R$2292,12,0)</f>
        <v>5.5833000000000004</v>
      </c>
      <c r="I14" s="66">
        <f t="shared" si="2"/>
        <v>9</v>
      </c>
      <c r="J14" s="65">
        <f>VLOOKUP($A14,'Return Data'!$B$7:$R$2292,13,0)</f>
        <v>13.0259</v>
      </c>
      <c r="K14" s="66">
        <f t="shared" si="3"/>
        <v>2</v>
      </c>
      <c r="L14" s="65">
        <f>VLOOKUP($A14,'Return Data'!$B$7:$R$2292,17,0)</f>
        <v>21.011399999999998</v>
      </c>
      <c r="M14" s="66">
        <f t="shared" si="4"/>
        <v>6</v>
      </c>
      <c r="N14" s="65">
        <f>VLOOKUP($A14,'Return Data'!$B$7:$R$2292,14,0)</f>
        <v>9.4499999999999993</v>
      </c>
      <c r="O14" s="66">
        <f t="shared" si="6"/>
        <v>5</v>
      </c>
      <c r="P14" s="65">
        <f>VLOOKUP($A14,'Return Data'!$B$7:$R$2292,15,0)</f>
        <v>8.2127999999999997</v>
      </c>
      <c r="Q14" s="66">
        <f>RANK(P14,P$8:P$30,0)</f>
        <v>7</v>
      </c>
      <c r="R14" s="65">
        <f>VLOOKUP($A14,'Return Data'!$B$7:$R$2292,16,0)</f>
        <v>9.3884000000000007</v>
      </c>
      <c r="S14" s="67">
        <f t="shared" si="5"/>
        <v>2</v>
      </c>
    </row>
    <row r="15" spans="1:20" x14ac:dyDescent="0.3">
      <c r="A15" s="63" t="s">
        <v>1612</v>
      </c>
      <c r="B15" s="64">
        <f>VLOOKUP($A15,'Return Data'!$B$7:$R$2292,3,0)</f>
        <v>44651</v>
      </c>
      <c r="C15" s="65">
        <f>VLOOKUP($A15,'Return Data'!$B$7:$R$2292,4,0)</f>
        <v>17.2</v>
      </c>
      <c r="D15" s="65">
        <f>VLOOKUP($A15,'Return Data'!$B$7:$R$2292,10,0)</f>
        <v>1.9560999999999999</v>
      </c>
      <c r="E15" s="66">
        <f t="shared" si="0"/>
        <v>1</v>
      </c>
      <c r="F15" s="65">
        <f>VLOOKUP($A15,'Return Data'!$B$7:$R$2292,11,0)</f>
        <v>2.5640999999999998</v>
      </c>
      <c r="G15" s="66">
        <f t="shared" si="1"/>
        <v>2</v>
      </c>
      <c r="H15" s="65">
        <f>VLOOKUP($A15,'Return Data'!$B$7:$R$2292,12,0)</f>
        <v>5.4568000000000003</v>
      </c>
      <c r="I15" s="66">
        <f t="shared" si="2"/>
        <v>11</v>
      </c>
      <c r="J15" s="65">
        <f>VLOOKUP($A15,'Return Data'!$B$7:$R$2292,13,0)</f>
        <v>8.0402000000000005</v>
      </c>
      <c r="K15" s="66">
        <f t="shared" si="3"/>
        <v>15</v>
      </c>
      <c r="L15" s="65">
        <f>VLOOKUP($A15,'Return Data'!$B$7:$R$2292,17,0)</f>
        <v>16.329899999999999</v>
      </c>
      <c r="M15" s="66">
        <f t="shared" si="4"/>
        <v>15</v>
      </c>
      <c r="N15" s="65">
        <f>VLOOKUP($A15,'Return Data'!$B$7:$R$2292,14,0)</f>
        <v>7.6883999999999997</v>
      </c>
      <c r="O15" s="66">
        <f t="shared" si="6"/>
        <v>17</v>
      </c>
      <c r="P15" s="65">
        <f>VLOOKUP($A15,'Return Data'!$B$7:$R$2292,15,0)</f>
        <v>7.2831999999999999</v>
      </c>
      <c r="Q15" s="66">
        <f>RANK(P15,P$8:P$30,0)</f>
        <v>9</v>
      </c>
      <c r="R15" s="65">
        <f>VLOOKUP($A15,'Return Data'!$B$7:$R$2292,16,0)</f>
        <v>7.6866000000000003</v>
      </c>
      <c r="S15" s="67">
        <f t="shared" si="5"/>
        <v>17</v>
      </c>
    </row>
    <row r="16" spans="1:20" x14ac:dyDescent="0.3">
      <c r="A16" s="63" t="s">
        <v>1613</v>
      </c>
      <c r="B16" s="64">
        <f>VLOOKUP($A16,'Return Data'!$B$7:$R$2292,3,0)</f>
        <v>44651</v>
      </c>
      <c r="C16" s="65">
        <f>VLOOKUP($A16,'Return Data'!$B$7:$R$2292,4,0)</f>
        <v>20.9055</v>
      </c>
      <c r="D16" s="65">
        <f>VLOOKUP($A16,'Return Data'!$B$7:$R$2292,10,0)</f>
        <v>0.12839999999999999</v>
      </c>
      <c r="E16" s="66">
        <f t="shared" si="0"/>
        <v>13</v>
      </c>
      <c r="F16" s="65">
        <f>VLOOKUP($A16,'Return Data'!$B$7:$R$2292,11,0)</f>
        <v>0.4637</v>
      </c>
      <c r="G16" s="66">
        <f t="shared" si="1"/>
        <v>13</v>
      </c>
      <c r="H16" s="65">
        <f>VLOOKUP($A16,'Return Data'!$B$7:$R$2292,12,0)</f>
        <v>4.5678000000000001</v>
      </c>
      <c r="I16" s="66">
        <f t="shared" si="2"/>
        <v>13</v>
      </c>
      <c r="J16" s="65">
        <f>VLOOKUP($A16,'Return Data'!$B$7:$R$2292,13,0)</f>
        <v>7.3640999999999996</v>
      </c>
      <c r="K16" s="66">
        <f t="shared" si="3"/>
        <v>18</v>
      </c>
      <c r="L16" s="65">
        <f>VLOOKUP($A16,'Return Data'!$B$7:$R$2292,17,0)</f>
        <v>16.472100000000001</v>
      </c>
      <c r="M16" s="66">
        <f t="shared" si="4"/>
        <v>13</v>
      </c>
      <c r="N16" s="65">
        <f>VLOOKUP($A16,'Return Data'!$B$7:$R$2292,14,0)</f>
        <v>8.4274000000000004</v>
      </c>
      <c r="O16" s="66">
        <f t="shared" si="6"/>
        <v>12</v>
      </c>
      <c r="P16" s="65">
        <f>VLOOKUP($A16,'Return Data'!$B$7:$R$2292,15,0)</f>
        <v>5.9603999999999999</v>
      </c>
      <c r="Q16" s="66">
        <f>RANK(P16,P$8:P$30,0)</f>
        <v>15</v>
      </c>
      <c r="R16" s="65">
        <f>VLOOKUP($A16,'Return Data'!$B$7:$R$2292,16,0)</f>
        <v>6.8857999999999997</v>
      </c>
      <c r="S16" s="67">
        <f t="shared" si="5"/>
        <v>20</v>
      </c>
    </row>
    <row r="17" spans="1:19" x14ac:dyDescent="0.3">
      <c r="A17" s="63" t="s">
        <v>1614</v>
      </c>
      <c r="B17" s="64">
        <f>VLOOKUP($A17,'Return Data'!$B$7:$R$2292,3,0)</f>
        <v>44651</v>
      </c>
      <c r="C17" s="65">
        <f>VLOOKUP($A17,'Return Data'!$B$7:$R$2292,4,0)</f>
        <v>24.81</v>
      </c>
      <c r="D17" s="65">
        <f>VLOOKUP($A17,'Return Data'!$B$7:$R$2292,10,0)</f>
        <v>-0.161</v>
      </c>
      <c r="E17" s="66">
        <f t="shared" si="0"/>
        <v>15</v>
      </c>
      <c r="F17" s="65">
        <f>VLOOKUP($A17,'Return Data'!$B$7:$R$2292,11,0)</f>
        <v>0.85370000000000001</v>
      </c>
      <c r="G17" s="66">
        <f t="shared" si="1"/>
        <v>11</v>
      </c>
      <c r="H17" s="65">
        <f>VLOOKUP($A17,'Return Data'!$B$7:$R$2292,12,0)</f>
        <v>4.1562000000000001</v>
      </c>
      <c r="I17" s="66">
        <f t="shared" si="2"/>
        <v>17</v>
      </c>
      <c r="J17" s="65">
        <f>VLOOKUP($A17,'Return Data'!$B$7:$R$2292,13,0)</f>
        <v>7.5423</v>
      </c>
      <c r="K17" s="66">
        <f t="shared" si="3"/>
        <v>17</v>
      </c>
      <c r="L17" s="65">
        <f>VLOOKUP($A17,'Return Data'!$B$7:$R$2292,17,0)</f>
        <v>16.340800000000002</v>
      </c>
      <c r="M17" s="66">
        <f t="shared" si="4"/>
        <v>14</v>
      </c>
      <c r="N17" s="65">
        <f>VLOOKUP($A17,'Return Data'!$B$7:$R$2292,14,0)</f>
        <v>7.4768999999999997</v>
      </c>
      <c r="O17" s="66">
        <f t="shared" si="6"/>
        <v>19</v>
      </c>
      <c r="P17" s="65">
        <f>VLOOKUP($A17,'Return Data'!$B$7:$R$2292,15,0)</f>
        <v>6.3220000000000001</v>
      </c>
      <c r="Q17" s="66">
        <f>RANK(P17,P$8:P$30,0)</f>
        <v>14</v>
      </c>
      <c r="R17" s="65">
        <f>VLOOKUP($A17,'Return Data'!$B$7:$R$2292,16,0)</f>
        <v>6.7977999999999996</v>
      </c>
      <c r="S17" s="67">
        <f t="shared" si="5"/>
        <v>21</v>
      </c>
    </row>
    <row r="18" spans="1:19" x14ac:dyDescent="0.3">
      <c r="A18" s="63" t="s">
        <v>1615</v>
      </c>
      <c r="B18" s="64">
        <f>VLOOKUP($A18,'Return Data'!$B$7:$R$2292,3,0)</f>
        <v>44651</v>
      </c>
      <c r="C18" s="65">
        <f>VLOOKUP($A18,'Return Data'!$B$7:$R$2292,4,0)</f>
        <v>12.4772</v>
      </c>
      <c r="D18" s="65">
        <f>VLOOKUP($A18,'Return Data'!$B$7:$R$2292,10,0)</f>
        <v>-1.3871</v>
      </c>
      <c r="E18" s="66">
        <f t="shared" si="0"/>
        <v>20</v>
      </c>
      <c r="F18" s="65">
        <f>VLOOKUP($A18,'Return Data'!$B$7:$R$2292,11,0)</f>
        <v>-0.72330000000000005</v>
      </c>
      <c r="G18" s="66">
        <f t="shared" si="1"/>
        <v>19</v>
      </c>
      <c r="H18" s="65">
        <f>VLOOKUP($A18,'Return Data'!$B$7:$R$2292,12,0)</f>
        <v>3.2667000000000002</v>
      </c>
      <c r="I18" s="66">
        <f t="shared" si="2"/>
        <v>21</v>
      </c>
      <c r="J18" s="65">
        <f>VLOOKUP($A18,'Return Data'!$B$7:$R$2292,13,0)</f>
        <v>7.1151</v>
      </c>
      <c r="K18" s="66">
        <f t="shared" si="3"/>
        <v>19</v>
      </c>
      <c r="L18" s="65">
        <f>VLOOKUP($A18,'Return Data'!$B$7:$R$2292,17,0)</f>
        <v>13.036300000000001</v>
      </c>
      <c r="M18" s="66">
        <f t="shared" si="4"/>
        <v>21</v>
      </c>
      <c r="N18" s="65"/>
      <c r="O18" s="66"/>
      <c r="P18" s="65"/>
      <c r="Q18" s="66"/>
      <c r="R18" s="65">
        <f>VLOOKUP($A18,'Return Data'!$B$7:$R$2292,16,0)</f>
        <v>7.4790999999999999</v>
      </c>
      <c r="S18" s="67">
        <f t="shared" si="5"/>
        <v>18</v>
      </c>
    </row>
    <row r="19" spans="1:19" x14ac:dyDescent="0.3">
      <c r="A19" s="63" t="s">
        <v>1616</v>
      </c>
      <c r="B19" s="64">
        <f>VLOOKUP($A19,'Return Data'!$B$7:$R$2292,3,0)</f>
        <v>44651</v>
      </c>
      <c r="C19" s="65">
        <f>VLOOKUP($A19,'Return Data'!$B$7:$R$2292,4,0)</f>
        <v>18.598400000000002</v>
      </c>
      <c r="D19" s="65">
        <f>VLOOKUP($A19,'Return Data'!$B$7:$R$2292,10,0)</f>
        <v>1.5579000000000001</v>
      </c>
      <c r="E19" s="66">
        <f t="shared" si="0"/>
        <v>2</v>
      </c>
      <c r="F19" s="65">
        <f>VLOOKUP($A19,'Return Data'!$B$7:$R$2292,11,0)</f>
        <v>3.3605999999999998</v>
      </c>
      <c r="G19" s="66">
        <f t="shared" si="1"/>
        <v>1</v>
      </c>
      <c r="H19" s="65">
        <f>VLOOKUP($A19,'Return Data'!$B$7:$R$2292,12,0)</f>
        <v>7.2497999999999996</v>
      </c>
      <c r="I19" s="66">
        <f t="shared" si="2"/>
        <v>2</v>
      </c>
      <c r="J19" s="65">
        <f>VLOOKUP($A19,'Return Data'!$B$7:$R$2292,13,0)</f>
        <v>10.868399999999999</v>
      </c>
      <c r="K19" s="66">
        <f t="shared" si="3"/>
        <v>6</v>
      </c>
      <c r="L19" s="65">
        <f>VLOOKUP($A19,'Return Data'!$B$7:$R$2292,17,0)</f>
        <v>17.991499999999998</v>
      </c>
      <c r="M19" s="66">
        <f t="shared" si="4"/>
        <v>10</v>
      </c>
      <c r="N19" s="65">
        <f>VLOOKUP($A19,'Return Data'!$B$7:$R$2292,14,0)</f>
        <v>9.3945000000000007</v>
      </c>
      <c r="O19" s="66">
        <f>RANK(N19,N$8:N$30,0)</f>
        <v>7</v>
      </c>
      <c r="P19" s="65">
        <f>VLOOKUP($A19,'Return Data'!$B$7:$R$2292,15,0)</f>
        <v>8.8225999999999996</v>
      </c>
      <c r="Q19" s="66">
        <f>RANK(P19,P$8:P$30,0)</f>
        <v>4</v>
      </c>
      <c r="R19" s="65">
        <f>VLOOKUP($A19,'Return Data'!$B$7:$R$2292,16,0)</f>
        <v>8.6630000000000003</v>
      </c>
      <c r="S19" s="67">
        <f t="shared" si="5"/>
        <v>4</v>
      </c>
    </row>
    <row r="20" spans="1:19" x14ac:dyDescent="0.3">
      <c r="A20" s="63" t="s">
        <v>1617</v>
      </c>
      <c r="B20" s="64">
        <f>VLOOKUP($A20,'Return Data'!$B$7:$R$2292,3,0)</f>
        <v>44651</v>
      </c>
      <c r="C20" s="65">
        <f>VLOOKUP($A20,'Return Data'!$B$7:$R$2292,4,0)</f>
        <v>23.260999999999999</v>
      </c>
      <c r="D20" s="65">
        <f>VLOOKUP($A20,'Return Data'!$B$7:$R$2292,10,0)</f>
        <v>1.2447999999999999</v>
      </c>
      <c r="E20" s="66">
        <f t="shared" si="0"/>
        <v>3</v>
      </c>
      <c r="F20" s="65">
        <f>VLOOKUP($A20,'Return Data'!$B$7:$R$2292,11,0)</f>
        <v>2.5301</v>
      </c>
      <c r="G20" s="66">
        <f t="shared" si="1"/>
        <v>3</v>
      </c>
      <c r="H20" s="65">
        <f>VLOOKUP($A20,'Return Data'!$B$7:$R$2292,12,0)</f>
        <v>7.016</v>
      </c>
      <c r="I20" s="66">
        <f t="shared" si="2"/>
        <v>3</v>
      </c>
      <c r="J20" s="65">
        <f>VLOOKUP($A20,'Return Data'!$B$7:$R$2292,13,0)</f>
        <v>12.923</v>
      </c>
      <c r="K20" s="66">
        <f t="shared" si="3"/>
        <v>3</v>
      </c>
      <c r="L20" s="65">
        <f>VLOOKUP($A20,'Return Data'!$B$7:$R$2292,17,0)</f>
        <v>22.8368</v>
      </c>
      <c r="M20" s="66">
        <f t="shared" si="4"/>
        <v>2</v>
      </c>
      <c r="N20" s="65">
        <f>VLOOKUP($A20,'Return Data'!$B$7:$R$2292,14,0)</f>
        <v>9.2794000000000008</v>
      </c>
      <c r="O20" s="66">
        <f>RANK(N20,N$8:N$30,0)</f>
        <v>8</v>
      </c>
      <c r="P20" s="65">
        <f>VLOOKUP($A20,'Return Data'!$B$7:$R$2292,15,0)</f>
        <v>7.8353000000000002</v>
      </c>
      <c r="Q20" s="66">
        <f>RANK(P20,P$8:P$30,0)</f>
        <v>8</v>
      </c>
      <c r="R20" s="65">
        <f>VLOOKUP($A20,'Return Data'!$B$7:$R$2292,16,0)</f>
        <v>8.4074000000000009</v>
      </c>
      <c r="S20" s="67">
        <f t="shared" si="5"/>
        <v>6</v>
      </c>
    </row>
    <row r="21" spans="1:19" x14ac:dyDescent="0.3">
      <c r="A21" s="63" t="s">
        <v>1618</v>
      </c>
      <c r="B21" s="64">
        <f>VLOOKUP($A21,'Return Data'!$B$7:$R$2292,3,0)</f>
        <v>44651</v>
      </c>
      <c r="C21" s="65">
        <f>VLOOKUP($A21,'Return Data'!$B$7:$R$2292,4,0)</f>
        <v>15.5945</v>
      </c>
      <c r="D21" s="65">
        <f>VLOOKUP($A21,'Return Data'!$B$7:$R$2292,10,0)</f>
        <v>5.45E-2</v>
      </c>
      <c r="E21" s="66">
        <f t="shared" si="0"/>
        <v>14</v>
      </c>
      <c r="F21" s="65">
        <f>VLOOKUP($A21,'Return Data'!$B$7:$R$2292,11,0)</f>
        <v>0.4425</v>
      </c>
      <c r="G21" s="66">
        <f t="shared" si="1"/>
        <v>14</v>
      </c>
      <c r="H21" s="65">
        <f>VLOOKUP($A21,'Return Data'!$B$7:$R$2292,12,0)</f>
        <v>6.7956000000000003</v>
      </c>
      <c r="I21" s="66">
        <f t="shared" si="2"/>
        <v>4</v>
      </c>
      <c r="J21" s="65">
        <f>VLOOKUP($A21,'Return Data'!$B$7:$R$2292,13,0)</f>
        <v>12.115600000000001</v>
      </c>
      <c r="K21" s="66">
        <f t="shared" si="3"/>
        <v>4</v>
      </c>
      <c r="L21" s="65">
        <f>VLOOKUP($A21,'Return Data'!$B$7:$R$2292,17,0)</f>
        <v>23.827999999999999</v>
      </c>
      <c r="M21" s="66">
        <f t="shared" si="4"/>
        <v>1</v>
      </c>
      <c r="N21" s="65">
        <f>VLOOKUP($A21,'Return Data'!$B$7:$R$2292,14,0)</f>
        <v>11.741400000000001</v>
      </c>
      <c r="O21" s="66">
        <f>RANK(N21,N$8:N$30,0)</f>
        <v>3</v>
      </c>
      <c r="P21" s="65">
        <f>VLOOKUP($A21,'Return Data'!$B$7:$R$2292,15,0)</f>
        <v>8.7452000000000005</v>
      </c>
      <c r="Q21" s="66">
        <f>RANK(P21,P$8:P$30,0)</f>
        <v>5</v>
      </c>
      <c r="R21" s="65">
        <f>VLOOKUP($A21,'Return Data'!$B$7:$R$2292,16,0)</f>
        <v>8.9898000000000007</v>
      </c>
      <c r="S21" s="67">
        <f t="shared" si="5"/>
        <v>3</v>
      </c>
    </row>
    <row r="22" spans="1:19" x14ac:dyDescent="0.3">
      <c r="A22" s="63" t="s">
        <v>1619</v>
      </c>
      <c r="B22" s="64">
        <f>VLOOKUP($A22,'Return Data'!$B$7:$R$2292,3,0)</f>
        <v>44651</v>
      </c>
      <c r="C22" s="65">
        <f>VLOOKUP($A22,'Return Data'!$B$7:$R$2292,4,0)</f>
        <v>14.587999999999999</v>
      </c>
      <c r="D22" s="65">
        <f>VLOOKUP($A22,'Return Data'!$B$7:$R$2292,10,0)</f>
        <v>-0.29389999999999999</v>
      </c>
      <c r="E22" s="66">
        <f t="shared" si="0"/>
        <v>16</v>
      </c>
      <c r="F22" s="65">
        <f>VLOOKUP($A22,'Return Data'!$B$7:$R$2292,11,0)</f>
        <v>0.57920000000000005</v>
      </c>
      <c r="G22" s="66">
        <f t="shared" si="1"/>
        <v>12</v>
      </c>
      <c r="H22" s="65">
        <f>VLOOKUP($A22,'Return Data'!$B$7:$R$2292,12,0)</f>
        <v>5.6029999999999998</v>
      </c>
      <c r="I22" s="66">
        <f t="shared" si="2"/>
        <v>8</v>
      </c>
      <c r="J22" s="65">
        <f>VLOOKUP($A22,'Return Data'!$B$7:$R$2292,13,0)</f>
        <v>10.986000000000001</v>
      </c>
      <c r="K22" s="66">
        <f t="shared" si="3"/>
        <v>5</v>
      </c>
      <c r="L22" s="65">
        <f>VLOOKUP($A22,'Return Data'!$B$7:$R$2292,17,0)</f>
        <v>22.5396</v>
      </c>
      <c r="M22" s="66">
        <f t="shared" si="4"/>
        <v>4</v>
      </c>
      <c r="N22" s="65">
        <f>VLOOKUP($A22,'Return Data'!$B$7:$R$2292,14,0)</f>
        <v>12.1774</v>
      </c>
      <c r="O22" s="66">
        <f>RANK(N22,N$8:N$30,0)</f>
        <v>1</v>
      </c>
      <c r="P22" s="65"/>
      <c r="Q22" s="66"/>
      <c r="R22" s="65">
        <f>VLOOKUP($A22,'Return Data'!$B$7:$R$2292,16,0)</f>
        <v>12.1714</v>
      </c>
      <c r="S22" s="67">
        <f t="shared" si="5"/>
        <v>1</v>
      </c>
    </row>
    <row r="23" spans="1:19" x14ac:dyDescent="0.3">
      <c r="A23" s="63" t="s">
        <v>1620</v>
      </c>
      <c r="B23" s="64">
        <f>VLOOKUP($A23,'Return Data'!$B$7:$R$2292,3,0)</f>
        <v>44651</v>
      </c>
      <c r="C23" s="65">
        <f>VLOOKUP($A23,'Return Data'!$B$7:$R$2292,4,0)</f>
        <v>12.336399999999999</v>
      </c>
      <c r="D23" s="65">
        <f>VLOOKUP($A23,'Return Data'!$B$7:$R$2292,10,0)</f>
        <v>0.47399999999999998</v>
      </c>
      <c r="E23" s="66">
        <f t="shared" si="0"/>
        <v>8</v>
      </c>
      <c r="F23" s="65">
        <f>VLOOKUP($A23,'Return Data'!$B$7:$R$2292,11,0)</f>
        <v>-0.23530000000000001</v>
      </c>
      <c r="G23" s="66">
        <f t="shared" si="1"/>
        <v>17</v>
      </c>
      <c r="H23" s="65">
        <f>VLOOKUP($A23,'Return Data'!$B$7:$R$2292,12,0)</f>
        <v>3.1505999999999998</v>
      </c>
      <c r="I23" s="66">
        <f t="shared" si="2"/>
        <v>22</v>
      </c>
      <c r="J23" s="65">
        <f>VLOOKUP($A23,'Return Data'!$B$7:$R$2292,13,0)</f>
        <v>7.9866999999999999</v>
      </c>
      <c r="K23" s="66">
        <f t="shared" si="3"/>
        <v>16</v>
      </c>
      <c r="L23" s="65">
        <f>VLOOKUP($A23,'Return Data'!$B$7:$R$2292,17,0)</f>
        <v>16.026299999999999</v>
      </c>
      <c r="M23" s="66">
        <f t="shared" si="4"/>
        <v>16</v>
      </c>
      <c r="N23" s="65">
        <f>VLOOKUP($A23,'Return Data'!$B$7:$R$2292,14,0)</f>
        <v>-1.218</v>
      </c>
      <c r="O23" s="66">
        <f>RANK(N23,N$8:N$30,0)</f>
        <v>20</v>
      </c>
      <c r="P23" s="65">
        <f>VLOOKUP($A23,'Return Data'!$B$7:$R$2292,15,0)</f>
        <v>1.4843</v>
      </c>
      <c r="Q23" s="66">
        <f>RANK(P23,P$8:P$30,0)</f>
        <v>16</v>
      </c>
      <c r="R23" s="65">
        <f>VLOOKUP($A23,'Return Data'!$B$7:$R$2292,16,0)</f>
        <v>3.1168</v>
      </c>
      <c r="S23" s="67">
        <f t="shared" si="5"/>
        <v>22</v>
      </c>
    </row>
    <row r="24" spans="1:19" x14ac:dyDescent="0.3">
      <c r="A24" s="63" t="s">
        <v>1621</v>
      </c>
      <c r="B24" s="64">
        <f>VLOOKUP($A24,'Return Data'!$B$7:$R$2292,3,0)</f>
        <v>44651</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1623</v>
      </c>
      <c r="B25" s="64">
        <f>VLOOKUP($A25,'Return Data'!$B$7:$R$2292,3,0)</f>
        <v>44651</v>
      </c>
      <c r="C25" s="65">
        <f>VLOOKUP($A25,'Return Data'!$B$7:$R$2292,4,0)</f>
        <v>39.785800000000002</v>
      </c>
      <c r="D25" s="65">
        <f>VLOOKUP($A25,'Return Data'!$B$7:$R$2292,10,0)</f>
        <v>0.31390000000000001</v>
      </c>
      <c r="E25" s="66">
        <f t="shared" ref="E25:E30" si="7">RANK(D25,D$8:D$30,0)</f>
        <v>10</v>
      </c>
      <c r="F25" s="65">
        <f>VLOOKUP($A25,'Return Data'!$B$7:$R$2292,11,0)</f>
        <v>1.1507000000000001</v>
      </c>
      <c r="G25" s="66">
        <f t="shared" ref="G25:G30" si="8">RANK(F25,F$8:F$30,0)</f>
        <v>9</v>
      </c>
      <c r="H25" s="65">
        <f>VLOOKUP($A25,'Return Data'!$B$7:$R$2292,12,0)</f>
        <v>4.6944999999999997</v>
      </c>
      <c r="I25" s="66">
        <f t="shared" ref="I25:I30" si="9">RANK(H25,H$8:H$30,0)</f>
        <v>12</v>
      </c>
      <c r="J25" s="65">
        <f>VLOOKUP($A25,'Return Data'!$B$7:$R$2292,13,0)</f>
        <v>10.034700000000001</v>
      </c>
      <c r="K25" s="66">
        <f t="shared" ref="K25:K30" si="10">RANK(J25,J$8:J$30,0)</f>
        <v>9</v>
      </c>
      <c r="L25" s="65">
        <f>VLOOKUP($A25,'Return Data'!$B$7:$R$2292,17,0)</f>
        <v>15.9481</v>
      </c>
      <c r="M25" s="66">
        <f t="shared" ref="M25:M30" si="11">RANK(L25,L$8:L$30,0)</f>
        <v>17</v>
      </c>
      <c r="N25" s="65">
        <f>VLOOKUP($A25,'Return Data'!$B$7:$R$2292,14,0)</f>
        <v>7.9005999999999998</v>
      </c>
      <c r="O25" s="66">
        <f t="shared" ref="O25:O30" si="12">RANK(N25,N$8:N$30,0)</f>
        <v>16</v>
      </c>
      <c r="P25" s="65">
        <f>VLOOKUP($A25,'Return Data'!$B$7:$R$2292,15,0)</f>
        <v>7.0957999999999997</v>
      </c>
      <c r="Q25" s="66">
        <f>RANK(P25,P$8:P$30,0)</f>
        <v>11</v>
      </c>
      <c r="R25" s="65">
        <f>VLOOKUP($A25,'Return Data'!$B$7:$R$2292,16,0)</f>
        <v>7.9001000000000001</v>
      </c>
      <c r="S25" s="67">
        <f t="shared" ref="S25:S30" si="13">RANK(R25,R$8:R$30,0)</f>
        <v>14</v>
      </c>
    </row>
    <row r="26" spans="1:19" x14ac:dyDescent="0.3">
      <c r="A26" s="63" t="s">
        <v>1624</v>
      </c>
      <c r="B26" s="64">
        <f>VLOOKUP($A26,'Return Data'!$B$7:$R$2292,3,0)</f>
        <v>44651</v>
      </c>
      <c r="C26" s="65">
        <f>VLOOKUP($A26,'Return Data'!$B$7:$R$2292,4,0)</f>
        <v>17.3812</v>
      </c>
      <c r="D26" s="65">
        <f>VLOOKUP($A26,'Return Data'!$B$7:$R$2292,10,0)</f>
        <v>0.29310000000000003</v>
      </c>
      <c r="E26" s="66">
        <f t="shared" si="7"/>
        <v>11</v>
      </c>
      <c r="F26" s="65">
        <f>VLOOKUP($A26,'Return Data'!$B$7:$R$2292,11,0)</f>
        <v>1.5351999999999999</v>
      </c>
      <c r="G26" s="66">
        <f t="shared" si="8"/>
        <v>6</v>
      </c>
      <c r="H26" s="65">
        <f>VLOOKUP($A26,'Return Data'!$B$7:$R$2292,12,0)</f>
        <v>5.6048999999999998</v>
      </c>
      <c r="I26" s="66">
        <f t="shared" si="9"/>
        <v>7</v>
      </c>
      <c r="J26" s="65">
        <f>VLOOKUP($A26,'Return Data'!$B$7:$R$2292,13,0)</f>
        <v>10.3428</v>
      </c>
      <c r="K26" s="66">
        <f t="shared" si="10"/>
        <v>8</v>
      </c>
      <c r="L26" s="65">
        <f>VLOOKUP($A26,'Return Data'!$B$7:$R$2292,17,0)</f>
        <v>21.0581</v>
      </c>
      <c r="M26" s="66">
        <f t="shared" si="11"/>
        <v>5</v>
      </c>
      <c r="N26" s="65">
        <f>VLOOKUP($A26,'Return Data'!$B$7:$R$2292,14,0)</f>
        <v>10.3095</v>
      </c>
      <c r="O26" s="66">
        <f t="shared" si="12"/>
        <v>4</v>
      </c>
      <c r="P26" s="65">
        <f>VLOOKUP($A26,'Return Data'!$B$7:$R$2292,15,0)</f>
        <v>8.5365000000000002</v>
      </c>
      <c r="Q26" s="66">
        <f>RANK(P26,P$8:P$30,0)</f>
        <v>6</v>
      </c>
      <c r="R26" s="65">
        <f>VLOOKUP($A26,'Return Data'!$B$7:$R$2292,16,0)</f>
        <v>8.4055999999999997</v>
      </c>
      <c r="S26" s="67">
        <f t="shared" si="13"/>
        <v>7</v>
      </c>
    </row>
    <row r="27" spans="1:19" x14ac:dyDescent="0.3">
      <c r="A27" s="63" t="s">
        <v>1955</v>
      </c>
      <c r="B27" s="64">
        <f>VLOOKUP($A27,'Return Data'!$B$7:$R$2292,3,0)</f>
        <v>44651</v>
      </c>
      <c r="C27" s="65">
        <f>VLOOKUP($A27,'Return Data'!$B$7:$R$2292,4,0)</f>
        <v>50.260300000000001</v>
      </c>
      <c r="D27" s="65">
        <f>VLOOKUP($A27,'Return Data'!$B$7:$R$2292,10,0)</f>
        <v>0.34620000000000001</v>
      </c>
      <c r="E27" s="66">
        <f t="shared" si="7"/>
        <v>9</v>
      </c>
      <c r="F27" s="65">
        <f>VLOOKUP($A27,'Return Data'!$B$7:$R$2292,11,0)</f>
        <v>1.6553</v>
      </c>
      <c r="G27" s="66">
        <f t="shared" si="8"/>
        <v>5</v>
      </c>
      <c r="H27" s="65">
        <f>VLOOKUP($A27,'Return Data'!$B$7:$R$2292,12,0)</f>
        <v>8.1311</v>
      </c>
      <c r="I27" s="66">
        <f t="shared" si="9"/>
        <v>1</v>
      </c>
      <c r="J27" s="65">
        <f>VLOOKUP($A27,'Return Data'!$B$7:$R$2292,13,0)</f>
        <v>14.443300000000001</v>
      </c>
      <c r="K27" s="66">
        <f t="shared" si="10"/>
        <v>1</v>
      </c>
      <c r="L27" s="65">
        <f>VLOOKUP($A27,'Return Data'!$B$7:$R$2292,17,0)</f>
        <v>22.652799999999999</v>
      </c>
      <c r="M27" s="66">
        <f t="shared" si="11"/>
        <v>3</v>
      </c>
      <c r="N27" s="65">
        <f>VLOOKUP($A27,'Return Data'!$B$7:$R$2292,14,0)</f>
        <v>11.950900000000001</v>
      </c>
      <c r="O27" s="66">
        <f t="shared" si="12"/>
        <v>2</v>
      </c>
      <c r="P27" s="65">
        <f>VLOOKUP($A27,'Return Data'!$B$7:$R$2292,15,0)</f>
        <v>9.4620999999999995</v>
      </c>
      <c r="Q27" s="66">
        <f>RANK(P27,P$8:P$30,0)</f>
        <v>1</v>
      </c>
      <c r="R27" s="65">
        <f>VLOOKUP($A27,'Return Data'!$B$7:$R$2292,16,0)</f>
        <v>8.4658999999999995</v>
      </c>
      <c r="S27" s="67">
        <f t="shared" si="13"/>
        <v>5</v>
      </c>
    </row>
    <row r="28" spans="1:19" x14ac:dyDescent="0.3">
      <c r="A28" s="63" t="s">
        <v>1625</v>
      </c>
      <c r="B28" s="64">
        <f>VLOOKUP($A28,'Return Data'!$B$7:$R$2292,3,0)</f>
        <v>44651</v>
      </c>
      <c r="C28" s="65">
        <f>VLOOKUP($A28,'Return Data'!$B$7:$R$2292,4,0)</f>
        <v>54.708241264090098</v>
      </c>
      <c r="D28" s="65">
        <f>VLOOKUP($A28,'Return Data'!$B$7:$R$2292,10,0)</f>
        <v>0.78380000000000005</v>
      </c>
      <c r="E28" s="66">
        <f t="shared" si="7"/>
        <v>7</v>
      </c>
      <c r="F28" s="65">
        <f>VLOOKUP($A28,'Return Data'!$B$7:$R$2292,11,0)</f>
        <v>1.6729000000000001</v>
      </c>
      <c r="G28" s="66">
        <f t="shared" si="8"/>
        <v>4</v>
      </c>
      <c r="H28" s="65">
        <f>VLOOKUP($A28,'Return Data'!$B$7:$R$2292,12,0)</f>
        <v>5.9317000000000002</v>
      </c>
      <c r="I28" s="66">
        <f t="shared" si="9"/>
        <v>6</v>
      </c>
      <c r="J28" s="65">
        <f>VLOOKUP($A28,'Return Data'!$B$7:$R$2292,13,0)</f>
        <v>8.7010000000000005</v>
      </c>
      <c r="K28" s="66">
        <f t="shared" si="10"/>
        <v>12</v>
      </c>
      <c r="L28" s="65">
        <f>VLOOKUP($A28,'Return Data'!$B$7:$R$2292,17,0)</f>
        <v>15.7622</v>
      </c>
      <c r="M28" s="66">
        <f t="shared" si="11"/>
        <v>18</v>
      </c>
      <c r="N28" s="65">
        <f>VLOOKUP($A28,'Return Data'!$B$7:$R$2292,14,0)</f>
        <v>8.2606000000000002</v>
      </c>
      <c r="O28" s="66">
        <f t="shared" si="12"/>
        <v>15</v>
      </c>
      <c r="P28" s="65">
        <f>VLOOKUP($A28,'Return Data'!$B$7:$R$2292,15,0)</f>
        <v>6.7683999999999997</v>
      </c>
      <c r="Q28" s="66">
        <f>RANK(P28,P$8:P$30,0)</f>
        <v>13</v>
      </c>
      <c r="R28" s="65">
        <f>VLOOKUP($A28,'Return Data'!$B$7:$R$2292,16,0)</f>
        <v>7.8212999999999999</v>
      </c>
      <c r="S28" s="67">
        <f t="shared" si="13"/>
        <v>15</v>
      </c>
    </row>
    <row r="29" spans="1:19" x14ac:dyDescent="0.3">
      <c r="A29" s="63" t="s">
        <v>1626</v>
      </c>
      <c r="B29" s="64">
        <f>VLOOKUP($A29,'Return Data'!$B$7:$R$2292,3,0)</f>
        <v>44651</v>
      </c>
      <c r="C29" s="65">
        <f>VLOOKUP($A29,'Return Data'!$B$7:$R$2292,4,0)</f>
        <v>13.22</v>
      </c>
      <c r="D29" s="65">
        <f>VLOOKUP($A29,'Return Data'!$B$7:$R$2292,10,0)</f>
        <v>-0.52669999999999995</v>
      </c>
      <c r="E29" s="66">
        <f t="shared" si="7"/>
        <v>18</v>
      </c>
      <c r="F29" s="65">
        <f>VLOOKUP($A29,'Return Data'!$B$7:$R$2292,11,0)</f>
        <v>-0.15110000000000001</v>
      </c>
      <c r="G29" s="66">
        <f t="shared" si="8"/>
        <v>16</v>
      </c>
      <c r="H29" s="65">
        <f>VLOOKUP($A29,'Return Data'!$B$7:$R$2292,12,0)</f>
        <v>3.8492000000000002</v>
      </c>
      <c r="I29" s="66">
        <f t="shared" si="9"/>
        <v>18</v>
      </c>
      <c r="J29" s="65">
        <f>VLOOKUP($A29,'Return Data'!$B$7:$R$2292,13,0)</f>
        <v>6.6989999999999998</v>
      </c>
      <c r="K29" s="66">
        <f t="shared" si="10"/>
        <v>21</v>
      </c>
      <c r="L29" s="65">
        <f>VLOOKUP($A29,'Return Data'!$B$7:$R$2292,17,0)</f>
        <v>15.093400000000001</v>
      </c>
      <c r="M29" s="66">
        <f t="shared" si="11"/>
        <v>19</v>
      </c>
      <c r="N29" s="65">
        <f>VLOOKUP($A29,'Return Data'!$B$7:$R$2292,14,0)</f>
        <v>8.3369999999999997</v>
      </c>
      <c r="O29" s="66">
        <f t="shared" si="12"/>
        <v>14</v>
      </c>
      <c r="P29" s="65"/>
      <c r="Q29" s="66"/>
      <c r="R29" s="65">
        <f>VLOOKUP($A29,'Return Data'!$B$7:$R$2292,16,0)</f>
        <v>7.9618000000000002</v>
      </c>
      <c r="S29" s="67">
        <f t="shared" si="13"/>
        <v>13</v>
      </c>
    </row>
    <row r="30" spans="1:19" x14ac:dyDescent="0.3">
      <c r="A30" s="63" t="s">
        <v>1627</v>
      </c>
      <c r="B30" s="64">
        <f>VLOOKUP($A30,'Return Data'!$B$7:$R$2292,3,0)</f>
        <v>44651</v>
      </c>
      <c r="C30" s="65">
        <f>VLOOKUP($A30,'Return Data'!$B$7:$R$2292,4,0)</f>
        <v>13.193099999999999</v>
      </c>
      <c r="D30" s="65">
        <f>VLOOKUP($A30,'Return Data'!$B$7:$R$2292,10,0)</f>
        <v>1.0764</v>
      </c>
      <c r="E30" s="66">
        <f t="shared" si="7"/>
        <v>5</v>
      </c>
      <c r="F30" s="65">
        <f>VLOOKUP($A30,'Return Data'!$B$7:$R$2292,11,0)</f>
        <v>1.171</v>
      </c>
      <c r="G30" s="66">
        <f t="shared" si="8"/>
        <v>8</v>
      </c>
      <c r="H30" s="65">
        <f>VLOOKUP($A30,'Return Data'!$B$7:$R$2292,12,0)</f>
        <v>6.0803000000000003</v>
      </c>
      <c r="I30" s="66">
        <f t="shared" si="9"/>
        <v>5</v>
      </c>
      <c r="J30" s="65">
        <f>VLOOKUP($A30,'Return Data'!$B$7:$R$2292,13,0)</f>
        <v>10.6609</v>
      </c>
      <c r="K30" s="66">
        <f t="shared" si="10"/>
        <v>7</v>
      </c>
      <c r="L30" s="65">
        <f>VLOOKUP($A30,'Return Data'!$B$7:$R$2292,17,0)</f>
        <v>18.860399999999998</v>
      </c>
      <c r="M30" s="66">
        <f t="shared" si="11"/>
        <v>8</v>
      </c>
      <c r="N30" s="65">
        <f>VLOOKUP($A30,'Return Data'!$B$7:$R$2292,14,0)</f>
        <v>9.0569000000000006</v>
      </c>
      <c r="O30" s="66">
        <f t="shared" si="12"/>
        <v>10</v>
      </c>
      <c r="P30" s="65"/>
      <c r="Q30" s="66"/>
      <c r="R30" s="65">
        <f>VLOOKUP($A30,'Return Data'!$B$7:$R$2292,16,0)</f>
        <v>8.0332000000000008</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0.15468181818181817</v>
      </c>
      <c r="E32" s="74"/>
      <c r="F32" s="75">
        <f>AVERAGE(F8:F30)</f>
        <v>0.68758636363636361</v>
      </c>
      <c r="G32" s="74"/>
      <c r="H32" s="75">
        <f>AVERAGE(H8:H30)</f>
        <v>5.1237181818181821</v>
      </c>
      <c r="I32" s="74"/>
      <c r="J32" s="75">
        <f>AVERAGE(J8:J30)</f>
        <v>9.4441454545454544</v>
      </c>
      <c r="K32" s="74"/>
      <c r="L32" s="75">
        <f>AVERAGE(L8:L30)</f>
        <v>18.023140909090909</v>
      </c>
      <c r="M32" s="74"/>
      <c r="N32" s="75">
        <f>AVERAGE(N8:N30)</f>
        <v>8.6980800000000009</v>
      </c>
      <c r="O32" s="74"/>
      <c r="P32" s="75">
        <f>AVERAGE(P8:P30)</f>
        <v>7.3953875000000009</v>
      </c>
      <c r="Q32" s="74"/>
      <c r="R32" s="75">
        <f>AVERAGE(R8:R30)</f>
        <v>7.9830500000000004</v>
      </c>
      <c r="S32" s="76"/>
    </row>
    <row r="33" spans="1:19" x14ac:dyDescent="0.3">
      <c r="A33" s="73" t="s">
        <v>28</v>
      </c>
      <c r="B33" s="74"/>
      <c r="C33" s="74"/>
      <c r="D33" s="75">
        <f>MIN(D8:D30)</f>
        <v>-1.7664</v>
      </c>
      <c r="E33" s="74"/>
      <c r="F33" s="75">
        <f>MIN(F8:F30)</f>
        <v>-1.5982000000000001</v>
      </c>
      <c r="G33" s="74"/>
      <c r="H33" s="75">
        <f>MIN(H8:H30)</f>
        <v>3.1505999999999998</v>
      </c>
      <c r="I33" s="74"/>
      <c r="J33" s="75">
        <f>MIN(J8:J30)</f>
        <v>6.0496999999999996</v>
      </c>
      <c r="K33" s="74"/>
      <c r="L33" s="75">
        <f>MIN(L8:L30)</f>
        <v>11.470599999999999</v>
      </c>
      <c r="M33" s="74"/>
      <c r="N33" s="75">
        <f>MIN(N8:N30)</f>
        <v>-1.218</v>
      </c>
      <c r="O33" s="74"/>
      <c r="P33" s="75">
        <f>MIN(P8:P30)</f>
        <v>1.4843</v>
      </c>
      <c r="Q33" s="74"/>
      <c r="R33" s="75">
        <f>MIN(R8:R30)</f>
        <v>3.1168</v>
      </c>
      <c r="S33" s="76"/>
    </row>
    <row r="34" spans="1:19" ht="15" thickBot="1" x14ac:dyDescent="0.35">
      <c r="A34" s="77" t="s">
        <v>29</v>
      </c>
      <c r="B34" s="78"/>
      <c r="C34" s="78"/>
      <c r="D34" s="79">
        <f>MAX(D8:D30)</f>
        <v>1.9560999999999999</v>
      </c>
      <c r="E34" s="78"/>
      <c r="F34" s="79">
        <f>MAX(F8:F30)</f>
        <v>3.3605999999999998</v>
      </c>
      <c r="G34" s="78"/>
      <c r="H34" s="79">
        <f>MAX(H8:H30)</f>
        <v>8.1311</v>
      </c>
      <c r="I34" s="78"/>
      <c r="J34" s="79">
        <f>MAX(J8:J30)</f>
        <v>14.443300000000001</v>
      </c>
      <c r="K34" s="78"/>
      <c r="L34" s="79">
        <f>MAX(L8:L30)</f>
        <v>23.827999999999999</v>
      </c>
      <c r="M34" s="78"/>
      <c r="N34" s="79">
        <f>MAX(N8:N30)</f>
        <v>12.1774</v>
      </c>
      <c r="O34" s="78"/>
      <c r="P34" s="79">
        <f>MAX(P8:P30)</f>
        <v>9.4620999999999995</v>
      </c>
      <c r="Q34" s="78"/>
      <c r="R34" s="79">
        <f>MAX(R8:R30)</f>
        <v>12.1714</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1628</v>
      </c>
      <c r="B8" s="64">
        <f>VLOOKUP($A8,'Return Data'!$B$7:$R$2292,3,0)</f>
        <v>44651</v>
      </c>
      <c r="C8" s="65">
        <f>VLOOKUP($A8,'Return Data'!$B$7:$R$2292,4,0)</f>
        <v>22.754100000000001</v>
      </c>
      <c r="D8" s="65">
        <f>VLOOKUP($A8,'Return Data'!$B$7:$R$2292,10,0)</f>
        <v>1.0198</v>
      </c>
      <c r="E8" s="66">
        <f t="shared" ref="E8:E32" si="0">RANK(D8,D$8:D$32,0)</f>
        <v>10</v>
      </c>
      <c r="F8" s="65">
        <f>VLOOKUP($A8,'Return Data'!$B$7:$R$2292,11,0)</f>
        <v>1.9974000000000001</v>
      </c>
      <c r="G8" s="66">
        <f t="shared" ref="G8:G32" si="1">RANK(F8,F$8:F$32,0)</f>
        <v>12</v>
      </c>
      <c r="H8" s="65">
        <f>VLOOKUP($A8,'Return Data'!$B$7:$R$2292,12,0)</f>
        <v>2.9950999999999999</v>
      </c>
      <c r="I8" s="66">
        <f t="shared" ref="I8:I32" si="2">RANK(H8,H$8:H$32,0)</f>
        <v>10</v>
      </c>
      <c r="J8" s="65">
        <f>VLOOKUP($A8,'Return Data'!$B$7:$R$2292,13,0)</f>
        <v>4.4661999999999997</v>
      </c>
      <c r="K8" s="66">
        <f t="shared" ref="K8:K32" si="3">RANK(J8,J$8:J$32,0)</f>
        <v>7</v>
      </c>
      <c r="L8" s="65">
        <f>VLOOKUP($A8,'Return Data'!$B$7:$R$2292,17,0)</f>
        <v>4.2743000000000002</v>
      </c>
      <c r="M8" s="66">
        <f t="shared" ref="M8:M23" si="4">RANK(L8,L$8:L$32,0)</f>
        <v>8</v>
      </c>
      <c r="N8" s="65">
        <f>VLOOKUP($A8,'Return Data'!$B$7:$R$2292,14,0)</f>
        <v>5.1665999999999999</v>
      </c>
      <c r="O8" s="66">
        <f t="shared" ref="O8:O18" si="5">RANK(N8,N$8:N$32,0)</f>
        <v>8</v>
      </c>
      <c r="P8" s="65">
        <f>VLOOKUP($A8,'Return Data'!$B$7:$R$2292,15,0)</f>
        <v>5.6969000000000003</v>
      </c>
      <c r="Q8" s="66">
        <f>RANK(P8,P$8:P$32,0)</f>
        <v>7</v>
      </c>
      <c r="R8" s="65">
        <f>VLOOKUP($A8,'Return Data'!$B$7:$R$2292,16,0)</f>
        <v>6.91</v>
      </c>
      <c r="S8" s="67">
        <f t="shared" ref="S8:S32" si="6">RANK(R8,R$8:R$32,0)</f>
        <v>4</v>
      </c>
    </row>
    <row r="9" spans="1:20" x14ac:dyDescent="0.3">
      <c r="A9" s="63" t="s">
        <v>1629</v>
      </c>
      <c r="B9" s="64">
        <f>VLOOKUP($A9,'Return Data'!$B$7:$R$2292,3,0)</f>
        <v>44651</v>
      </c>
      <c r="C9" s="65">
        <f>VLOOKUP($A9,'Return Data'!$B$7:$R$2292,4,0)</f>
        <v>16.186399999999999</v>
      </c>
      <c r="D9" s="65">
        <f>VLOOKUP($A9,'Return Data'!$B$7:$R$2292,10,0)</f>
        <v>1.1984999999999999</v>
      </c>
      <c r="E9" s="66">
        <f t="shared" si="0"/>
        <v>2</v>
      </c>
      <c r="F9" s="65">
        <f>VLOOKUP($A9,'Return Data'!$B$7:$R$2292,11,0)</f>
        <v>2.4443000000000001</v>
      </c>
      <c r="G9" s="66">
        <f t="shared" si="1"/>
        <v>1</v>
      </c>
      <c r="H9" s="65">
        <f>VLOOKUP($A9,'Return Data'!$B$7:$R$2292,12,0)</f>
        <v>3.4929000000000001</v>
      </c>
      <c r="I9" s="66">
        <f t="shared" si="2"/>
        <v>1</v>
      </c>
      <c r="J9" s="65">
        <f>VLOOKUP($A9,'Return Data'!$B$7:$R$2292,13,0)</f>
        <v>4.8159000000000001</v>
      </c>
      <c r="K9" s="66">
        <f t="shared" si="3"/>
        <v>1</v>
      </c>
      <c r="L9" s="65">
        <f>VLOOKUP($A9,'Return Data'!$B$7:$R$2292,17,0)</f>
        <v>4.3742999999999999</v>
      </c>
      <c r="M9" s="66">
        <f t="shared" si="4"/>
        <v>5</v>
      </c>
      <c r="N9" s="65">
        <f>VLOOKUP($A9,'Return Data'!$B$7:$R$2292,14,0)</f>
        <v>5.1996000000000002</v>
      </c>
      <c r="O9" s="66">
        <f t="shared" si="5"/>
        <v>6</v>
      </c>
      <c r="P9" s="65">
        <f>VLOOKUP($A9,'Return Data'!$B$7:$R$2292,15,0)</f>
        <v>5.8365999999999998</v>
      </c>
      <c r="Q9" s="66">
        <f>RANK(P9,P$8:P$32,0)</f>
        <v>3</v>
      </c>
      <c r="R9" s="65">
        <f>VLOOKUP($A9,'Return Data'!$B$7:$R$2292,16,0)</f>
        <v>6.5126999999999997</v>
      </c>
      <c r="S9" s="67">
        <f t="shared" si="6"/>
        <v>10</v>
      </c>
    </row>
    <row r="10" spans="1:20" x14ac:dyDescent="0.3">
      <c r="A10" s="63" t="s">
        <v>2002</v>
      </c>
      <c r="B10" s="64">
        <f>VLOOKUP($A10,'Return Data'!$B$7:$R$2292,3,0)</f>
        <v>44651</v>
      </c>
      <c r="C10" s="65">
        <f>VLOOKUP($A10,'Return Data'!$B$7:$R$2292,4,0)</f>
        <v>13.5433</v>
      </c>
      <c r="D10" s="65">
        <f>VLOOKUP($A10,'Return Data'!$B$7:$R$2292,10,0)</f>
        <v>0.94889999999999997</v>
      </c>
      <c r="E10" s="66">
        <f t="shared" si="0"/>
        <v>18</v>
      </c>
      <c r="F10" s="65">
        <f>VLOOKUP($A10,'Return Data'!$B$7:$R$2292,11,0)</f>
        <v>1.9136</v>
      </c>
      <c r="G10" s="66">
        <f t="shared" si="1"/>
        <v>16</v>
      </c>
      <c r="H10" s="65">
        <f>VLOOKUP($A10,'Return Data'!$B$7:$R$2292,12,0)</f>
        <v>2.9203999999999999</v>
      </c>
      <c r="I10" s="66">
        <f t="shared" si="2"/>
        <v>15</v>
      </c>
      <c r="J10" s="65">
        <f>VLOOKUP($A10,'Return Data'!$B$7:$R$2292,13,0)</f>
        <v>4.2755000000000001</v>
      </c>
      <c r="K10" s="66">
        <f t="shared" si="3"/>
        <v>15</v>
      </c>
      <c r="L10" s="65">
        <f>VLOOKUP($A10,'Return Data'!$B$7:$R$2292,17,0)</f>
        <v>4.1688000000000001</v>
      </c>
      <c r="M10" s="66">
        <f t="shared" si="4"/>
        <v>11</v>
      </c>
      <c r="N10" s="65">
        <f>VLOOKUP($A10,'Return Data'!$B$7:$R$2292,14,0)</f>
        <v>5.2331000000000003</v>
      </c>
      <c r="O10" s="66">
        <f t="shared" si="5"/>
        <v>5</v>
      </c>
      <c r="P10" s="65">
        <f>VLOOKUP($A10,'Return Data'!$B$7:$R$2292,15,0)</f>
        <v>5.7975000000000003</v>
      </c>
      <c r="Q10" s="66">
        <f>RANK(P10,P$8:P$32,0)</f>
        <v>5</v>
      </c>
      <c r="R10" s="65">
        <f>VLOOKUP($A10,'Return Data'!$B$7:$R$2292,16,0)</f>
        <v>5.9386000000000001</v>
      </c>
      <c r="S10" s="67">
        <f t="shared" si="6"/>
        <v>16</v>
      </c>
    </row>
    <row r="11" spans="1:20" x14ac:dyDescent="0.3">
      <c r="A11" s="63" t="s">
        <v>1630</v>
      </c>
      <c r="B11" s="64">
        <f>VLOOKUP($A11,'Return Data'!$B$7:$R$2292,3,0)</f>
        <v>44651</v>
      </c>
      <c r="C11" s="65">
        <f>VLOOKUP($A11,'Return Data'!$B$7:$R$2292,4,0)</f>
        <v>11.770899999999999</v>
      </c>
      <c r="D11" s="65">
        <f>VLOOKUP($A11,'Return Data'!$B$7:$R$2292,10,0)</f>
        <v>0.64039999999999997</v>
      </c>
      <c r="E11" s="66">
        <f t="shared" si="0"/>
        <v>22</v>
      </c>
      <c r="F11" s="65">
        <f>VLOOKUP($A11,'Return Data'!$B$7:$R$2292,11,0)</f>
        <v>1.2811999999999999</v>
      </c>
      <c r="G11" s="66">
        <f t="shared" si="1"/>
        <v>24</v>
      </c>
      <c r="H11" s="65">
        <f>VLOOKUP($A11,'Return Data'!$B$7:$R$2292,12,0)</f>
        <v>1.8172999999999999</v>
      </c>
      <c r="I11" s="66">
        <f t="shared" si="2"/>
        <v>24</v>
      </c>
      <c r="J11" s="65">
        <f>VLOOKUP($A11,'Return Data'!$B$7:$R$2292,13,0)</f>
        <v>2.8233000000000001</v>
      </c>
      <c r="K11" s="66">
        <f t="shared" si="3"/>
        <v>24</v>
      </c>
      <c r="L11" s="65">
        <f>VLOOKUP($A11,'Return Data'!$B$7:$R$2292,17,0)</f>
        <v>2.9944000000000002</v>
      </c>
      <c r="M11" s="66">
        <f t="shared" si="4"/>
        <v>20</v>
      </c>
      <c r="N11" s="65">
        <f>VLOOKUP($A11,'Return Data'!$B$7:$R$2292,14,0)</f>
        <v>3.9523000000000001</v>
      </c>
      <c r="O11" s="66">
        <f t="shared" si="5"/>
        <v>20</v>
      </c>
      <c r="P11" s="65"/>
      <c r="Q11" s="66"/>
      <c r="R11" s="65">
        <f>VLOOKUP($A11,'Return Data'!$B$7:$R$2292,16,0)</f>
        <v>4.4002999999999997</v>
      </c>
      <c r="S11" s="67">
        <f t="shared" si="6"/>
        <v>21</v>
      </c>
    </row>
    <row r="12" spans="1:20" x14ac:dyDescent="0.3">
      <c r="A12" s="63" t="s">
        <v>1631</v>
      </c>
      <c r="B12" s="64">
        <f>VLOOKUP($A12,'Return Data'!$B$7:$R$2292,3,0)</f>
        <v>44651</v>
      </c>
      <c r="C12" s="65">
        <f>VLOOKUP($A12,'Return Data'!$B$7:$R$2292,4,0)</f>
        <v>12.471</v>
      </c>
      <c r="D12" s="65">
        <f>VLOOKUP($A12,'Return Data'!$B$7:$R$2292,10,0)</f>
        <v>0.88170000000000004</v>
      </c>
      <c r="E12" s="66">
        <f t="shared" si="0"/>
        <v>19</v>
      </c>
      <c r="F12" s="65">
        <f>VLOOKUP($A12,'Return Data'!$B$7:$R$2292,11,0)</f>
        <v>1.7958000000000001</v>
      </c>
      <c r="G12" s="66">
        <f t="shared" si="1"/>
        <v>19</v>
      </c>
      <c r="H12" s="65">
        <f>VLOOKUP($A12,'Return Data'!$B$7:$R$2292,12,0)</f>
        <v>2.7772999999999999</v>
      </c>
      <c r="I12" s="66">
        <f t="shared" si="2"/>
        <v>19</v>
      </c>
      <c r="J12" s="65">
        <f>VLOOKUP($A12,'Return Data'!$B$7:$R$2292,13,0)</f>
        <v>4.1071999999999997</v>
      </c>
      <c r="K12" s="66">
        <f t="shared" si="3"/>
        <v>19</v>
      </c>
      <c r="L12" s="65">
        <f>VLOOKUP($A12,'Return Data'!$B$7:$R$2292,17,0)</f>
        <v>3.9556</v>
      </c>
      <c r="M12" s="66">
        <f t="shared" si="4"/>
        <v>15</v>
      </c>
      <c r="N12" s="65">
        <f>VLOOKUP($A12,'Return Data'!$B$7:$R$2292,14,0)</f>
        <v>4.9534000000000002</v>
      </c>
      <c r="O12" s="66">
        <f t="shared" si="5"/>
        <v>13</v>
      </c>
      <c r="P12" s="65"/>
      <c r="Q12" s="66"/>
      <c r="R12" s="65">
        <f>VLOOKUP($A12,'Return Data'!$B$7:$R$2292,16,0)</f>
        <v>5.4237000000000002</v>
      </c>
      <c r="S12" s="67">
        <f t="shared" si="6"/>
        <v>18</v>
      </c>
    </row>
    <row r="13" spans="1:20" x14ac:dyDescent="0.3">
      <c r="A13" s="63" t="s">
        <v>1632</v>
      </c>
      <c r="B13" s="64">
        <f>VLOOKUP($A13,'Return Data'!$B$7:$R$2292,3,0)</f>
        <v>44651</v>
      </c>
      <c r="C13" s="65">
        <f>VLOOKUP($A13,'Return Data'!$B$7:$R$2292,4,0)</f>
        <v>16.483499999999999</v>
      </c>
      <c r="D13" s="65">
        <f>VLOOKUP($A13,'Return Data'!$B$7:$R$2292,10,0)</f>
        <v>1.1233</v>
      </c>
      <c r="E13" s="66">
        <f t="shared" si="0"/>
        <v>4</v>
      </c>
      <c r="F13" s="65">
        <f>VLOOKUP($A13,'Return Data'!$B$7:$R$2292,11,0)</f>
        <v>2.2435</v>
      </c>
      <c r="G13" s="66">
        <f t="shared" si="1"/>
        <v>3</v>
      </c>
      <c r="H13" s="65">
        <f>VLOOKUP($A13,'Return Data'!$B$7:$R$2292,12,0)</f>
        <v>3.2425999999999999</v>
      </c>
      <c r="I13" s="66">
        <f t="shared" si="2"/>
        <v>2</v>
      </c>
      <c r="J13" s="65">
        <f>VLOOKUP($A13,'Return Data'!$B$7:$R$2292,13,0)</f>
        <v>4.6750999999999996</v>
      </c>
      <c r="K13" s="66">
        <f t="shared" si="3"/>
        <v>2</v>
      </c>
      <c r="L13" s="65">
        <f>VLOOKUP($A13,'Return Data'!$B$7:$R$2292,17,0)</f>
        <v>4.4108999999999998</v>
      </c>
      <c r="M13" s="66">
        <f t="shared" si="4"/>
        <v>3</v>
      </c>
      <c r="N13" s="65">
        <f>VLOOKUP($A13,'Return Data'!$B$7:$R$2292,14,0)</f>
        <v>5.3925999999999998</v>
      </c>
      <c r="O13" s="66">
        <f t="shared" si="5"/>
        <v>2</v>
      </c>
      <c r="P13" s="65">
        <f>VLOOKUP($A13,'Return Data'!$B$7:$R$2292,15,0)</f>
        <v>5.9114000000000004</v>
      </c>
      <c r="Q13" s="66">
        <f t="shared" ref="Q13:Q18" si="7">RANK(P13,P$8:P$32,0)</f>
        <v>1</v>
      </c>
      <c r="R13" s="65">
        <f>VLOOKUP($A13,'Return Data'!$B$7:$R$2292,16,0)</f>
        <v>6.6483999999999996</v>
      </c>
      <c r="S13" s="67">
        <f t="shared" si="6"/>
        <v>9</v>
      </c>
    </row>
    <row r="14" spans="1:20" x14ac:dyDescent="0.3">
      <c r="A14" s="63" t="s">
        <v>1633</v>
      </c>
      <c r="B14" s="64">
        <f>VLOOKUP($A14,'Return Data'!$B$7:$R$2292,3,0)</f>
        <v>44651</v>
      </c>
      <c r="C14" s="65">
        <f>VLOOKUP($A14,'Return Data'!$B$7:$R$2292,4,0)</f>
        <v>16.082999999999998</v>
      </c>
      <c r="D14" s="65">
        <f>VLOOKUP($A14,'Return Data'!$B$7:$R$2292,10,0)</f>
        <v>0.97950000000000004</v>
      </c>
      <c r="E14" s="66">
        <f t="shared" si="0"/>
        <v>14</v>
      </c>
      <c r="F14" s="65">
        <f>VLOOKUP($A14,'Return Data'!$B$7:$R$2292,11,0)</f>
        <v>1.875</v>
      </c>
      <c r="G14" s="66">
        <f t="shared" si="1"/>
        <v>18</v>
      </c>
      <c r="H14" s="65">
        <f>VLOOKUP($A14,'Return Data'!$B$7:$R$2292,12,0)</f>
        <v>2.8128000000000002</v>
      </c>
      <c r="I14" s="66">
        <f t="shared" si="2"/>
        <v>18</v>
      </c>
      <c r="J14" s="65">
        <f>VLOOKUP($A14,'Return Data'!$B$7:$R$2292,13,0)</f>
        <v>4.2252999999999998</v>
      </c>
      <c r="K14" s="66">
        <f t="shared" si="3"/>
        <v>17</v>
      </c>
      <c r="L14" s="65">
        <f>VLOOKUP($A14,'Return Data'!$B$7:$R$2292,17,0)</f>
        <v>3.9462999999999999</v>
      </c>
      <c r="M14" s="66">
        <f t="shared" si="4"/>
        <v>16</v>
      </c>
      <c r="N14" s="65">
        <f>VLOOKUP($A14,'Return Data'!$B$7:$R$2292,14,0)</f>
        <v>4.8034999999999997</v>
      </c>
      <c r="O14" s="66">
        <f t="shared" si="5"/>
        <v>16</v>
      </c>
      <c r="P14" s="65">
        <f>VLOOKUP($A14,'Return Data'!$B$7:$R$2292,15,0)</f>
        <v>5.3224</v>
      </c>
      <c r="Q14" s="66">
        <f t="shared" si="7"/>
        <v>14</v>
      </c>
      <c r="R14" s="65">
        <f>VLOOKUP($A14,'Return Data'!$B$7:$R$2292,16,0)</f>
        <v>6.1154000000000002</v>
      </c>
      <c r="S14" s="67">
        <f t="shared" si="6"/>
        <v>14</v>
      </c>
    </row>
    <row r="15" spans="1:20" x14ac:dyDescent="0.3">
      <c r="A15" s="63" t="s">
        <v>1634</v>
      </c>
      <c r="B15" s="64">
        <f>VLOOKUP($A15,'Return Data'!$B$7:$R$2292,3,0)</f>
        <v>44651</v>
      </c>
      <c r="C15" s="65">
        <f>VLOOKUP($A15,'Return Data'!$B$7:$R$2292,4,0)</f>
        <v>29.290500000000002</v>
      </c>
      <c r="D15" s="65">
        <f>VLOOKUP($A15,'Return Data'!$B$7:$R$2292,10,0)</f>
        <v>0.95369999999999999</v>
      </c>
      <c r="E15" s="66">
        <f t="shared" si="0"/>
        <v>17</v>
      </c>
      <c r="F15" s="65">
        <f>VLOOKUP($A15,'Return Data'!$B$7:$R$2292,11,0)</f>
        <v>1.9992000000000001</v>
      </c>
      <c r="G15" s="66">
        <f t="shared" si="1"/>
        <v>11</v>
      </c>
      <c r="H15" s="65">
        <f>VLOOKUP($A15,'Return Data'!$B$7:$R$2292,12,0)</f>
        <v>2.9634</v>
      </c>
      <c r="I15" s="66">
        <f t="shared" si="2"/>
        <v>13</v>
      </c>
      <c r="J15" s="65">
        <f>VLOOKUP($A15,'Return Data'!$B$7:$R$2292,13,0)</f>
        <v>4.4142999999999999</v>
      </c>
      <c r="K15" s="66">
        <f t="shared" si="3"/>
        <v>10</v>
      </c>
      <c r="L15" s="65">
        <f>VLOOKUP($A15,'Return Data'!$B$7:$R$2292,17,0)</f>
        <v>4.1898999999999997</v>
      </c>
      <c r="M15" s="66">
        <f t="shared" si="4"/>
        <v>10</v>
      </c>
      <c r="N15" s="65">
        <f>VLOOKUP($A15,'Return Data'!$B$7:$R$2292,14,0)</f>
        <v>5.07</v>
      </c>
      <c r="O15" s="66">
        <f t="shared" si="5"/>
        <v>11</v>
      </c>
      <c r="P15" s="65">
        <f>VLOOKUP($A15,'Return Data'!$B$7:$R$2292,15,0)</f>
        <v>5.6536</v>
      </c>
      <c r="Q15" s="66">
        <f t="shared" si="7"/>
        <v>10</v>
      </c>
      <c r="R15" s="65">
        <f>VLOOKUP($A15,'Return Data'!$B$7:$R$2292,16,0)</f>
        <v>6.9949000000000003</v>
      </c>
      <c r="S15" s="67">
        <f t="shared" si="6"/>
        <v>3</v>
      </c>
    </row>
    <row r="16" spans="1:20" x14ac:dyDescent="0.3">
      <c r="A16" s="63" t="s">
        <v>1635</v>
      </c>
      <c r="B16" s="64">
        <f>VLOOKUP($A16,'Return Data'!$B$7:$R$2292,3,0)</f>
        <v>44651</v>
      </c>
      <c r="C16" s="65">
        <f>VLOOKUP($A16,'Return Data'!$B$7:$R$2292,4,0)</f>
        <v>27.9133</v>
      </c>
      <c r="D16" s="65">
        <f>VLOOKUP($A16,'Return Data'!$B$7:$R$2292,10,0)</f>
        <v>1.0289999999999999</v>
      </c>
      <c r="E16" s="66">
        <f t="shared" si="0"/>
        <v>9</v>
      </c>
      <c r="F16" s="65">
        <f>VLOOKUP($A16,'Return Data'!$B$7:$R$2292,11,0)</f>
        <v>2.0200999999999998</v>
      </c>
      <c r="G16" s="66">
        <f t="shared" si="1"/>
        <v>8</v>
      </c>
      <c r="H16" s="65">
        <f>VLOOKUP($A16,'Return Data'!$B$7:$R$2292,12,0)</f>
        <v>2.9748999999999999</v>
      </c>
      <c r="I16" s="66">
        <f t="shared" si="2"/>
        <v>12</v>
      </c>
      <c r="J16" s="65">
        <f>VLOOKUP($A16,'Return Data'!$B$7:$R$2292,13,0)</f>
        <v>4.3113000000000001</v>
      </c>
      <c r="K16" s="66">
        <f t="shared" si="3"/>
        <v>13</v>
      </c>
      <c r="L16" s="65">
        <f>VLOOKUP($A16,'Return Data'!$B$7:$R$2292,17,0)</f>
        <v>4.1547000000000001</v>
      </c>
      <c r="M16" s="66">
        <f t="shared" si="4"/>
        <v>12</v>
      </c>
      <c r="N16" s="65">
        <f>VLOOKUP($A16,'Return Data'!$B$7:$R$2292,14,0)</f>
        <v>5.0034999999999998</v>
      </c>
      <c r="O16" s="66">
        <f t="shared" si="5"/>
        <v>12</v>
      </c>
      <c r="P16" s="65">
        <f>VLOOKUP($A16,'Return Data'!$B$7:$R$2292,15,0)</f>
        <v>5.6711999999999998</v>
      </c>
      <c r="Q16" s="66">
        <f t="shared" si="7"/>
        <v>9</v>
      </c>
      <c r="R16" s="65">
        <f>VLOOKUP($A16,'Return Data'!$B$7:$R$2292,16,0)</f>
        <v>6.867</v>
      </c>
      <c r="S16" s="67">
        <f t="shared" si="6"/>
        <v>5</v>
      </c>
    </row>
    <row r="17" spans="1:19" x14ac:dyDescent="0.3">
      <c r="A17" s="63" t="s">
        <v>1636</v>
      </c>
      <c r="B17" s="64">
        <f>VLOOKUP($A17,'Return Data'!$B$7:$R$2292,3,0)</f>
        <v>44651</v>
      </c>
      <c r="C17" s="65">
        <f>VLOOKUP($A17,'Return Data'!$B$7:$R$2292,4,0)</f>
        <v>15.229100000000001</v>
      </c>
      <c r="D17" s="65">
        <f>VLOOKUP($A17,'Return Data'!$B$7:$R$2292,10,0)</f>
        <v>0.57720000000000005</v>
      </c>
      <c r="E17" s="66">
        <f t="shared" si="0"/>
        <v>25</v>
      </c>
      <c r="F17" s="65">
        <f>VLOOKUP($A17,'Return Data'!$B$7:$R$2292,11,0)</f>
        <v>1.3935</v>
      </c>
      <c r="G17" s="66">
        <f t="shared" si="1"/>
        <v>22</v>
      </c>
      <c r="H17" s="65">
        <f>VLOOKUP($A17,'Return Data'!$B$7:$R$2292,12,0)</f>
        <v>2.0409000000000002</v>
      </c>
      <c r="I17" s="66">
        <f t="shared" si="2"/>
        <v>22</v>
      </c>
      <c r="J17" s="65">
        <f>VLOOKUP($A17,'Return Data'!$B$7:$R$2292,13,0)</f>
        <v>3.0323000000000002</v>
      </c>
      <c r="K17" s="66">
        <f t="shared" si="3"/>
        <v>23</v>
      </c>
      <c r="L17" s="65">
        <f>VLOOKUP($A17,'Return Data'!$B$7:$R$2292,17,0)</f>
        <v>2.8668</v>
      </c>
      <c r="M17" s="66">
        <f t="shared" si="4"/>
        <v>22</v>
      </c>
      <c r="N17" s="65">
        <f>VLOOKUP($A17,'Return Data'!$B$7:$R$2292,14,0)</f>
        <v>4.1376999999999997</v>
      </c>
      <c r="O17" s="66">
        <f t="shared" si="5"/>
        <v>18</v>
      </c>
      <c r="P17" s="65">
        <f>VLOOKUP($A17,'Return Data'!$B$7:$R$2292,15,0)</f>
        <v>4.9717000000000002</v>
      </c>
      <c r="Q17" s="66">
        <f t="shared" si="7"/>
        <v>15</v>
      </c>
      <c r="R17" s="65">
        <f>VLOOKUP($A17,'Return Data'!$B$7:$R$2292,16,0)</f>
        <v>5.9438000000000004</v>
      </c>
      <c r="S17" s="67">
        <f t="shared" si="6"/>
        <v>15</v>
      </c>
    </row>
    <row r="18" spans="1:19" x14ac:dyDescent="0.3">
      <c r="A18" s="63" t="s">
        <v>1637</v>
      </c>
      <c r="B18" s="64">
        <f>VLOOKUP($A18,'Return Data'!$B$7:$R$2292,3,0)</f>
        <v>44651</v>
      </c>
      <c r="C18" s="65">
        <f>VLOOKUP($A18,'Return Data'!$B$7:$R$2292,4,0)</f>
        <v>27.168399999999998</v>
      </c>
      <c r="D18" s="65">
        <f>VLOOKUP($A18,'Return Data'!$B$7:$R$2292,10,0)</f>
        <v>1.2390000000000001</v>
      </c>
      <c r="E18" s="66">
        <f t="shared" si="0"/>
        <v>1</v>
      </c>
      <c r="F18" s="65">
        <f>VLOOKUP($A18,'Return Data'!$B$7:$R$2292,11,0)</f>
        <v>2.1676000000000002</v>
      </c>
      <c r="G18" s="66">
        <f t="shared" si="1"/>
        <v>5</v>
      </c>
      <c r="H18" s="65">
        <f>VLOOKUP($A18,'Return Data'!$B$7:$R$2292,12,0)</f>
        <v>3.1038999999999999</v>
      </c>
      <c r="I18" s="66">
        <f t="shared" si="2"/>
        <v>6</v>
      </c>
      <c r="J18" s="65">
        <f>VLOOKUP($A18,'Return Data'!$B$7:$R$2292,13,0)</f>
        <v>4.4621000000000004</v>
      </c>
      <c r="K18" s="66">
        <f t="shared" si="3"/>
        <v>8</v>
      </c>
      <c r="L18" s="65">
        <f>VLOOKUP($A18,'Return Data'!$B$7:$R$2292,17,0)</f>
        <v>4.2564000000000002</v>
      </c>
      <c r="M18" s="66">
        <f t="shared" si="4"/>
        <v>9</v>
      </c>
      <c r="N18" s="65">
        <f>VLOOKUP($A18,'Return Data'!$B$7:$R$2292,14,0)</f>
        <v>5.1502999999999997</v>
      </c>
      <c r="O18" s="66">
        <f t="shared" si="5"/>
        <v>9</v>
      </c>
      <c r="P18" s="65">
        <f>VLOOKUP($A18,'Return Data'!$B$7:$R$2292,15,0)</f>
        <v>5.6384999999999996</v>
      </c>
      <c r="Q18" s="66">
        <f t="shared" si="7"/>
        <v>11</v>
      </c>
      <c r="R18" s="65">
        <f>VLOOKUP($A18,'Return Data'!$B$7:$R$2292,16,0)</f>
        <v>6.7545000000000002</v>
      </c>
      <c r="S18" s="67">
        <f t="shared" si="6"/>
        <v>6</v>
      </c>
    </row>
    <row r="19" spans="1:19" x14ac:dyDescent="0.3">
      <c r="A19" s="63" t="s">
        <v>1638</v>
      </c>
      <c r="B19" s="64">
        <f>VLOOKUP($A19,'Return Data'!$B$7:$R$2292,3,0)</f>
        <v>44651</v>
      </c>
      <c r="C19" s="65">
        <f>VLOOKUP($A19,'Return Data'!$B$7:$R$2292,4,0)</f>
        <v>10.967700000000001</v>
      </c>
      <c r="D19" s="65">
        <f>VLOOKUP($A19,'Return Data'!$B$7:$R$2292,10,0)</f>
        <v>0.63400000000000001</v>
      </c>
      <c r="E19" s="66">
        <f t="shared" si="0"/>
        <v>23</v>
      </c>
      <c r="F19" s="65">
        <f>VLOOKUP($A19,'Return Data'!$B$7:$R$2292,11,0)</f>
        <v>1.3108</v>
      </c>
      <c r="G19" s="66">
        <f t="shared" si="1"/>
        <v>23</v>
      </c>
      <c r="H19" s="65">
        <f>VLOOKUP($A19,'Return Data'!$B$7:$R$2292,12,0)</f>
        <v>2.0204</v>
      </c>
      <c r="I19" s="66">
        <f t="shared" si="2"/>
        <v>23</v>
      </c>
      <c r="J19" s="65">
        <f>VLOOKUP($A19,'Return Data'!$B$7:$R$2292,13,0)</f>
        <v>3.1884999999999999</v>
      </c>
      <c r="K19" s="66">
        <f t="shared" si="3"/>
        <v>22</v>
      </c>
      <c r="L19" s="65">
        <f>VLOOKUP($A19,'Return Data'!$B$7:$R$2292,17,0)</f>
        <v>3.2044000000000001</v>
      </c>
      <c r="M19" s="66">
        <f t="shared" si="4"/>
        <v>19</v>
      </c>
      <c r="N19" s="65"/>
      <c r="O19" s="66"/>
      <c r="P19" s="65"/>
      <c r="Q19" s="66"/>
      <c r="R19" s="65">
        <f>VLOOKUP($A19,'Return Data'!$B$7:$R$2292,16,0)</f>
        <v>3.6757</v>
      </c>
      <c r="S19" s="67">
        <f t="shared" si="6"/>
        <v>23</v>
      </c>
    </row>
    <row r="20" spans="1:19" x14ac:dyDescent="0.3">
      <c r="A20" s="63" t="s">
        <v>1639</v>
      </c>
      <c r="B20" s="64">
        <f>VLOOKUP($A20,'Return Data'!$B$7:$R$2292,3,0)</f>
        <v>44651</v>
      </c>
      <c r="C20" s="65">
        <f>VLOOKUP($A20,'Return Data'!$B$7:$R$2292,4,0)</f>
        <v>27.994599999999998</v>
      </c>
      <c r="D20" s="65">
        <f>VLOOKUP($A20,'Return Data'!$B$7:$R$2292,10,0)</f>
        <v>0.995</v>
      </c>
      <c r="E20" s="66">
        <f t="shared" si="0"/>
        <v>11</v>
      </c>
      <c r="F20" s="65">
        <f>VLOOKUP($A20,'Return Data'!$B$7:$R$2292,11,0)</f>
        <v>1.7516</v>
      </c>
      <c r="G20" s="66">
        <f t="shared" si="1"/>
        <v>20</v>
      </c>
      <c r="H20" s="65">
        <f>VLOOKUP($A20,'Return Data'!$B$7:$R$2292,12,0)</f>
        <v>2.5146999999999999</v>
      </c>
      <c r="I20" s="66">
        <f t="shared" si="2"/>
        <v>20</v>
      </c>
      <c r="J20" s="65">
        <f>VLOOKUP($A20,'Return Data'!$B$7:$R$2292,13,0)</f>
        <v>3.6760000000000002</v>
      </c>
      <c r="K20" s="66">
        <f t="shared" si="3"/>
        <v>21</v>
      </c>
      <c r="L20" s="65">
        <f>VLOOKUP($A20,'Return Data'!$B$7:$R$2292,17,0)</f>
        <v>2.9011999999999998</v>
      </c>
      <c r="M20" s="66">
        <f t="shared" si="4"/>
        <v>21</v>
      </c>
      <c r="N20" s="65">
        <f>VLOOKUP($A20,'Return Data'!$B$7:$R$2292,14,0)</f>
        <v>3.9906999999999999</v>
      </c>
      <c r="O20" s="66">
        <f>RANK(N20,N$8:N$32,0)</f>
        <v>19</v>
      </c>
      <c r="P20" s="65">
        <f>VLOOKUP($A20,'Return Data'!$B$7:$R$2292,15,0)</f>
        <v>4.5388000000000002</v>
      </c>
      <c r="Q20" s="66">
        <f>RANK(P20,P$8:P$32,0)</f>
        <v>16</v>
      </c>
      <c r="R20" s="65">
        <f>VLOOKUP($A20,'Return Data'!$B$7:$R$2292,16,0)</f>
        <v>6.26</v>
      </c>
      <c r="S20" s="67">
        <f t="shared" si="6"/>
        <v>12</v>
      </c>
    </row>
    <row r="21" spans="1:19" x14ac:dyDescent="0.3">
      <c r="A21" s="63" t="s">
        <v>1640</v>
      </c>
      <c r="B21" s="64">
        <f>VLOOKUP($A21,'Return Data'!$B$7:$R$2292,3,0)</f>
        <v>44651</v>
      </c>
      <c r="C21" s="65">
        <f>VLOOKUP($A21,'Return Data'!$B$7:$R$2292,4,0)</f>
        <v>31.669</v>
      </c>
      <c r="D21" s="65">
        <f>VLOOKUP($A21,'Return Data'!$B$7:$R$2292,10,0)</f>
        <v>1.0952999999999999</v>
      </c>
      <c r="E21" s="66">
        <f t="shared" si="0"/>
        <v>5</v>
      </c>
      <c r="F21" s="65">
        <f>VLOOKUP($A21,'Return Data'!$B$7:$R$2292,11,0)</f>
        <v>2.1716000000000002</v>
      </c>
      <c r="G21" s="66">
        <f t="shared" si="1"/>
        <v>4</v>
      </c>
      <c r="H21" s="65">
        <f>VLOOKUP($A21,'Return Data'!$B$7:$R$2292,12,0)</f>
        <v>3.1503000000000001</v>
      </c>
      <c r="I21" s="66">
        <f t="shared" si="2"/>
        <v>5</v>
      </c>
      <c r="J21" s="65">
        <f>VLOOKUP($A21,'Return Data'!$B$7:$R$2292,13,0)</f>
        <v>4.5834000000000001</v>
      </c>
      <c r="K21" s="66">
        <f t="shared" si="3"/>
        <v>5</v>
      </c>
      <c r="L21" s="65">
        <f>VLOOKUP($A21,'Return Data'!$B$7:$R$2292,17,0)</f>
        <v>4.3764000000000003</v>
      </c>
      <c r="M21" s="66">
        <f t="shared" si="4"/>
        <v>4</v>
      </c>
      <c r="N21" s="65">
        <f>VLOOKUP($A21,'Return Data'!$B$7:$R$2292,14,0)</f>
        <v>5.1829999999999998</v>
      </c>
      <c r="O21" s="66">
        <f>RANK(N21,N$8:N$32,0)</f>
        <v>7</v>
      </c>
      <c r="P21" s="65">
        <f>VLOOKUP($A21,'Return Data'!$B$7:$R$2292,15,0)</f>
        <v>5.7678000000000003</v>
      </c>
      <c r="Q21" s="66">
        <f>RANK(P21,P$8:P$32,0)</f>
        <v>6</v>
      </c>
      <c r="R21" s="65">
        <f>VLOOKUP($A21,'Return Data'!$B$7:$R$2292,16,0)</f>
        <v>7.0011000000000001</v>
      </c>
      <c r="S21" s="67">
        <f t="shared" si="6"/>
        <v>2</v>
      </c>
    </row>
    <row r="22" spans="1:19" x14ac:dyDescent="0.3">
      <c r="A22" s="63" t="s">
        <v>1641</v>
      </c>
      <c r="B22" s="64">
        <f>VLOOKUP($A22,'Return Data'!$B$7:$R$2292,3,0)</f>
        <v>44651</v>
      </c>
      <c r="C22" s="65">
        <f>VLOOKUP($A22,'Return Data'!$B$7:$R$2292,4,0)</f>
        <v>16.248999999999999</v>
      </c>
      <c r="D22" s="65">
        <f>VLOOKUP($A22,'Return Data'!$B$7:$R$2292,10,0)</f>
        <v>0.97560000000000002</v>
      </c>
      <c r="E22" s="66">
        <f t="shared" si="0"/>
        <v>15</v>
      </c>
      <c r="F22" s="65">
        <f>VLOOKUP($A22,'Return Data'!$B$7:$R$2292,11,0)</f>
        <v>1.9001999999999999</v>
      </c>
      <c r="G22" s="66">
        <f t="shared" si="1"/>
        <v>17</v>
      </c>
      <c r="H22" s="65">
        <f>VLOOKUP($A22,'Return Data'!$B$7:$R$2292,12,0)</f>
        <v>2.8742999999999999</v>
      </c>
      <c r="I22" s="66">
        <f t="shared" si="2"/>
        <v>17</v>
      </c>
      <c r="J22" s="65">
        <f>VLOOKUP($A22,'Return Data'!$B$7:$R$2292,13,0)</f>
        <v>4.2671999999999999</v>
      </c>
      <c r="K22" s="66">
        <f t="shared" si="3"/>
        <v>16</v>
      </c>
      <c r="L22" s="65">
        <f>VLOOKUP($A22,'Return Data'!$B$7:$R$2292,17,0)</f>
        <v>4.3587999999999996</v>
      </c>
      <c r="M22" s="66">
        <f t="shared" si="4"/>
        <v>6</v>
      </c>
      <c r="N22" s="65">
        <f>VLOOKUP($A22,'Return Data'!$B$7:$R$2292,14,0)</f>
        <v>5.2519</v>
      </c>
      <c r="O22" s="66">
        <f>RANK(N22,N$8:N$32,0)</f>
        <v>4</v>
      </c>
      <c r="P22" s="65">
        <f>VLOOKUP($A22,'Return Data'!$B$7:$R$2292,15,0)</f>
        <v>5.8094999999999999</v>
      </c>
      <c r="Q22" s="66">
        <f>RANK(P22,P$8:P$32,0)</f>
        <v>4</v>
      </c>
      <c r="R22" s="65">
        <f>VLOOKUP($A22,'Return Data'!$B$7:$R$2292,16,0)</f>
        <v>6.4588999999999999</v>
      </c>
      <c r="S22" s="67">
        <f t="shared" si="6"/>
        <v>11</v>
      </c>
    </row>
    <row r="23" spans="1:19" x14ac:dyDescent="0.3">
      <c r="A23" s="63" t="s">
        <v>1642</v>
      </c>
      <c r="B23" s="64">
        <f>VLOOKUP($A23,'Return Data'!$B$7:$R$2292,3,0)</f>
        <v>44651</v>
      </c>
      <c r="C23" s="65">
        <f>VLOOKUP($A23,'Return Data'!$B$7:$R$2292,4,0)</f>
        <v>11.5954</v>
      </c>
      <c r="D23" s="65">
        <f>VLOOKUP($A23,'Return Data'!$B$7:$R$2292,10,0)</f>
        <v>1.1312</v>
      </c>
      <c r="E23" s="66">
        <f t="shared" si="0"/>
        <v>3</v>
      </c>
      <c r="F23" s="65">
        <f>VLOOKUP($A23,'Return Data'!$B$7:$R$2292,11,0)</f>
        <v>2.1566999999999998</v>
      </c>
      <c r="G23" s="66">
        <f t="shared" si="1"/>
        <v>6</v>
      </c>
      <c r="H23" s="65">
        <f>VLOOKUP($A23,'Return Data'!$B$7:$R$2292,12,0)</f>
        <v>3.0701999999999998</v>
      </c>
      <c r="I23" s="66">
        <f t="shared" si="2"/>
        <v>7</v>
      </c>
      <c r="J23" s="65">
        <f>VLOOKUP($A23,'Return Data'!$B$7:$R$2292,13,0)</f>
        <v>4.2892000000000001</v>
      </c>
      <c r="K23" s="66">
        <f t="shared" si="3"/>
        <v>14</v>
      </c>
      <c r="L23" s="65">
        <f>VLOOKUP($A23,'Return Data'!$B$7:$R$2292,17,0)</f>
        <v>3.7524999999999999</v>
      </c>
      <c r="M23" s="66">
        <f t="shared" si="4"/>
        <v>18</v>
      </c>
      <c r="N23" s="65">
        <f>VLOOKUP($A23,'Return Data'!$B$7:$R$2292,14,0)</f>
        <v>4.6839000000000004</v>
      </c>
      <c r="O23" s="66">
        <f>RANK(N23,N$8:N$32,0)</f>
        <v>17</v>
      </c>
      <c r="P23" s="65"/>
      <c r="Q23" s="66"/>
      <c r="R23" s="65">
        <f>VLOOKUP($A23,'Return Data'!$B$7:$R$2292,16,0)</f>
        <v>4.7636000000000003</v>
      </c>
      <c r="S23" s="67">
        <f t="shared" si="6"/>
        <v>20</v>
      </c>
    </row>
    <row r="24" spans="1:19" x14ac:dyDescent="0.3">
      <c r="A24" s="63" t="s">
        <v>1643</v>
      </c>
      <c r="B24" s="64">
        <f>VLOOKUP($A24,'Return Data'!$B$7:$R$2292,3,0)</f>
        <v>44651</v>
      </c>
      <c r="C24" s="65">
        <f>VLOOKUP($A24,'Return Data'!$B$7:$R$2292,4,0)</f>
        <v>10.583299999999999</v>
      </c>
      <c r="D24" s="65">
        <f>VLOOKUP($A24,'Return Data'!$B$7:$R$2292,10,0)</f>
        <v>0.86539999999999995</v>
      </c>
      <c r="E24" s="66">
        <f t="shared" si="0"/>
        <v>21</v>
      </c>
      <c r="F24" s="65">
        <f>VLOOKUP($A24,'Return Data'!$B$7:$R$2292,11,0)</f>
        <v>1.6814</v>
      </c>
      <c r="G24" s="66">
        <f t="shared" si="1"/>
        <v>21</v>
      </c>
      <c r="H24" s="65">
        <f>VLOOKUP($A24,'Return Data'!$B$7:$R$2292,12,0)</f>
        <v>2.4759000000000002</v>
      </c>
      <c r="I24" s="66">
        <f t="shared" si="2"/>
        <v>21</v>
      </c>
      <c r="J24" s="65">
        <f>VLOOKUP($A24,'Return Data'!$B$7:$R$2292,13,0)</f>
        <v>3.7101000000000002</v>
      </c>
      <c r="K24" s="66">
        <f t="shared" si="3"/>
        <v>20</v>
      </c>
      <c r="L24" s="65"/>
      <c r="M24" s="66"/>
      <c r="N24" s="65"/>
      <c r="O24" s="66"/>
      <c r="P24" s="65"/>
      <c r="Q24" s="66"/>
      <c r="R24" s="65">
        <f>VLOOKUP($A24,'Return Data'!$B$7:$R$2292,16,0)</f>
        <v>3.6067999999999998</v>
      </c>
      <c r="S24" s="67">
        <f t="shared" si="6"/>
        <v>24</v>
      </c>
    </row>
    <row r="25" spans="1:19" x14ac:dyDescent="0.3">
      <c r="A25" s="63" t="s">
        <v>1644</v>
      </c>
      <c r="B25" s="64">
        <f>VLOOKUP($A25,'Return Data'!$B$7:$R$2292,3,0)</f>
        <v>44651</v>
      </c>
      <c r="C25" s="65">
        <f>VLOOKUP($A25,'Return Data'!$B$7:$R$2292,4,0)</f>
        <v>10.752000000000001</v>
      </c>
      <c r="D25" s="65">
        <f>VLOOKUP($A25,'Return Data'!$B$7:$R$2292,10,0)</f>
        <v>1.0716000000000001</v>
      </c>
      <c r="E25" s="66">
        <f t="shared" si="0"/>
        <v>6</v>
      </c>
      <c r="F25" s="65">
        <f>VLOOKUP($A25,'Return Data'!$B$7:$R$2292,11,0)</f>
        <v>2.0017</v>
      </c>
      <c r="G25" s="66">
        <f t="shared" si="1"/>
        <v>10</v>
      </c>
      <c r="H25" s="65">
        <f>VLOOKUP($A25,'Return Data'!$B$7:$R$2292,12,0)</f>
        <v>2.9885000000000002</v>
      </c>
      <c r="I25" s="66">
        <f t="shared" si="2"/>
        <v>11</v>
      </c>
      <c r="J25" s="65">
        <f>VLOOKUP($A25,'Return Data'!$B$7:$R$2292,13,0)</f>
        <v>4.3681000000000001</v>
      </c>
      <c r="K25" s="66">
        <f t="shared" si="3"/>
        <v>11</v>
      </c>
      <c r="L25" s="65"/>
      <c r="M25" s="66"/>
      <c r="N25" s="65"/>
      <c r="O25" s="66"/>
      <c r="P25" s="65"/>
      <c r="Q25" s="66"/>
      <c r="R25" s="65">
        <f>VLOOKUP($A25,'Return Data'!$B$7:$R$2292,16,0)</f>
        <v>4.1555999999999997</v>
      </c>
      <c r="S25" s="67">
        <f t="shared" si="6"/>
        <v>22</v>
      </c>
    </row>
    <row r="26" spans="1:19" x14ac:dyDescent="0.3">
      <c r="A26" s="63" t="s">
        <v>1645</v>
      </c>
      <c r="B26" s="64">
        <f>VLOOKUP($A26,'Return Data'!$B$7:$R$2292,3,0)</f>
        <v>44651</v>
      </c>
      <c r="C26" s="65">
        <f>VLOOKUP($A26,'Return Data'!$B$7:$R$2292,4,0)</f>
        <v>22.827999999999999</v>
      </c>
      <c r="D26" s="65">
        <f>VLOOKUP($A26,'Return Data'!$B$7:$R$2292,10,0)</f>
        <v>1.0490999999999999</v>
      </c>
      <c r="E26" s="66">
        <f t="shared" si="0"/>
        <v>7</v>
      </c>
      <c r="F26" s="65">
        <f>VLOOKUP($A26,'Return Data'!$B$7:$R$2292,11,0)</f>
        <v>2.1524000000000001</v>
      </c>
      <c r="G26" s="66">
        <f t="shared" si="1"/>
        <v>7</v>
      </c>
      <c r="H26" s="65">
        <f>VLOOKUP($A26,'Return Data'!$B$7:$R$2292,12,0)</f>
        <v>3.1555</v>
      </c>
      <c r="I26" s="66">
        <f t="shared" si="2"/>
        <v>4</v>
      </c>
      <c r="J26" s="65">
        <f>VLOOKUP($A26,'Return Data'!$B$7:$R$2292,13,0)</f>
        <v>4.5861000000000001</v>
      </c>
      <c r="K26" s="66">
        <f t="shared" si="3"/>
        <v>4</v>
      </c>
      <c r="L26" s="65">
        <f>VLOOKUP($A26,'Return Data'!$B$7:$R$2292,17,0)</f>
        <v>4.4355000000000002</v>
      </c>
      <c r="M26" s="66">
        <f t="shared" ref="M26:M32" si="8">RANK(L26,L$8:L$32,0)</f>
        <v>2</v>
      </c>
      <c r="N26" s="65">
        <f>VLOOKUP($A26,'Return Data'!$B$7:$R$2292,14,0)</f>
        <v>5.2568999999999999</v>
      </c>
      <c r="O26" s="66">
        <f>RANK(N26,N$8:N$32,0)</f>
        <v>3</v>
      </c>
      <c r="P26" s="65">
        <f>VLOOKUP($A26,'Return Data'!$B$7:$R$2292,15,0)</f>
        <v>5.9108999999999998</v>
      </c>
      <c r="Q26" s="66">
        <f>RANK(P26,P$8:P$32,0)</f>
        <v>2</v>
      </c>
      <c r="R26" s="65">
        <f>VLOOKUP($A26,'Return Data'!$B$7:$R$2292,16,0)</f>
        <v>7.0688000000000004</v>
      </c>
      <c r="S26" s="67">
        <f t="shared" si="6"/>
        <v>1</v>
      </c>
    </row>
    <row r="27" spans="1:19" x14ac:dyDescent="0.3">
      <c r="A27" s="63" t="s">
        <v>1646</v>
      </c>
      <c r="B27" s="64">
        <f>VLOOKUP($A27,'Return Data'!$B$7:$R$2292,3,0)</f>
        <v>44651</v>
      </c>
      <c r="C27" s="65">
        <f>VLOOKUP($A27,'Return Data'!$B$7:$R$2292,4,0)</f>
        <v>15.782999999999999</v>
      </c>
      <c r="D27" s="65">
        <f>VLOOKUP($A27,'Return Data'!$B$7:$R$2292,10,0)</f>
        <v>0.87050000000000005</v>
      </c>
      <c r="E27" s="66">
        <f t="shared" si="0"/>
        <v>20</v>
      </c>
      <c r="F27" s="65">
        <f>VLOOKUP($A27,'Return Data'!$B$7:$R$2292,11,0)</f>
        <v>1.9449000000000001</v>
      </c>
      <c r="G27" s="66">
        <f t="shared" si="1"/>
        <v>15</v>
      </c>
      <c r="H27" s="65">
        <f>VLOOKUP($A27,'Return Data'!$B$7:$R$2292,12,0)</f>
        <v>2.8852000000000002</v>
      </c>
      <c r="I27" s="66">
        <f t="shared" si="2"/>
        <v>16</v>
      </c>
      <c r="J27" s="65">
        <f>VLOOKUP($A27,'Return Data'!$B$7:$R$2292,13,0)</f>
        <v>4.1657999999999999</v>
      </c>
      <c r="K27" s="66">
        <f t="shared" si="3"/>
        <v>18</v>
      </c>
      <c r="L27" s="65">
        <f>VLOOKUP($A27,'Return Data'!$B$7:$R$2292,17,0)</f>
        <v>3.9998999999999998</v>
      </c>
      <c r="M27" s="66">
        <f t="shared" si="8"/>
        <v>14</v>
      </c>
      <c r="N27" s="65">
        <f>VLOOKUP($A27,'Return Data'!$B$7:$R$2292,14,0)</f>
        <v>4.8460999999999999</v>
      </c>
      <c r="O27" s="66">
        <f>RANK(N27,N$8:N$32,0)</f>
        <v>14</v>
      </c>
      <c r="P27" s="65">
        <f>VLOOKUP($A27,'Return Data'!$B$7:$R$2292,15,0)</f>
        <v>5.4348999999999998</v>
      </c>
      <c r="Q27" s="66">
        <f>RANK(P27,P$8:P$32,0)</f>
        <v>13</v>
      </c>
      <c r="R27" s="65">
        <f>VLOOKUP($A27,'Return Data'!$B$7:$R$2292,16,0)</f>
        <v>6.1908000000000003</v>
      </c>
      <c r="S27" s="67">
        <f t="shared" si="6"/>
        <v>13</v>
      </c>
    </row>
    <row r="28" spans="1:19" x14ac:dyDescent="0.3">
      <c r="A28" s="63" t="s">
        <v>1647</v>
      </c>
      <c r="B28" s="64">
        <f>VLOOKUP($A28,'Return Data'!$B$7:$R$2292,3,0)</f>
        <v>44651</v>
      </c>
      <c r="C28" s="65">
        <f>VLOOKUP($A28,'Return Data'!$B$7:$R$2292,4,0)</f>
        <v>28.529599999999999</v>
      </c>
      <c r="D28" s="65">
        <f>VLOOKUP($A28,'Return Data'!$B$7:$R$2292,10,0)</f>
        <v>1.0405</v>
      </c>
      <c r="E28" s="66">
        <f t="shared" si="0"/>
        <v>8</v>
      </c>
      <c r="F28" s="65">
        <f>VLOOKUP($A28,'Return Data'!$B$7:$R$2292,11,0)</f>
        <v>2.3065000000000002</v>
      </c>
      <c r="G28" s="66">
        <f t="shared" si="1"/>
        <v>2</v>
      </c>
      <c r="H28" s="65">
        <f>VLOOKUP($A28,'Return Data'!$B$7:$R$2292,12,0)</f>
        <v>3.2326999999999999</v>
      </c>
      <c r="I28" s="66">
        <f t="shared" si="2"/>
        <v>3</v>
      </c>
      <c r="J28" s="65">
        <f>VLOOKUP($A28,'Return Data'!$B$7:$R$2292,13,0)</f>
        <v>4.5956000000000001</v>
      </c>
      <c r="K28" s="66">
        <f t="shared" si="3"/>
        <v>3</v>
      </c>
      <c r="L28" s="65">
        <f>VLOOKUP($A28,'Return Data'!$B$7:$R$2292,17,0)</f>
        <v>3.8216999999999999</v>
      </c>
      <c r="M28" s="66">
        <f t="shared" si="8"/>
        <v>17</v>
      </c>
      <c r="N28" s="65">
        <f>VLOOKUP($A28,'Return Data'!$B$7:$R$2292,14,0)</f>
        <v>4.8158000000000003</v>
      </c>
      <c r="O28" s="66">
        <f>RANK(N28,N$8:N$32,0)</f>
        <v>15</v>
      </c>
      <c r="P28" s="65">
        <f>VLOOKUP($A28,'Return Data'!$B$7:$R$2292,15,0)</f>
        <v>5.4829999999999997</v>
      </c>
      <c r="Q28" s="66">
        <f>RANK(P28,P$8:P$32,0)</f>
        <v>12</v>
      </c>
      <c r="R28" s="65">
        <f>VLOOKUP($A28,'Return Data'!$B$7:$R$2292,16,0)</f>
        <v>6.6856</v>
      </c>
      <c r="S28" s="67">
        <f t="shared" si="6"/>
        <v>7</v>
      </c>
    </row>
    <row r="29" spans="1:19" x14ac:dyDescent="0.3">
      <c r="A29" s="63" t="s">
        <v>1648</v>
      </c>
      <c r="B29" s="64">
        <f>VLOOKUP($A29,'Return Data'!$B$7:$R$2292,3,0)</f>
        <v>44651</v>
      </c>
      <c r="C29" s="65">
        <f>VLOOKUP($A29,'Return Data'!$B$7:$R$2292,4,0)</f>
        <v>12.231299999999999</v>
      </c>
      <c r="D29" s="65">
        <f>VLOOKUP($A29,'Return Data'!$B$7:$R$2292,10,0)</f>
        <v>0.60209999999999997</v>
      </c>
      <c r="E29" s="66">
        <f t="shared" si="0"/>
        <v>24</v>
      </c>
      <c r="F29" s="65">
        <f>VLOOKUP($A29,'Return Data'!$B$7:$R$2292,11,0)</f>
        <v>1.1311</v>
      </c>
      <c r="G29" s="66">
        <f t="shared" si="1"/>
        <v>25</v>
      </c>
      <c r="H29" s="65">
        <f>VLOOKUP($A29,'Return Data'!$B$7:$R$2292,12,0)</f>
        <v>1.6884999999999999</v>
      </c>
      <c r="I29" s="66">
        <f t="shared" si="2"/>
        <v>25</v>
      </c>
      <c r="J29" s="65">
        <f>VLOOKUP($A29,'Return Data'!$B$7:$R$2292,13,0)</f>
        <v>2.7183999999999999</v>
      </c>
      <c r="K29" s="66">
        <f t="shared" si="3"/>
        <v>25</v>
      </c>
      <c r="L29" s="65">
        <f>VLOOKUP($A29,'Return Data'!$B$7:$R$2292,17,0)</f>
        <v>2.3039000000000001</v>
      </c>
      <c r="M29" s="66">
        <f t="shared" si="8"/>
        <v>23</v>
      </c>
      <c r="N29" s="65">
        <f>VLOOKUP($A29,'Return Data'!$B$7:$R$2292,14,0)</f>
        <v>3.1061999999999999</v>
      </c>
      <c r="O29" s="66">
        <f>RANK(N29,N$8:N$32,0)</f>
        <v>21</v>
      </c>
      <c r="P29" s="65">
        <f>VLOOKUP($A29,'Return Data'!$B$7:$R$2292,15,0)</f>
        <v>2.8963999999999999</v>
      </c>
      <c r="Q29" s="66">
        <f>RANK(P29,P$8:P$32,0)</f>
        <v>17</v>
      </c>
      <c r="R29" s="65">
        <f>VLOOKUP($A29,'Return Data'!$B$7:$R$2292,16,0)</f>
        <v>3.4459</v>
      </c>
      <c r="S29" s="67">
        <f t="shared" si="6"/>
        <v>25</v>
      </c>
    </row>
    <row r="30" spans="1:19" x14ac:dyDescent="0.3">
      <c r="A30" s="63" t="s">
        <v>1649</v>
      </c>
      <c r="B30" s="64">
        <f>VLOOKUP($A30,'Return Data'!$B$7:$R$2292,3,0)</f>
        <v>44651</v>
      </c>
      <c r="C30" s="65">
        <f>VLOOKUP($A30,'Return Data'!$B$7:$R$2292,4,0)</f>
        <v>11.9855</v>
      </c>
      <c r="D30" s="65">
        <f>VLOOKUP($A30,'Return Data'!$B$7:$R$2292,10,0)</f>
        <v>0.9909</v>
      </c>
      <c r="E30" s="66">
        <f t="shared" si="0"/>
        <v>12</v>
      </c>
      <c r="F30" s="65">
        <f>VLOOKUP($A30,'Return Data'!$B$7:$R$2292,11,0)</f>
        <v>1.9878</v>
      </c>
      <c r="G30" s="66">
        <f t="shared" si="1"/>
        <v>13</v>
      </c>
      <c r="H30" s="65">
        <f>VLOOKUP($A30,'Return Data'!$B$7:$R$2292,12,0)</f>
        <v>3.0142000000000002</v>
      </c>
      <c r="I30" s="66">
        <f t="shared" si="2"/>
        <v>9</v>
      </c>
      <c r="J30" s="65">
        <f>VLOOKUP($A30,'Return Data'!$B$7:$R$2292,13,0)</f>
        <v>4.4943</v>
      </c>
      <c r="K30" s="66">
        <f t="shared" si="3"/>
        <v>6</v>
      </c>
      <c r="L30" s="65">
        <f>VLOOKUP($A30,'Return Data'!$B$7:$R$2292,17,0)</f>
        <v>4.5566000000000004</v>
      </c>
      <c r="M30" s="66">
        <f t="shared" si="8"/>
        <v>1</v>
      </c>
      <c r="N30" s="65">
        <f>VLOOKUP($A30,'Return Data'!$B$7:$R$2292,14,0)</f>
        <v>5.5869</v>
      </c>
      <c r="O30" s="66">
        <f>RANK(N30,N$8:N$32,0)</f>
        <v>1</v>
      </c>
      <c r="P30" s="65"/>
      <c r="Q30" s="66"/>
      <c r="R30" s="65">
        <f>VLOOKUP($A30,'Return Data'!$B$7:$R$2292,16,0)</f>
        <v>5.6683000000000003</v>
      </c>
      <c r="S30" s="67">
        <f t="shared" si="6"/>
        <v>17</v>
      </c>
    </row>
    <row r="31" spans="1:19" x14ac:dyDescent="0.3">
      <c r="A31" s="63" t="s">
        <v>1650</v>
      </c>
      <c r="B31" s="64">
        <f>VLOOKUP($A31,'Return Data'!$B$7:$R$2292,3,0)</f>
        <v>44651</v>
      </c>
      <c r="C31" s="65">
        <f>VLOOKUP($A31,'Return Data'!$B$7:$R$2292,4,0)</f>
        <v>11.6646</v>
      </c>
      <c r="D31" s="65">
        <f>VLOOKUP($A31,'Return Data'!$B$7:$R$2292,10,0)</f>
        <v>0.98609999999999998</v>
      </c>
      <c r="E31" s="66">
        <f t="shared" si="0"/>
        <v>13</v>
      </c>
      <c r="F31" s="65">
        <f>VLOOKUP($A31,'Return Data'!$B$7:$R$2292,11,0)</f>
        <v>2.0150000000000001</v>
      </c>
      <c r="G31" s="66">
        <f t="shared" si="1"/>
        <v>9</v>
      </c>
      <c r="H31" s="65">
        <f>VLOOKUP($A31,'Return Data'!$B$7:$R$2292,12,0)</f>
        <v>3.0697000000000001</v>
      </c>
      <c r="I31" s="66">
        <f t="shared" si="2"/>
        <v>8</v>
      </c>
      <c r="J31" s="65">
        <f>VLOOKUP($A31,'Return Data'!$B$7:$R$2292,13,0)</f>
        <v>4.3513000000000002</v>
      </c>
      <c r="K31" s="66">
        <f t="shared" si="3"/>
        <v>12</v>
      </c>
      <c r="L31" s="65">
        <f>VLOOKUP($A31,'Return Data'!$B$7:$R$2292,17,0)</f>
        <v>4.0548999999999999</v>
      </c>
      <c r="M31" s="66">
        <f t="shared" si="8"/>
        <v>13</v>
      </c>
      <c r="N31" s="65"/>
      <c r="O31" s="66"/>
      <c r="P31" s="65"/>
      <c r="Q31" s="66"/>
      <c r="R31" s="65">
        <f>VLOOKUP($A31,'Return Data'!$B$7:$R$2292,16,0)</f>
        <v>5.0762</v>
      </c>
      <c r="S31" s="67">
        <f t="shared" si="6"/>
        <v>19</v>
      </c>
    </row>
    <row r="32" spans="1:19" x14ac:dyDescent="0.3">
      <c r="A32" s="63" t="s">
        <v>1651</v>
      </c>
      <c r="B32" s="64">
        <f>VLOOKUP($A32,'Return Data'!$B$7:$R$2292,3,0)</f>
        <v>44651</v>
      </c>
      <c r="C32" s="65">
        <f>VLOOKUP($A32,'Return Data'!$B$7:$R$2292,4,0)</f>
        <v>29.721399999999999</v>
      </c>
      <c r="D32" s="65">
        <f>VLOOKUP($A32,'Return Data'!$B$7:$R$2292,10,0)</f>
        <v>0.96409999999999996</v>
      </c>
      <c r="E32" s="66">
        <f t="shared" si="0"/>
        <v>16</v>
      </c>
      <c r="F32" s="65">
        <f>VLOOKUP($A32,'Return Data'!$B$7:$R$2292,11,0)</f>
        <v>1.9482999999999999</v>
      </c>
      <c r="G32" s="66">
        <f t="shared" si="1"/>
        <v>14</v>
      </c>
      <c r="H32" s="65">
        <f>VLOOKUP($A32,'Return Data'!$B$7:$R$2292,12,0)</f>
        <v>2.9565999999999999</v>
      </c>
      <c r="I32" s="66">
        <f t="shared" si="2"/>
        <v>14</v>
      </c>
      <c r="J32" s="65">
        <f>VLOOKUP($A32,'Return Data'!$B$7:$R$2292,13,0)</f>
        <v>4.4527000000000001</v>
      </c>
      <c r="K32" s="66">
        <f t="shared" si="3"/>
        <v>9</v>
      </c>
      <c r="L32" s="65">
        <f>VLOOKUP($A32,'Return Data'!$B$7:$R$2292,17,0)</f>
        <v>4.2920999999999996</v>
      </c>
      <c r="M32" s="66">
        <f t="shared" si="8"/>
        <v>7</v>
      </c>
      <c r="N32" s="65">
        <f>VLOOKUP($A32,'Return Data'!$B$7:$R$2292,14,0)</f>
        <v>5.1215999999999999</v>
      </c>
      <c r="O32" s="66">
        <f>RANK(N32,N$8:N$32,0)</f>
        <v>10</v>
      </c>
      <c r="P32" s="65">
        <f>VLOOKUP($A32,'Return Data'!$B$7:$R$2292,15,0)</f>
        <v>5.6940999999999997</v>
      </c>
      <c r="Q32" s="66">
        <f>RANK(P32,P$8:P$32,0)</f>
        <v>8</v>
      </c>
      <c r="R32" s="65">
        <f>VLOOKUP($A32,'Return Data'!$B$7:$R$2292,16,0)</f>
        <v>6.6582999999999997</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0.9544959999999999</v>
      </c>
      <c r="E34" s="74"/>
      <c r="F34" s="75">
        <f>AVERAGE(F8:F32)</f>
        <v>1.9036479999999998</v>
      </c>
      <c r="G34" s="74"/>
      <c r="H34" s="75">
        <f>AVERAGE(H8:H32)</f>
        <v>2.8095279999999998</v>
      </c>
      <c r="I34" s="74"/>
      <c r="J34" s="75">
        <f>AVERAGE(J8:J32)</f>
        <v>4.1222079999999997</v>
      </c>
      <c r="K34" s="74"/>
      <c r="L34" s="75">
        <f>AVERAGE(L8:L32)</f>
        <v>3.8978391304347833</v>
      </c>
      <c r="M34" s="74"/>
      <c r="N34" s="75">
        <f>AVERAGE(N8:N32)</f>
        <v>4.8526476190476195</v>
      </c>
      <c r="O34" s="74"/>
      <c r="P34" s="75">
        <f>AVERAGE(P8:P32)</f>
        <v>5.4138352941176473</v>
      </c>
      <c r="Q34" s="74"/>
      <c r="R34" s="75">
        <f>AVERAGE(R8:R32)</f>
        <v>5.8089959999999987</v>
      </c>
      <c r="S34" s="76"/>
    </row>
    <row r="35" spans="1:19" x14ac:dyDescent="0.3">
      <c r="A35" s="73" t="s">
        <v>28</v>
      </c>
      <c r="B35" s="74"/>
      <c r="C35" s="74"/>
      <c r="D35" s="75">
        <f>MIN(D8:D32)</f>
        <v>0.57720000000000005</v>
      </c>
      <c r="E35" s="74"/>
      <c r="F35" s="75">
        <f>MIN(F8:F32)</f>
        <v>1.1311</v>
      </c>
      <c r="G35" s="74"/>
      <c r="H35" s="75">
        <f>MIN(H8:H32)</f>
        <v>1.6884999999999999</v>
      </c>
      <c r="I35" s="74"/>
      <c r="J35" s="75">
        <f>MIN(J8:J32)</f>
        <v>2.7183999999999999</v>
      </c>
      <c r="K35" s="74"/>
      <c r="L35" s="75">
        <f>MIN(L8:L32)</f>
        <v>2.3039000000000001</v>
      </c>
      <c r="M35" s="74"/>
      <c r="N35" s="75">
        <f>MIN(N8:N32)</f>
        <v>3.1061999999999999</v>
      </c>
      <c r="O35" s="74"/>
      <c r="P35" s="75">
        <f>MIN(P8:P32)</f>
        <v>2.8963999999999999</v>
      </c>
      <c r="Q35" s="74"/>
      <c r="R35" s="75">
        <f>MIN(R8:R32)</f>
        <v>3.4459</v>
      </c>
      <c r="S35" s="76"/>
    </row>
    <row r="36" spans="1:19" ht="15" thickBot="1" x14ac:dyDescent="0.35">
      <c r="A36" s="77" t="s">
        <v>29</v>
      </c>
      <c r="B36" s="78"/>
      <c r="C36" s="78"/>
      <c r="D36" s="79">
        <f>MAX(D8:D32)</f>
        <v>1.2390000000000001</v>
      </c>
      <c r="E36" s="78"/>
      <c r="F36" s="79">
        <f>MAX(F8:F32)</f>
        <v>2.4443000000000001</v>
      </c>
      <c r="G36" s="78"/>
      <c r="H36" s="79">
        <f>MAX(H8:H32)</f>
        <v>3.4929000000000001</v>
      </c>
      <c r="I36" s="78"/>
      <c r="J36" s="79">
        <f>MAX(J8:J32)</f>
        <v>4.8159000000000001</v>
      </c>
      <c r="K36" s="78"/>
      <c r="L36" s="79">
        <f>MAX(L8:L32)</f>
        <v>4.5566000000000004</v>
      </c>
      <c r="M36" s="78"/>
      <c r="N36" s="79">
        <f>MAX(N8:N32)</f>
        <v>5.5869</v>
      </c>
      <c r="O36" s="78"/>
      <c r="P36" s="79">
        <f>MAX(P8:P32)</f>
        <v>5.9114000000000004</v>
      </c>
      <c r="Q36" s="78"/>
      <c r="R36" s="79">
        <f>MAX(R8:R32)</f>
        <v>7.0688000000000004</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1652</v>
      </c>
      <c r="B8" s="64">
        <f>VLOOKUP($A8,'Return Data'!$B$7:$R$2292,3,0)</f>
        <v>44651</v>
      </c>
      <c r="C8" s="65">
        <f>VLOOKUP($A8,'Return Data'!$B$7:$R$2292,4,0)</f>
        <v>21.599</v>
      </c>
      <c r="D8" s="65">
        <f>VLOOKUP($A8,'Return Data'!$B$7:$R$2292,10,0)</f>
        <v>0.85070000000000001</v>
      </c>
      <c r="E8" s="66">
        <f t="shared" ref="E8:E32" si="0">RANK(D8,D$8:D$32,0)</f>
        <v>10</v>
      </c>
      <c r="F8" s="65">
        <f>VLOOKUP($A8,'Return Data'!$B$7:$R$2292,11,0)</f>
        <v>1.6524000000000001</v>
      </c>
      <c r="G8" s="66">
        <f t="shared" ref="G8:G32" si="1">RANK(F8,F$8:F$32,0)</f>
        <v>11</v>
      </c>
      <c r="H8" s="65">
        <f>VLOOKUP($A8,'Return Data'!$B$7:$R$2292,12,0)</f>
        <v>2.4727000000000001</v>
      </c>
      <c r="I8" s="66">
        <f t="shared" ref="I8:I32" si="2">RANK(H8,H$8:H$32,0)</f>
        <v>10</v>
      </c>
      <c r="J8" s="65">
        <f>VLOOKUP($A8,'Return Data'!$B$7:$R$2292,13,0)</f>
        <v>3.7679999999999998</v>
      </c>
      <c r="K8" s="66">
        <f t="shared" ref="K8:K32" si="3">RANK(J8,J$8:J$32,0)</f>
        <v>10</v>
      </c>
      <c r="L8" s="65">
        <f>VLOOKUP($A8,'Return Data'!$B$7:$R$2292,17,0)</f>
        <v>3.6116000000000001</v>
      </c>
      <c r="M8" s="66">
        <f t="shared" ref="M8:M23" si="4">RANK(L8,L$8:L$32,0)</f>
        <v>8</v>
      </c>
      <c r="N8" s="65">
        <f>VLOOKUP($A8,'Return Data'!$B$7:$R$2292,14,0)</f>
        <v>4.5166000000000004</v>
      </c>
      <c r="O8" s="66">
        <f t="shared" ref="O8:O18" si="5">RANK(N8,N$8:N$32,0)</f>
        <v>8</v>
      </c>
      <c r="P8" s="65">
        <f>VLOOKUP($A8,'Return Data'!$B$7:$R$2292,15,0)</f>
        <v>5.0456000000000003</v>
      </c>
      <c r="Q8" s="66">
        <f>RANK(P8,P$8:P$32,0)</f>
        <v>8</v>
      </c>
      <c r="R8" s="65">
        <f>VLOOKUP($A8,'Return Data'!$B$7:$R$2292,16,0)</f>
        <v>6.2545999999999999</v>
      </c>
      <c r="S8" s="67">
        <f t="shared" ref="S8:S32" si="6">RANK(R8,R$8:R$32,0)</f>
        <v>10</v>
      </c>
    </row>
    <row r="9" spans="1:20" x14ac:dyDescent="0.3">
      <c r="A9" s="63" t="s">
        <v>1653</v>
      </c>
      <c r="B9" s="64">
        <f>VLOOKUP($A9,'Return Data'!$B$7:$R$2292,3,0)</f>
        <v>44651</v>
      </c>
      <c r="C9" s="65">
        <f>VLOOKUP($A9,'Return Data'!$B$7:$R$2292,4,0)</f>
        <v>15.242100000000001</v>
      </c>
      <c r="D9" s="65">
        <f>VLOOKUP($A9,'Return Data'!$B$7:$R$2292,10,0)</f>
        <v>1.014</v>
      </c>
      <c r="E9" s="66">
        <f t="shared" si="0"/>
        <v>2</v>
      </c>
      <c r="F9" s="65">
        <f>VLOOKUP($A9,'Return Data'!$B$7:$R$2292,11,0)</f>
        <v>2.0672000000000001</v>
      </c>
      <c r="G9" s="66">
        <f t="shared" si="1"/>
        <v>2</v>
      </c>
      <c r="H9" s="65">
        <f>VLOOKUP($A9,'Return Data'!$B$7:$R$2292,12,0)</f>
        <v>2.9197000000000002</v>
      </c>
      <c r="I9" s="66">
        <f t="shared" si="2"/>
        <v>1</v>
      </c>
      <c r="J9" s="65">
        <f>VLOOKUP($A9,'Return Data'!$B$7:$R$2292,13,0)</f>
        <v>4.0408999999999997</v>
      </c>
      <c r="K9" s="66">
        <f t="shared" si="3"/>
        <v>2</v>
      </c>
      <c r="L9" s="65">
        <f>VLOOKUP($A9,'Return Data'!$B$7:$R$2292,17,0)</f>
        <v>3.6</v>
      </c>
      <c r="M9" s="66">
        <f t="shared" si="4"/>
        <v>9</v>
      </c>
      <c r="N9" s="65">
        <f>VLOOKUP($A9,'Return Data'!$B$7:$R$2292,14,0)</f>
        <v>4.4302999999999999</v>
      </c>
      <c r="O9" s="66">
        <f t="shared" si="5"/>
        <v>11</v>
      </c>
      <c r="P9" s="65">
        <f>VLOOKUP($A9,'Return Data'!$B$7:$R$2292,15,0)</f>
        <v>5.0358999999999998</v>
      </c>
      <c r="Q9" s="66">
        <f>RANK(P9,P$8:P$32,0)</f>
        <v>9</v>
      </c>
      <c r="R9" s="65">
        <f>VLOOKUP($A9,'Return Data'!$B$7:$R$2292,16,0)</f>
        <v>5.6772</v>
      </c>
      <c r="S9" s="67">
        <f t="shared" si="6"/>
        <v>13</v>
      </c>
    </row>
    <row r="10" spans="1:20" x14ac:dyDescent="0.3">
      <c r="A10" s="63" t="s">
        <v>2003</v>
      </c>
      <c r="B10" s="64">
        <f>VLOOKUP($A10,'Return Data'!$B$7:$R$2292,3,0)</f>
        <v>44651</v>
      </c>
      <c r="C10" s="65">
        <f>VLOOKUP($A10,'Return Data'!$B$7:$R$2292,4,0)</f>
        <v>13.116899999999999</v>
      </c>
      <c r="D10" s="65">
        <f>VLOOKUP($A10,'Return Data'!$B$7:$R$2292,10,0)</f>
        <v>0.76749999999999996</v>
      </c>
      <c r="E10" s="66">
        <f t="shared" si="0"/>
        <v>18</v>
      </c>
      <c r="F10" s="65">
        <f>VLOOKUP($A10,'Return Data'!$B$7:$R$2292,11,0)</f>
        <v>1.5397000000000001</v>
      </c>
      <c r="G10" s="66">
        <f t="shared" si="1"/>
        <v>18</v>
      </c>
      <c r="H10" s="65">
        <f>VLOOKUP($A10,'Return Data'!$B$7:$R$2292,12,0)</f>
        <v>2.3797999999999999</v>
      </c>
      <c r="I10" s="66">
        <f t="shared" si="2"/>
        <v>16</v>
      </c>
      <c r="J10" s="65">
        <f>VLOOKUP($A10,'Return Data'!$B$7:$R$2292,13,0)</f>
        <v>3.5598999999999998</v>
      </c>
      <c r="K10" s="66">
        <f t="shared" si="3"/>
        <v>16</v>
      </c>
      <c r="L10" s="65">
        <f>VLOOKUP($A10,'Return Data'!$B$7:$R$2292,17,0)</f>
        <v>3.4948000000000001</v>
      </c>
      <c r="M10" s="66">
        <f t="shared" si="4"/>
        <v>12</v>
      </c>
      <c r="N10" s="65">
        <f>VLOOKUP($A10,'Return Data'!$B$7:$R$2292,14,0)</f>
        <v>4.5846</v>
      </c>
      <c r="O10" s="66">
        <f t="shared" si="5"/>
        <v>5</v>
      </c>
      <c r="P10" s="65">
        <f>VLOOKUP($A10,'Return Data'!$B$7:$R$2292,15,0)</f>
        <v>5.1539999999999999</v>
      </c>
      <c r="Q10" s="66">
        <f>RANK(P10,P$8:P$32,0)</f>
        <v>5</v>
      </c>
      <c r="R10" s="65">
        <f>VLOOKUP($A10,'Return Data'!$B$7:$R$2292,16,0)</f>
        <v>5.2960000000000003</v>
      </c>
      <c r="S10" s="67">
        <f t="shared" si="6"/>
        <v>16</v>
      </c>
    </row>
    <row r="11" spans="1:20" x14ac:dyDescent="0.3">
      <c r="A11" s="63" t="s">
        <v>1654</v>
      </c>
      <c r="B11" s="64">
        <f>VLOOKUP($A11,'Return Data'!$B$7:$R$2292,3,0)</f>
        <v>44651</v>
      </c>
      <c r="C11" s="65">
        <f>VLOOKUP($A11,'Return Data'!$B$7:$R$2292,4,0)</f>
        <v>11.4884</v>
      </c>
      <c r="D11" s="65">
        <f>VLOOKUP($A11,'Return Data'!$B$7:$R$2292,10,0)</f>
        <v>0.53380000000000005</v>
      </c>
      <c r="E11" s="66">
        <f t="shared" si="0"/>
        <v>22</v>
      </c>
      <c r="F11" s="65">
        <f>VLOOKUP($A11,'Return Data'!$B$7:$R$2292,11,0)</f>
        <v>1.0636000000000001</v>
      </c>
      <c r="G11" s="66">
        <f t="shared" si="1"/>
        <v>22</v>
      </c>
      <c r="H11" s="65">
        <f>VLOOKUP($A11,'Return Data'!$B$7:$R$2292,12,0)</f>
        <v>1.4796</v>
      </c>
      <c r="I11" s="66">
        <f t="shared" si="2"/>
        <v>23</v>
      </c>
      <c r="J11" s="65">
        <f>VLOOKUP($A11,'Return Data'!$B$7:$R$2292,13,0)</f>
        <v>2.3347000000000002</v>
      </c>
      <c r="K11" s="66">
        <f t="shared" si="3"/>
        <v>23</v>
      </c>
      <c r="L11" s="65">
        <f>VLOOKUP($A11,'Return Data'!$B$7:$R$2292,17,0)</f>
        <v>2.3509000000000002</v>
      </c>
      <c r="M11" s="66">
        <f t="shared" si="4"/>
        <v>21</v>
      </c>
      <c r="N11" s="65">
        <f>VLOOKUP($A11,'Return Data'!$B$7:$R$2292,14,0)</f>
        <v>3.2654999999999998</v>
      </c>
      <c r="O11" s="66">
        <f t="shared" si="5"/>
        <v>20</v>
      </c>
      <c r="P11" s="65"/>
      <c r="Q11" s="66"/>
      <c r="R11" s="65">
        <f>VLOOKUP($A11,'Return Data'!$B$7:$R$2292,16,0)</f>
        <v>3.7326000000000001</v>
      </c>
      <c r="S11" s="67">
        <f t="shared" si="6"/>
        <v>21</v>
      </c>
    </row>
    <row r="12" spans="1:20" x14ac:dyDescent="0.3">
      <c r="A12" s="63" t="s">
        <v>1655</v>
      </c>
      <c r="B12" s="64">
        <f>VLOOKUP($A12,'Return Data'!$B$7:$R$2292,3,0)</f>
        <v>44651</v>
      </c>
      <c r="C12" s="65">
        <f>VLOOKUP($A12,'Return Data'!$B$7:$R$2292,4,0)</f>
        <v>12.162000000000001</v>
      </c>
      <c r="D12" s="65">
        <f>VLOOKUP($A12,'Return Data'!$B$7:$R$2292,10,0)</f>
        <v>0.73719999999999997</v>
      </c>
      <c r="E12" s="66">
        <f t="shared" si="0"/>
        <v>19</v>
      </c>
      <c r="F12" s="65">
        <f>VLOOKUP($A12,'Return Data'!$B$7:$R$2292,11,0)</f>
        <v>1.4938</v>
      </c>
      <c r="G12" s="66">
        <f t="shared" si="1"/>
        <v>20</v>
      </c>
      <c r="H12" s="65">
        <f>VLOOKUP($A12,'Return Data'!$B$7:$R$2292,12,0)</f>
        <v>2.3220999999999998</v>
      </c>
      <c r="I12" s="66">
        <f t="shared" si="2"/>
        <v>19</v>
      </c>
      <c r="J12" s="65">
        <f>VLOOKUP($A12,'Return Data'!$B$7:$R$2292,13,0)</f>
        <v>3.4887999999999999</v>
      </c>
      <c r="K12" s="66">
        <f t="shared" si="3"/>
        <v>18</v>
      </c>
      <c r="L12" s="65">
        <f>VLOOKUP($A12,'Return Data'!$B$7:$R$2292,17,0)</f>
        <v>3.347</v>
      </c>
      <c r="M12" s="66">
        <f t="shared" si="4"/>
        <v>16</v>
      </c>
      <c r="N12" s="65">
        <f>VLOOKUP($A12,'Return Data'!$B$7:$R$2292,14,0)</f>
        <v>4.3364000000000003</v>
      </c>
      <c r="O12" s="66">
        <f t="shared" si="5"/>
        <v>13</v>
      </c>
      <c r="P12" s="65"/>
      <c r="Q12" s="66"/>
      <c r="R12" s="65">
        <f>VLOOKUP($A12,'Return Data'!$B$7:$R$2292,16,0)</f>
        <v>4.7930000000000001</v>
      </c>
      <c r="S12" s="67">
        <f t="shared" si="6"/>
        <v>18</v>
      </c>
    </row>
    <row r="13" spans="1:20" x14ac:dyDescent="0.3">
      <c r="A13" s="63" t="s">
        <v>1656</v>
      </c>
      <c r="B13" s="64">
        <f>VLOOKUP($A13,'Return Data'!$B$7:$R$2292,3,0)</f>
        <v>44651</v>
      </c>
      <c r="C13" s="65">
        <f>VLOOKUP($A13,'Return Data'!$B$7:$R$2292,4,0)</f>
        <v>15.712</v>
      </c>
      <c r="D13" s="65">
        <f>VLOOKUP($A13,'Return Data'!$B$7:$R$2292,10,0)</f>
        <v>0.9425</v>
      </c>
      <c r="E13" s="66">
        <f t="shared" si="0"/>
        <v>4</v>
      </c>
      <c r="F13" s="65">
        <f>VLOOKUP($A13,'Return Data'!$B$7:$R$2292,11,0)</f>
        <v>1.8777999999999999</v>
      </c>
      <c r="G13" s="66">
        <f t="shared" si="1"/>
        <v>3</v>
      </c>
      <c r="H13" s="65">
        <f>VLOOKUP($A13,'Return Data'!$B$7:$R$2292,12,0)</f>
        <v>2.6833999999999998</v>
      </c>
      <c r="I13" s="66">
        <f t="shared" si="2"/>
        <v>4</v>
      </c>
      <c r="J13" s="65">
        <f>VLOOKUP($A13,'Return Data'!$B$7:$R$2292,13,0)</f>
        <v>3.9152999999999998</v>
      </c>
      <c r="K13" s="66">
        <f t="shared" si="3"/>
        <v>4</v>
      </c>
      <c r="L13" s="65">
        <f>VLOOKUP($A13,'Return Data'!$B$7:$R$2292,17,0)</f>
        <v>3.6598999999999999</v>
      </c>
      <c r="M13" s="66">
        <f t="shared" si="4"/>
        <v>6</v>
      </c>
      <c r="N13" s="65">
        <f>VLOOKUP($A13,'Return Data'!$B$7:$R$2292,14,0)</f>
        <v>4.6372</v>
      </c>
      <c r="O13" s="66">
        <f t="shared" si="5"/>
        <v>2</v>
      </c>
      <c r="P13" s="65">
        <f>VLOOKUP($A13,'Return Data'!$B$7:$R$2292,15,0)</f>
        <v>5.1795999999999998</v>
      </c>
      <c r="Q13" s="66">
        <f t="shared" ref="Q13:Q18" si="7">RANK(P13,P$8:P$32,0)</f>
        <v>4</v>
      </c>
      <c r="R13" s="65">
        <f>VLOOKUP($A13,'Return Data'!$B$7:$R$2292,16,0)</f>
        <v>5.992</v>
      </c>
      <c r="S13" s="67">
        <f t="shared" si="6"/>
        <v>11</v>
      </c>
    </row>
    <row r="14" spans="1:20" x14ac:dyDescent="0.3">
      <c r="A14" s="63" t="s">
        <v>1657</v>
      </c>
      <c r="B14" s="64">
        <f>VLOOKUP($A14,'Return Data'!$B$7:$R$2292,3,0)</f>
        <v>44651</v>
      </c>
      <c r="C14" s="65">
        <f>VLOOKUP($A14,'Return Data'!$B$7:$R$2292,4,0)</f>
        <v>24.853000000000002</v>
      </c>
      <c r="D14" s="65">
        <f>VLOOKUP($A14,'Return Data'!$B$7:$R$2292,10,0)</f>
        <v>0.84399999999999997</v>
      </c>
      <c r="E14" s="66">
        <f t="shared" si="0"/>
        <v>12</v>
      </c>
      <c r="F14" s="65">
        <f>VLOOKUP($A14,'Return Data'!$B$7:$R$2292,11,0)</f>
        <v>1.5942000000000001</v>
      </c>
      <c r="G14" s="66">
        <f t="shared" si="1"/>
        <v>15</v>
      </c>
      <c r="H14" s="65">
        <f>VLOOKUP($A14,'Return Data'!$B$7:$R$2292,12,0)</f>
        <v>2.3895</v>
      </c>
      <c r="I14" s="66">
        <f t="shared" si="2"/>
        <v>15</v>
      </c>
      <c r="J14" s="65">
        <f>VLOOKUP($A14,'Return Data'!$B$7:$R$2292,13,0)</f>
        <v>3.6535000000000002</v>
      </c>
      <c r="K14" s="66">
        <f t="shared" si="3"/>
        <v>13</v>
      </c>
      <c r="L14" s="65">
        <f>VLOOKUP($A14,'Return Data'!$B$7:$R$2292,17,0)</f>
        <v>3.3742999999999999</v>
      </c>
      <c r="M14" s="66">
        <f t="shared" si="4"/>
        <v>14</v>
      </c>
      <c r="N14" s="65">
        <f>VLOOKUP($A14,'Return Data'!$B$7:$R$2292,14,0)</f>
        <v>4.2423000000000002</v>
      </c>
      <c r="O14" s="66">
        <f t="shared" si="5"/>
        <v>15</v>
      </c>
      <c r="P14" s="65">
        <f>VLOOKUP($A14,'Return Data'!$B$7:$R$2292,15,0)</f>
        <v>4.7659000000000002</v>
      </c>
      <c r="Q14" s="66">
        <f t="shared" si="7"/>
        <v>14</v>
      </c>
      <c r="R14" s="65">
        <f>VLOOKUP($A14,'Return Data'!$B$7:$R$2292,16,0)</f>
        <v>6.5045999999999999</v>
      </c>
      <c r="S14" s="67">
        <f t="shared" si="6"/>
        <v>8</v>
      </c>
    </row>
    <row r="15" spans="1:20" x14ac:dyDescent="0.3">
      <c r="A15" s="63" t="s">
        <v>1658</v>
      </c>
      <c r="B15" s="64">
        <f>VLOOKUP($A15,'Return Data'!$B$7:$R$2292,3,0)</f>
        <v>44651</v>
      </c>
      <c r="C15" s="65">
        <f>VLOOKUP($A15,'Return Data'!$B$7:$R$2292,4,0)</f>
        <v>27.8324</v>
      </c>
      <c r="D15" s="65">
        <f>VLOOKUP($A15,'Return Data'!$B$7:$R$2292,10,0)</f>
        <v>0.81169999999999998</v>
      </c>
      <c r="E15" s="66">
        <f t="shared" si="0"/>
        <v>15</v>
      </c>
      <c r="F15" s="65">
        <f>VLOOKUP($A15,'Return Data'!$B$7:$R$2292,11,0)</f>
        <v>1.7192000000000001</v>
      </c>
      <c r="G15" s="66">
        <f t="shared" si="1"/>
        <v>8</v>
      </c>
      <c r="H15" s="65">
        <f>VLOOKUP($A15,'Return Data'!$B$7:$R$2292,12,0)</f>
        <v>2.5436999999999999</v>
      </c>
      <c r="I15" s="66">
        <f t="shared" si="2"/>
        <v>8</v>
      </c>
      <c r="J15" s="65">
        <f>VLOOKUP($A15,'Return Data'!$B$7:$R$2292,13,0)</f>
        <v>3.8515000000000001</v>
      </c>
      <c r="K15" s="66">
        <f t="shared" si="3"/>
        <v>6</v>
      </c>
      <c r="L15" s="65">
        <f>VLOOKUP($A15,'Return Data'!$B$7:$R$2292,17,0)</f>
        <v>3.6398000000000001</v>
      </c>
      <c r="M15" s="66">
        <f t="shared" si="4"/>
        <v>7</v>
      </c>
      <c r="N15" s="65">
        <f>VLOOKUP($A15,'Return Data'!$B$7:$R$2292,14,0)</f>
        <v>4.5008999999999997</v>
      </c>
      <c r="O15" s="66">
        <f t="shared" si="5"/>
        <v>9</v>
      </c>
      <c r="P15" s="65">
        <f>VLOOKUP($A15,'Return Data'!$B$7:$R$2292,15,0)</f>
        <v>5.0518000000000001</v>
      </c>
      <c r="Q15" s="66">
        <f t="shared" si="7"/>
        <v>7</v>
      </c>
      <c r="R15" s="65">
        <f>VLOOKUP($A15,'Return Data'!$B$7:$R$2292,16,0)</f>
        <v>6.9378000000000002</v>
      </c>
      <c r="S15" s="67">
        <f t="shared" si="6"/>
        <v>2</v>
      </c>
    </row>
    <row r="16" spans="1:20" x14ac:dyDescent="0.3">
      <c r="A16" s="63" t="s">
        <v>1659</v>
      </c>
      <c r="B16" s="64">
        <f>VLOOKUP($A16,'Return Data'!$B$7:$R$2292,3,0)</f>
        <v>44651</v>
      </c>
      <c r="C16" s="65">
        <f>VLOOKUP($A16,'Return Data'!$B$7:$R$2292,4,0)</f>
        <v>26.389800000000001</v>
      </c>
      <c r="D16" s="65">
        <f>VLOOKUP($A16,'Return Data'!$B$7:$R$2292,10,0)</f>
        <v>0.84640000000000004</v>
      </c>
      <c r="E16" s="66">
        <f t="shared" si="0"/>
        <v>11</v>
      </c>
      <c r="F16" s="65">
        <f>VLOOKUP($A16,'Return Data'!$B$7:$R$2292,11,0)</f>
        <v>1.6584000000000001</v>
      </c>
      <c r="G16" s="66">
        <f t="shared" si="1"/>
        <v>10</v>
      </c>
      <c r="H16" s="65">
        <f>VLOOKUP($A16,'Return Data'!$B$7:$R$2292,12,0)</f>
        <v>2.4340999999999999</v>
      </c>
      <c r="I16" s="66">
        <f t="shared" si="2"/>
        <v>12</v>
      </c>
      <c r="J16" s="65">
        <f>VLOOKUP($A16,'Return Data'!$B$7:$R$2292,13,0)</f>
        <v>3.5893000000000002</v>
      </c>
      <c r="K16" s="66">
        <f t="shared" si="3"/>
        <v>14</v>
      </c>
      <c r="L16" s="65">
        <f>VLOOKUP($A16,'Return Data'!$B$7:$R$2292,17,0)</f>
        <v>3.4133</v>
      </c>
      <c r="M16" s="66">
        <f t="shared" si="4"/>
        <v>13</v>
      </c>
      <c r="N16" s="65">
        <f>VLOOKUP($A16,'Return Data'!$B$7:$R$2292,14,0)</f>
        <v>4.2606000000000002</v>
      </c>
      <c r="O16" s="66">
        <f t="shared" si="5"/>
        <v>14</v>
      </c>
      <c r="P16" s="65">
        <f>VLOOKUP($A16,'Return Data'!$B$7:$R$2292,15,0)</f>
        <v>4.9402999999999997</v>
      </c>
      <c r="Q16" s="66">
        <f t="shared" si="7"/>
        <v>12</v>
      </c>
      <c r="R16" s="65">
        <f>VLOOKUP($A16,'Return Data'!$B$7:$R$2292,16,0)</f>
        <v>6.5545</v>
      </c>
      <c r="S16" s="67">
        <f t="shared" si="6"/>
        <v>6</v>
      </c>
    </row>
    <row r="17" spans="1:19" x14ac:dyDescent="0.3">
      <c r="A17" s="63" t="s">
        <v>1660</v>
      </c>
      <c r="B17" s="64">
        <f>VLOOKUP($A17,'Return Data'!$B$7:$R$2292,3,0)</f>
        <v>44651</v>
      </c>
      <c r="C17" s="65">
        <f>VLOOKUP($A17,'Return Data'!$B$7:$R$2292,4,0)</f>
        <v>14.565899999999999</v>
      </c>
      <c r="D17" s="65">
        <f>VLOOKUP($A17,'Return Data'!$B$7:$R$2292,10,0)</f>
        <v>0.40389999999999998</v>
      </c>
      <c r="E17" s="66">
        <f t="shared" si="0"/>
        <v>25</v>
      </c>
      <c r="F17" s="65">
        <f>VLOOKUP($A17,'Return Data'!$B$7:$R$2292,11,0)</f>
        <v>1.0398000000000001</v>
      </c>
      <c r="G17" s="66">
        <f t="shared" si="1"/>
        <v>23</v>
      </c>
      <c r="H17" s="65">
        <f>VLOOKUP($A17,'Return Data'!$B$7:$R$2292,12,0)</f>
        <v>1.5059</v>
      </c>
      <c r="I17" s="66">
        <f t="shared" si="2"/>
        <v>22</v>
      </c>
      <c r="J17" s="65">
        <f>VLOOKUP($A17,'Return Data'!$B$7:$R$2292,13,0)</f>
        <v>2.3130999999999999</v>
      </c>
      <c r="K17" s="66">
        <f t="shared" si="3"/>
        <v>24</v>
      </c>
      <c r="L17" s="65">
        <f>VLOOKUP($A17,'Return Data'!$B$7:$R$2292,17,0)</f>
        <v>2.1493000000000002</v>
      </c>
      <c r="M17" s="66">
        <f t="shared" si="4"/>
        <v>22</v>
      </c>
      <c r="N17" s="65">
        <f>VLOOKUP($A17,'Return Data'!$B$7:$R$2292,14,0)</f>
        <v>3.4706999999999999</v>
      </c>
      <c r="O17" s="66">
        <f t="shared" si="5"/>
        <v>19</v>
      </c>
      <c r="P17" s="65">
        <f>VLOOKUP($A17,'Return Data'!$B$7:$R$2292,15,0)</f>
        <v>4.3605999999999998</v>
      </c>
      <c r="Q17" s="66">
        <f t="shared" si="7"/>
        <v>15</v>
      </c>
      <c r="R17" s="65">
        <f>VLOOKUP($A17,'Return Data'!$B$7:$R$2292,16,0)</f>
        <v>5.2983000000000002</v>
      </c>
      <c r="S17" s="67">
        <f t="shared" si="6"/>
        <v>15</v>
      </c>
    </row>
    <row r="18" spans="1:19" x14ac:dyDescent="0.3">
      <c r="A18" s="63" t="s">
        <v>1661</v>
      </c>
      <c r="B18" s="64">
        <f>VLOOKUP($A18,'Return Data'!$B$7:$R$2292,3,0)</f>
        <v>44651</v>
      </c>
      <c r="C18" s="65">
        <f>VLOOKUP($A18,'Return Data'!$B$7:$R$2292,4,0)</f>
        <v>25.677900000000001</v>
      </c>
      <c r="D18" s="65">
        <f>VLOOKUP($A18,'Return Data'!$B$7:$R$2292,10,0)</f>
        <v>1.0673999999999999</v>
      </c>
      <c r="E18" s="66">
        <f t="shared" si="0"/>
        <v>1</v>
      </c>
      <c r="F18" s="65">
        <f>VLOOKUP($A18,'Return Data'!$B$7:$R$2292,11,0)</f>
        <v>1.8403</v>
      </c>
      <c r="G18" s="66">
        <f t="shared" si="1"/>
        <v>5</v>
      </c>
      <c r="H18" s="65">
        <f>VLOOKUP($A18,'Return Data'!$B$7:$R$2292,12,0)</f>
        <v>2.6179999999999999</v>
      </c>
      <c r="I18" s="66">
        <f t="shared" si="2"/>
        <v>7</v>
      </c>
      <c r="J18" s="65">
        <f>VLOOKUP($A18,'Return Data'!$B$7:$R$2292,13,0)</f>
        <v>3.7972999999999999</v>
      </c>
      <c r="K18" s="66">
        <f t="shared" si="3"/>
        <v>9</v>
      </c>
      <c r="L18" s="65">
        <f>VLOOKUP($A18,'Return Data'!$B$7:$R$2292,17,0)</f>
        <v>3.5579000000000001</v>
      </c>
      <c r="M18" s="66">
        <f t="shared" si="4"/>
        <v>10</v>
      </c>
      <c r="N18" s="65">
        <f>VLOOKUP($A18,'Return Data'!$B$7:$R$2292,14,0)</f>
        <v>4.4644000000000004</v>
      </c>
      <c r="O18" s="66">
        <f t="shared" si="5"/>
        <v>10</v>
      </c>
      <c r="P18" s="65">
        <f>VLOOKUP($A18,'Return Data'!$B$7:$R$2292,15,0)</f>
        <v>4.9726999999999997</v>
      </c>
      <c r="Q18" s="66">
        <f t="shared" si="7"/>
        <v>10</v>
      </c>
      <c r="R18" s="65">
        <f>VLOOKUP($A18,'Return Data'!$B$7:$R$2292,16,0)</f>
        <v>6.5208000000000004</v>
      </c>
      <c r="S18" s="67">
        <f t="shared" si="6"/>
        <v>7</v>
      </c>
    </row>
    <row r="19" spans="1:19" x14ac:dyDescent="0.3">
      <c r="A19" s="63" t="s">
        <v>1662</v>
      </c>
      <c r="B19" s="64">
        <f>VLOOKUP($A19,'Return Data'!$B$7:$R$2292,3,0)</f>
        <v>44651</v>
      </c>
      <c r="C19" s="65">
        <f>VLOOKUP($A19,'Return Data'!$B$7:$R$2292,4,0)</f>
        <v>10.758599999999999</v>
      </c>
      <c r="D19" s="65">
        <f>VLOOKUP($A19,'Return Data'!$B$7:$R$2292,10,0)</f>
        <v>0.44069999999999998</v>
      </c>
      <c r="E19" s="66">
        <f t="shared" si="0"/>
        <v>23</v>
      </c>
      <c r="F19" s="65">
        <f>VLOOKUP($A19,'Return Data'!$B$7:$R$2292,11,0)</f>
        <v>0.92500000000000004</v>
      </c>
      <c r="G19" s="66">
        <f t="shared" si="1"/>
        <v>24</v>
      </c>
      <c r="H19" s="65">
        <f>VLOOKUP($A19,'Return Data'!$B$7:$R$2292,12,0)</f>
        <v>1.4407000000000001</v>
      </c>
      <c r="I19" s="66">
        <f t="shared" si="2"/>
        <v>24</v>
      </c>
      <c r="J19" s="65">
        <f>VLOOKUP($A19,'Return Data'!$B$7:$R$2292,13,0)</f>
        <v>2.4112</v>
      </c>
      <c r="K19" s="66">
        <f t="shared" si="3"/>
        <v>22</v>
      </c>
      <c r="L19" s="65">
        <f>VLOOKUP($A19,'Return Data'!$B$7:$R$2292,17,0)</f>
        <v>2.4304999999999999</v>
      </c>
      <c r="M19" s="66">
        <f t="shared" si="4"/>
        <v>20</v>
      </c>
      <c r="N19" s="65"/>
      <c r="O19" s="66"/>
      <c r="P19" s="65"/>
      <c r="Q19" s="66"/>
      <c r="R19" s="65">
        <f>VLOOKUP($A19,'Return Data'!$B$7:$R$2292,16,0)</f>
        <v>2.8986999999999998</v>
      </c>
      <c r="S19" s="67">
        <f t="shared" si="6"/>
        <v>23</v>
      </c>
    </row>
    <row r="20" spans="1:19" x14ac:dyDescent="0.3">
      <c r="A20" s="63" t="s">
        <v>1663</v>
      </c>
      <c r="B20" s="64">
        <f>VLOOKUP($A20,'Return Data'!$B$7:$R$2292,3,0)</f>
        <v>44651</v>
      </c>
      <c r="C20" s="65">
        <f>VLOOKUP($A20,'Return Data'!$B$7:$R$2292,4,0)</f>
        <v>26.841999999999999</v>
      </c>
      <c r="D20" s="65">
        <f>VLOOKUP($A20,'Return Data'!$B$7:$R$2292,10,0)</f>
        <v>0.85819999999999996</v>
      </c>
      <c r="E20" s="66">
        <f t="shared" si="0"/>
        <v>9</v>
      </c>
      <c r="F20" s="65">
        <f>VLOOKUP($A20,'Return Data'!$B$7:$R$2292,11,0)</f>
        <v>1.5093000000000001</v>
      </c>
      <c r="G20" s="66">
        <f t="shared" si="1"/>
        <v>19</v>
      </c>
      <c r="H20" s="65">
        <f>VLOOKUP($A20,'Return Data'!$B$7:$R$2292,12,0)</f>
        <v>2.1677</v>
      </c>
      <c r="I20" s="66">
        <f t="shared" si="2"/>
        <v>20</v>
      </c>
      <c r="J20" s="65">
        <f>VLOOKUP($A20,'Return Data'!$B$7:$R$2292,13,0)</f>
        <v>3.2222</v>
      </c>
      <c r="K20" s="66">
        <f t="shared" si="3"/>
        <v>20</v>
      </c>
      <c r="L20" s="65">
        <f>VLOOKUP($A20,'Return Data'!$B$7:$R$2292,17,0)</f>
        <v>2.4704999999999999</v>
      </c>
      <c r="M20" s="66">
        <f t="shared" si="4"/>
        <v>19</v>
      </c>
      <c r="N20" s="65">
        <f>VLOOKUP($A20,'Return Data'!$B$7:$R$2292,14,0)</f>
        <v>3.5625</v>
      </c>
      <c r="O20" s="66">
        <f>RANK(N20,N$8:N$32,0)</f>
        <v>18</v>
      </c>
      <c r="P20" s="65">
        <f>VLOOKUP($A20,'Return Data'!$B$7:$R$2292,15,0)</f>
        <v>4.1208999999999998</v>
      </c>
      <c r="Q20" s="66">
        <f>RANK(P20,P$8:P$32,0)</f>
        <v>16</v>
      </c>
      <c r="R20" s="65">
        <f>VLOOKUP($A20,'Return Data'!$B$7:$R$2292,16,0)</f>
        <v>6.4858000000000002</v>
      </c>
      <c r="S20" s="67">
        <f t="shared" si="6"/>
        <v>9</v>
      </c>
    </row>
    <row r="21" spans="1:19" x14ac:dyDescent="0.3">
      <c r="A21" s="63" t="s">
        <v>1664</v>
      </c>
      <c r="B21" s="64">
        <f>VLOOKUP($A21,'Return Data'!$B$7:$R$2292,3,0)</f>
        <v>44651</v>
      </c>
      <c r="C21" s="65">
        <f>VLOOKUP($A21,'Return Data'!$B$7:$R$2292,4,0)</f>
        <v>30.209700000000002</v>
      </c>
      <c r="D21" s="65">
        <f>VLOOKUP($A21,'Return Data'!$B$7:$R$2292,10,0)</f>
        <v>0.95</v>
      </c>
      <c r="E21" s="66">
        <f t="shared" si="0"/>
        <v>3</v>
      </c>
      <c r="F21" s="65">
        <f>VLOOKUP($A21,'Return Data'!$B$7:$R$2292,11,0)</f>
        <v>1.8767</v>
      </c>
      <c r="G21" s="66">
        <f t="shared" si="1"/>
        <v>4</v>
      </c>
      <c r="H21" s="65">
        <f>VLOOKUP($A21,'Return Data'!$B$7:$R$2292,12,0)</f>
        <v>2.7033999999999998</v>
      </c>
      <c r="I21" s="66">
        <f t="shared" si="2"/>
        <v>3</v>
      </c>
      <c r="J21" s="65">
        <f>VLOOKUP($A21,'Return Data'!$B$7:$R$2292,13,0)</f>
        <v>3.9805999999999999</v>
      </c>
      <c r="K21" s="66">
        <f t="shared" si="3"/>
        <v>3</v>
      </c>
      <c r="L21" s="65">
        <f>VLOOKUP($A21,'Return Data'!$B$7:$R$2292,17,0)</f>
        <v>3.7824</v>
      </c>
      <c r="M21" s="66">
        <f t="shared" si="4"/>
        <v>1</v>
      </c>
      <c r="N21" s="65">
        <f>VLOOKUP($A21,'Return Data'!$B$7:$R$2292,14,0)</f>
        <v>4.6059999999999999</v>
      </c>
      <c r="O21" s="66">
        <f>RANK(N21,N$8:N$32,0)</f>
        <v>4</v>
      </c>
      <c r="P21" s="65">
        <f>VLOOKUP($A21,'Return Data'!$B$7:$R$2292,15,0)</f>
        <v>5.2187000000000001</v>
      </c>
      <c r="Q21" s="66">
        <f>RANK(P21,P$8:P$32,0)</f>
        <v>1</v>
      </c>
      <c r="R21" s="65">
        <f>VLOOKUP($A21,'Return Data'!$B$7:$R$2292,16,0)</f>
        <v>6.9246999999999996</v>
      </c>
      <c r="S21" s="67">
        <f t="shared" si="6"/>
        <v>3</v>
      </c>
    </row>
    <row r="22" spans="1:19" x14ac:dyDescent="0.3">
      <c r="A22" s="63" t="s">
        <v>1665</v>
      </c>
      <c r="B22" s="64">
        <f>VLOOKUP($A22,'Return Data'!$B$7:$R$2292,3,0)</f>
        <v>44651</v>
      </c>
      <c r="C22" s="65">
        <f>VLOOKUP($A22,'Return Data'!$B$7:$R$2292,4,0)</f>
        <v>15.512</v>
      </c>
      <c r="D22" s="65">
        <f>VLOOKUP($A22,'Return Data'!$B$7:$R$2292,10,0)</f>
        <v>0.81240000000000001</v>
      </c>
      <c r="E22" s="66">
        <f t="shared" si="0"/>
        <v>14</v>
      </c>
      <c r="F22" s="65">
        <f>VLOOKUP($A22,'Return Data'!$B$7:$R$2292,11,0)</f>
        <v>1.5582</v>
      </c>
      <c r="G22" s="66">
        <f t="shared" si="1"/>
        <v>17</v>
      </c>
      <c r="H22" s="65">
        <f>VLOOKUP($A22,'Return Data'!$B$7:$R$2292,12,0)</f>
        <v>2.3624000000000001</v>
      </c>
      <c r="I22" s="66">
        <f t="shared" si="2"/>
        <v>18</v>
      </c>
      <c r="J22" s="65">
        <f>VLOOKUP($A22,'Return Data'!$B$7:$R$2292,13,0)</f>
        <v>3.5651999999999999</v>
      </c>
      <c r="K22" s="66">
        <f t="shared" si="3"/>
        <v>15</v>
      </c>
      <c r="L22" s="65">
        <f>VLOOKUP($A22,'Return Data'!$B$7:$R$2292,17,0)</f>
        <v>3.7101000000000002</v>
      </c>
      <c r="M22" s="66">
        <f t="shared" si="4"/>
        <v>4</v>
      </c>
      <c r="N22" s="65">
        <f>VLOOKUP($A22,'Return Data'!$B$7:$R$2292,14,0)</f>
        <v>4.6346999999999996</v>
      </c>
      <c r="O22" s="66">
        <f>RANK(N22,N$8:N$32,0)</f>
        <v>3</v>
      </c>
      <c r="P22" s="65">
        <f>VLOOKUP($A22,'Return Data'!$B$7:$R$2292,15,0)</f>
        <v>5.1848000000000001</v>
      </c>
      <c r="Q22" s="66">
        <f>RANK(P22,P$8:P$32,0)</f>
        <v>3</v>
      </c>
      <c r="R22" s="65">
        <f>VLOOKUP($A22,'Return Data'!$B$7:$R$2292,16,0)</f>
        <v>5.8236999999999997</v>
      </c>
      <c r="S22" s="67">
        <f t="shared" si="6"/>
        <v>12</v>
      </c>
    </row>
    <row r="23" spans="1:19" x14ac:dyDescent="0.3">
      <c r="A23" s="63" t="s">
        <v>1666</v>
      </c>
      <c r="B23" s="64">
        <f>VLOOKUP($A23,'Return Data'!$B$7:$R$2292,3,0)</f>
        <v>44651</v>
      </c>
      <c r="C23" s="65">
        <f>VLOOKUP($A23,'Return Data'!$B$7:$R$2292,4,0)</f>
        <v>11.3498</v>
      </c>
      <c r="D23" s="65">
        <f>VLOOKUP($A23,'Return Data'!$B$7:$R$2292,10,0)</f>
        <v>0.91579999999999995</v>
      </c>
      <c r="E23" s="66">
        <f t="shared" si="0"/>
        <v>6</v>
      </c>
      <c r="F23" s="65">
        <f>VLOOKUP($A23,'Return Data'!$B$7:$R$2292,11,0)</f>
        <v>1.7208000000000001</v>
      </c>
      <c r="G23" s="66">
        <f t="shared" si="1"/>
        <v>7</v>
      </c>
      <c r="H23" s="65">
        <f>VLOOKUP($A23,'Return Data'!$B$7:$R$2292,12,0)</f>
        <v>2.411</v>
      </c>
      <c r="I23" s="66">
        <f t="shared" si="2"/>
        <v>13</v>
      </c>
      <c r="J23" s="65">
        <f>VLOOKUP($A23,'Return Data'!$B$7:$R$2292,13,0)</f>
        <v>3.4641000000000002</v>
      </c>
      <c r="K23" s="66">
        <f t="shared" si="3"/>
        <v>19</v>
      </c>
      <c r="L23" s="65">
        <f>VLOOKUP($A23,'Return Data'!$B$7:$R$2292,17,0)</f>
        <v>3.0423</v>
      </c>
      <c r="M23" s="66">
        <f t="shared" si="4"/>
        <v>18</v>
      </c>
      <c r="N23" s="65">
        <f>VLOOKUP($A23,'Return Data'!$B$7:$R$2292,14,0)</f>
        <v>3.9809000000000001</v>
      </c>
      <c r="O23" s="66">
        <f>RANK(N23,N$8:N$32,0)</f>
        <v>17</v>
      </c>
      <c r="P23" s="65"/>
      <c r="Q23" s="66"/>
      <c r="R23" s="65">
        <f>VLOOKUP($A23,'Return Data'!$B$7:$R$2292,16,0)</f>
        <v>4.0609000000000002</v>
      </c>
      <c r="S23" s="67">
        <f t="shared" si="6"/>
        <v>20</v>
      </c>
    </row>
    <row r="24" spans="1:19" x14ac:dyDescent="0.3">
      <c r="A24" s="63" t="s">
        <v>1667</v>
      </c>
      <c r="B24" s="64">
        <f>VLOOKUP($A24,'Return Data'!$B$7:$R$2292,3,0)</f>
        <v>44651</v>
      </c>
      <c r="C24" s="65">
        <f>VLOOKUP($A24,'Return Data'!$B$7:$R$2292,4,0)</f>
        <v>10.440899999999999</v>
      </c>
      <c r="D24" s="65">
        <f>VLOOKUP($A24,'Return Data'!$B$7:$R$2292,10,0)</f>
        <v>0.65459999999999996</v>
      </c>
      <c r="E24" s="66">
        <f t="shared" si="0"/>
        <v>21</v>
      </c>
      <c r="F24" s="65">
        <f>VLOOKUP($A24,'Return Data'!$B$7:$R$2292,11,0)</f>
        <v>1.2548999999999999</v>
      </c>
      <c r="G24" s="66">
        <f t="shared" si="1"/>
        <v>21</v>
      </c>
      <c r="H24" s="65">
        <f>VLOOKUP($A24,'Return Data'!$B$7:$R$2292,12,0)</f>
        <v>1.8306</v>
      </c>
      <c r="I24" s="66">
        <f t="shared" si="2"/>
        <v>21</v>
      </c>
      <c r="J24" s="65">
        <f>VLOOKUP($A24,'Return Data'!$B$7:$R$2292,13,0)</f>
        <v>2.8386999999999998</v>
      </c>
      <c r="K24" s="66">
        <f t="shared" si="3"/>
        <v>21</v>
      </c>
      <c r="L24" s="65"/>
      <c r="M24" s="66"/>
      <c r="N24" s="65"/>
      <c r="O24" s="66"/>
      <c r="P24" s="65"/>
      <c r="Q24" s="66"/>
      <c r="R24" s="65">
        <f>VLOOKUP($A24,'Return Data'!$B$7:$R$2292,16,0)</f>
        <v>2.7332999999999998</v>
      </c>
      <c r="S24" s="67">
        <f t="shared" si="6"/>
        <v>25</v>
      </c>
    </row>
    <row r="25" spans="1:19" x14ac:dyDescent="0.3">
      <c r="A25" s="63" t="s">
        <v>1668</v>
      </c>
      <c r="B25" s="64">
        <f>VLOOKUP($A25,'Return Data'!$B$7:$R$2292,3,0)</f>
        <v>44651</v>
      </c>
      <c r="C25" s="65">
        <f>VLOOKUP($A25,'Return Data'!$B$7:$R$2292,4,0)</f>
        <v>10.622</v>
      </c>
      <c r="D25" s="65">
        <f>VLOOKUP($A25,'Return Data'!$B$7:$R$2292,10,0)</f>
        <v>0.90239999999999998</v>
      </c>
      <c r="E25" s="66">
        <f t="shared" si="0"/>
        <v>7</v>
      </c>
      <c r="F25" s="65">
        <f>VLOOKUP($A25,'Return Data'!$B$7:$R$2292,11,0)</f>
        <v>1.6458999999999999</v>
      </c>
      <c r="G25" s="66">
        <f t="shared" si="1"/>
        <v>13</v>
      </c>
      <c r="H25" s="65">
        <f>VLOOKUP($A25,'Return Data'!$B$7:$R$2292,12,0)</f>
        <v>2.4597000000000002</v>
      </c>
      <c r="I25" s="66">
        <f t="shared" si="2"/>
        <v>11</v>
      </c>
      <c r="J25" s="65">
        <f>VLOOKUP($A25,'Return Data'!$B$7:$R$2292,13,0)</f>
        <v>3.6697000000000002</v>
      </c>
      <c r="K25" s="66">
        <f t="shared" si="3"/>
        <v>12</v>
      </c>
      <c r="L25" s="65"/>
      <c r="M25" s="66"/>
      <c r="N25" s="65"/>
      <c r="O25" s="66"/>
      <c r="P25" s="65"/>
      <c r="Q25" s="66"/>
      <c r="R25" s="65">
        <f>VLOOKUP($A25,'Return Data'!$B$7:$R$2292,16,0)</f>
        <v>3.4464999999999999</v>
      </c>
      <c r="S25" s="67">
        <f t="shared" si="6"/>
        <v>22</v>
      </c>
    </row>
    <row r="26" spans="1:19" x14ac:dyDescent="0.3">
      <c r="A26" s="63" t="s">
        <v>1669</v>
      </c>
      <c r="B26" s="64">
        <f>VLOOKUP($A26,'Return Data'!$B$7:$R$2292,3,0)</f>
        <v>44651</v>
      </c>
      <c r="C26" s="65">
        <f>VLOOKUP($A26,'Return Data'!$B$7:$R$2292,4,0)</f>
        <v>21.6342</v>
      </c>
      <c r="D26" s="65">
        <f>VLOOKUP($A26,'Return Data'!$B$7:$R$2292,10,0)</f>
        <v>0.86439999999999995</v>
      </c>
      <c r="E26" s="66">
        <f t="shared" si="0"/>
        <v>8</v>
      </c>
      <c r="F26" s="65">
        <f>VLOOKUP($A26,'Return Data'!$B$7:$R$2292,11,0)</f>
        <v>1.7936000000000001</v>
      </c>
      <c r="G26" s="66">
        <f t="shared" si="1"/>
        <v>6</v>
      </c>
      <c r="H26" s="65">
        <f>VLOOKUP($A26,'Return Data'!$B$7:$R$2292,12,0)</f>
        <v>2.6198000000000001</v>
      </c>
      <c r="I26" s="66">
        <f t="shared" si="2"/>
        <v>6</v>
      </c>
      <c r="J26" s="65">
        <f>VLOOKUP($A26,'Return Data'!$B$7:$R$2292,13,0)</f>
        <v>3.8687999999999998</v>
      </c>
      <c r="K26" s="66">
        <f t="shared" si="3"/>
        <v>5</v>
      </c>
      <c r="L26" s="65">
        <f>VLOOKUP($A26,'Return Data'!$B$7:$R$2292,17,0)</f>
        <v>3.7122000000000002</v>
      </c>
      <c r="M26" s="66">
        <f t="shared" ref="M26:M32" si="8">RANK(L26,L$8:L$32,0)</f>
        <v>3</v>
      </c>
      <c r="N26" s="65">
        <f>VLOOKUP($A26,'Return Data'!$B$7:$R$2292,14,0)</f>
        <v>4.5373000000000001</v>
      </c>
      <c r="O26" s="66">
        <f>RANK(N26,N$8:N$32,0)</f>
        <v>7</v>
      </c>
      <c r="P26" s="65">
        <f>VLOOKUP($A26,'Return Data'!$B$7:$R$2292,15,0)</f>
        <v>5.2077999999999998</v>
      </c>
      <c r="Q26" s="66">
        <f>RANK(P26,P$8:P$32,0)</f>
        <v>2</v>
      </c>
      <c r="R26" s="65">
        <f>VLOOKUP($A26,'Return Data'!$B$7:$R$2292,16,0)</f>
        <v>6.9603000000000002</v>
      </c>
      <c r="S26" s="67">
        <f t="shared" si="6"/>
        <v>1</v>
      </c>
    </row>
    <row r="27" spans="1:19" x14ac:dyDescent="0.3">
      <c r="A27" s="63" t="s">
        <v>1670</v>
      </c>
      <c r="B27" s="64">
        <f>VLOOKUP($A27,'Return Data'!$B$7:$R$2292,3,0)</f>
        <v>44651</v>
      </c>
      <c r="C27" s="65">
        <f>VLOOKUP($A27,'Return Data'!$B$7:$R$2292,4,0)</f>
        <v>15.108599999999999</v>
      </c>
      <c r="D27" s="65">
        <f>VLOOKUP($A27,'Return Data'!$B$7:$R$2292,10,0)</f>
        <v>0.69850000000000001</v>
      </c>
      <c r="E27" s="66">
        <f t="shared" si="0"/>
        <v>20</v>
      </c>
      <c r="F27" s="65">
        <f>VLOOKUP($A27,'Return Data'!$B$7:$R$2292,11,0)</f>
        <v>1.6052999999999999</v>
      </c>
      <c r="G27" s="66">
        <f t="shared" si="1"/>
        <v>14</v>
      </c>
      <c r="H27" s="65">
        <f>VLOOKUP($A27,'Return Data'!$B$7:$R$2292,12,0)</f>
        <v>2.3797999999999999</v>
      </c>
      <c r="I27" s="66">
        <f t="shared" si="2"/>
        <v>16</v>
      </c>
      <c r="J27" s="65">
        <f>VLOOKUP($A27,'Return Data'!$B$7:$R$2292,13,0)</f>
        <v>3.4891999999999999</v>
      </c>
      <c r="K27" s="66">
        <f t="shared" si="3"/>
        <v>17</v>
      </c>
      <c r="L27" s="65">
        <f>VLOOKUP($A27,'Return Data'!$B$7:$R$2292,17,0)</f>
        <v>3.3369</v>
      </c>
      <c r="M27" s="66">
        <f t="shared" si="8"/>
        <v>17</v>
      </c>
      <c r="N27" s="65">
        <f>VLOOKUP($A27,'Return Data'!$B$7:$R$2292,14,0)</f>
        <v>4.2312000000000003</v>
      </c>
      <c r="O27" s="66">
        <f>RANK(N27,N$8:N$32,0)</f>
        <v>16</v>
      </c>
      <c r="P27" s="65">
        <f>VLOOKUP($A27,'Return Data'!$B$7:$R$2292,15,0)</f>
        <v>4.8163999999999998</v>
      </c>
      <c r="Q27" s="66">
        <f>RANK(P27,P$8:P$32,0)</f>
        <v>13</v>
      </c>
      <c r="R27" s="65">
        <f>VLOOKUP($A27,'Return Data'!$B$7:$R$2292,16,0)</f>
        <v>5.5822000000000003</v>
      </c>
      <c r="S27" s="67">
        <f t="shared" si="6"/>
        <v>14</v>
      </c>
    </row>
    <row r="28" spans="1:19" x14ac:dyDescent="0.3">
      <c r="A28" s="63" t="s">
        <v>1671</v>
      </c>
      <c r="B28" s="64">
        <f>VLOOKUP($A28,'Return Data'!$B$7:$R$2292,3,0)</f>
        <v>44651</v>
      </c>
      <c r="C28" s="65">
        <f>VLOOKUP($A28,'Return Data'!$B$7:$R$2292,4,0)</f>
        <v>27.278400000000001</v>
      </c>
      <c r="D28" s="65">
        <f>VLOOKUP($A28,'Return Data'!$B$7:$R$2292,10,0)</f>
        <v>0.92569999999999997</v>
      </c>
      <c r="E28" s="66">
        <f t="shared" si="0"/>
        <v>5</v>
      </c>
      <c r="F28" s="65">
        <f>VLOOKUP($A28,'Return Data'!$B$7:$R$2292,11,0)</f>
        <v>2.073</v>
      </c>
      <c r="G28" s="66">
        <f t="shared" si="1"/>
        <v>1</v>
      </c>
      <c r="H28" s="65">
        <f>VLOOKUP($A28,'Return Data'!$B$7:$R$2292,12,0)</f>
        <v>2.8803000000000001</v>
      </c>
      <c r="I28" s="66">
        <f t="shared" si="2"/>
        <v>2</v>
      </c>
      <c r="J28" s="65">
        <f>VLOOKUP($A28,'Return Data'!$B$7:$R$2292,13,0)</f>
        <v>4.1215999999999999</v>
      </c>
      <c r="K28" s="66">
        <f t="shared" si="3"/>
        <v>1</v>
      </c>
      <c r="L28" s="65">
        <f>VLOOKUP($A28,'Return Data'!$B$7:$R$2292,17,0)</f>
        <v>3.3536999999999999</v>
      </c>
      <c r="M28" s="66">
        <f t="shared" si="8"/>
        <v>15</v>
      </c>
      <c r="N28" s="65">
        <f>VLOOKUP($A28,'Return Data'!$B$7:$R$2292,14,0)</f>
        <v>4.3448000000000002</v>
      </c>
      <c r="O28" s="66">
        <f>RANK(N28,N$8:N$32,0)</f>
        <v>12</v>
      </c>
      <c r="P28" s="65">
        <f>VLOOKUP($A28,'Return Data'!$B$7:$R$2292,15,0)</f>
        <v>4.9530000000000003</v>
      </c>
      <c r="Q28" s="66">
        <f>RANK(P28,P$8:P$32,0)</f>
        <v>11</v>
      </c>
      <c r="R28" s="65">
        <f>VLOOKUP($A28,'Return Data'!$B$7:$R$2292,16,0)</f>
        <v>6.7259000000000002</v>
      </c>
      <c r="S28" s="67">
        <f t="shared" si="6"/>
        <v>5</v>
      </c>
    </row>
    <row r="29" spans="1:19" x14ac:dyDescent="0.3">
      <c r="A29" s="63" t="s">
        <v>1944</v>
      </c>
      <c r="B29" s="64">
        <f>VLOOKUP($A29,'Return Data'!$B$7:$R$2292,3,0)</f>
        <v>44651</v>
      </c>
      <c r="C29" s="65">
        <f>VLOOKUP($A29,'Return Data'!$B$7:$R$2292,4,0)</f>
        <v>11.8406</v>
      </c>
      <c r="D29" s="65">
        <f>VLOOKUP($A29,'Return Data'!$B$7:$R$2292,10,0)</f>
        <v>0.42320000000000002</v>
      </c>
      <c r="E29" s="66">
        <f t="shared" si="0"/>
        <v>24</v>
      </c>
      <c r="F29" s="65">
        <f>VLOOKUP($A29,'Return Data'!$B$7:$R$2292,11,0)</f>
        <v>0.84140000000000004</v>
      </c>
      <c r="G29" s="66">
        <f t="shared" si="1"/>
        <v>25</v>
      </c>
      <c r="H29" s="65">
        <f>VLOOKUP($A29,'Return Data'!$B$7:$R$2292,12,0)</f>
        <v>1.2874000000000001</v>
      </c>
      <c r="I29" s="66">
        <f t="shared" si="2"/>
        <v>25</v>
      </c>
      <c r="J29" s="65">
        <f>VLOOKUP($A29,'Return Data'!$B$7:$R$2292,13,0)</f>
        <v>2.2037</v>
      </c>
      <c r="K29" s="66">
        <f t="shared" si="3"/>
        <v>25</v>
      </c>
      <c r="L29" s="65">
        <f>VLOOKUP($A29,'Return Data'!$B$7:$R$2292,17,0)</f>
        <v>1.8234999999999999</v>
      </c>
      <c r="M29" s="66">
        <f t="shared" si="8"/>
        <v>23</v>
      </c>
      <c r="N29" s="65">
        <f>VLOOKUP($A29,'Return Data'!$B$7:$R$2292,14,0)</f>
        <v>2.6219000000000001</v>
      </c>
      <c r="O29" s="66">
        <f>RANK(N29,N$8:N$32,0)</f>
        <v>21</v>
      </c>
      <c r="P29" s="65">
        <f>VLOOKUP($A29,'Return Data'!$B$7:$R$2292,15,0)</f>
        <v>2.3654000000000002</v>
      </c>
      <c r="Q29" s="66">
        <f>RANK(P29,P$8:P$32,0)</f>
        <v>17</v>
      </c>
      <c r="R29" s="65">
        <f>VLOOKUP($A29,'Return Data'!$B$7:$R$2292,16,0)</f>
        <v>2.8824999999999998</v>
      </c>
      <c r="S29" s="67">
        <f t="shared" si="6"/>
        <v>24</v>
      </c>
    </row>
    <row r="30" spans="1:19" x14ac:dyDescent="0.3">
      <c r="A30" s="63" t="s">
        <v>1672</v>
      </c>
      <c r="B30" s="64">
        <f>VLOOKUP($A30,'Return Data'!$B$7:$R$2292,3,0)</f>
        <v>44651</v>
      </c>
      <c r="C30" s="65">
        <f>VLOOKUP($A30,'Return Data'!$B$7:$R$2292,4,0)</f>
        <v>11.689500000000001</v>
      </c>
      <c r="D30" s="65">
        <f>VLOOKUP($A30,'Return Data'!$B$7:$R$2292,10,0)</f>
        <v>0.79410000000000003</v>
      </c>
      <c r="E30" s="66">
        <f t="shared" si="0"/>
        <v>17</v>
      </c>
      <c r="F30" s="65">
        <f>VLOOKUP($A30,'Return Data'!$B$7:$R$2292,11,0)</f>
        <v>1.5878000000000001</v>
      </c>
      <c r="G30" s="66">
        <f t="shared" si="1"/>
        <v>16</v>
      </c>
      <c r="H30" s="65">
        <f>VLOOKUP($A30,'Return Data'!$B$7:$R$2292,12,0)</f>
        <v>2.4064999999999999</v>
      </c>
      <c r="I30" s="66">
        <f t="shared" si="2"/>
        <v>14</v>
      </c>
      <c r="J30" s="65">
        <f>VLOOKUP($A30,'Return Data'!$B$7:$R$2292,13,0)</f>
        <v>3.6789999999999998</v>
      </c>
      <c r="K30" s="66">
        <f t="shared" si="3"/>
        <v>11</v>
      </c>
      <c r="L30" s="65">
        <f>VLOOKUP($A30,'Return Data'!$B$7:$R$2292,17,0)</f>
        <v>3.7568999999999999</v>
      </c>
      <c r="M30" s="66">
        <f t="shared" si="8"/>
        <v>2</v>
      </c>
      <c r="N30" s="65">
        <f>VLOOKUP($A30,'Return Data'!$B$7:$R$2292,14,0)</f>
        <v>4.7747999999999999</v>
      </c>
      <c r="O30" s="66">
        <f>RANK(N30,N$8:N$32,0)</f>
        <v>1</v>
      </c>
      <c r="P30" s="65"/>
      <c r="Q30" s="66"/>
      <c r="R30" s="65">
        <f>VLOOKUP($A30,'Return Data'!$B$7:$R$2292,16,0)</f>
        <v>4.8669000000000002</v>
      </c>
      <c r="S30" s="67">
        <f t="shared" si="6"/>
        <v>17</v>
      </c>
    </row>
    <row r="31" spans="1:19" x14ac:dyDescent="0.3">
      <c r="A31" s="63" t="s">
        <v>1673</v>
      </c>
      <c r="B31" s="64">
        <f>VLOOKUP($A31,'Return Data'!$B$7:$R$2292,3,0)</f>
        <v>44651</v>
      </c>
      <c r="C31" s="65">
        <f>VLOOKUP($A31,'Return Data'!$B$7:$R$2292,4,0)</f>
        <v>11.4856</v>
      </c>
      <c r="D31" s="65">
        <f>VLOOKUP($A31,'Return Data'!$B$7:$R$2292,10,0)</f>
        <v>0.80920000000000003</v>
      </c>
      <c r="E31" s="66">
        <f t="shared" si="0"/>
        <v>16</v>
      </c>
      <c r="F31" s="65">
        <f>VLOOKUP($A31,'Return Data'!$B$7:$R$2292,11,0)</f>
        <v>1.6964999999999999</v>
      </c>
      <c r="G31" s="66">
        <f t="shared" si="1"/>
        <v>9</v>
      </c>
      <c r="H31" s="65">
        <f>VLOOKUP($A31,'Return Data'!$B$7:$R$2292,12,0)</f>
        <v>2.6637</v>
      </c>
      <c r="I31" s="66">
        <f t="shared" si="2"/>
        <v>5</v>
      </c>
      <c r="J31" s="65">
        <f>VLOOKUP($A31,'Return Data'!$B$7:$R$2292,13,0)</f>
        <v>3.835</v>
      </c>
      <c r="K31" s="66">
        <f t="shared" si="3"/>
        <v>8</v>
      </c>
      <c r="L31" s="65">
        <f>VLOOKUP($A31,'Return Data'!$B$7:$R$2292,17,0)</f>
        <v>3.5411999999999999</v>
      </c>
      <c r="M31" s="66">
        <f t="shared" si="8"/>
        <v>11</v>
      </c>
      <c r="N31" s="65"/>
      <c r="O31" s="66"/>
      <c r="P31" s="65"/>
      <c r="Q31" s="66"/>
      <c r="R31" s="65">
        <f>VLOOKUP($A31,'Return Data'!$B$7:$R$2292,16,0)</f>
        <v>4.5548999999999999</v>
      </c>
      <c r="S31" s="67">
        <f t="shared" si="6"/>
        <v>19</v>
      </c>
    </row>
    <row r="32" spans="1:19" x14ac:dyDescent="0.3">
      <c r="A32" s="63" t="s">
        <v>1674</v>
      </c>
      <c r="B32" s="64">
        <f>VLOOKUP($A32,'Return Data'!$B$7:$R$2292,3,0)</f>
        <v>44651</v>
      </c>
      <c r="C32" s="65">
        <f>VLOOKUP($A32,'Return Data'!$B$7:$R$2292,4,0)</f>
        <v>28.421199999999999</v>
      </c>
      <c r="D32" s="65">
        <f>VLOOKUP($A32,'Return Data'!$B$7:$R$2292,10,0)</f>
        <v>0.81730000000000003</v>
      </c>
      <c r="E32" s="66">
        <f t="shared" si="0"/>
        <v>13</v>
      </c>
      <c r="F32" s="65">
        <f>VLOOKUP($A32,'Return Data'!$B$7:$R$2292,11,0)</f>
        <v>1.6491</v>
      </c>
      <c r="G32" s="66">
        <f t="shared" si="1"/>
        <v>12</v>
      </c>
      <c r="H32" s="65">
        <f>VLOOKUP($A32,'Return Data'!$B$7:$R$2292,12,0)</f>
        <v>2.4984999999999999</v>
      </c>
      <c r="I32" s="66">
        <f t="shared" si="2"/>
        <v>9</v>
      </c>
      <c r="J32" s="65">
        <f>VLOOKUP($A32,'Return Data'!$B$7:$R$2292,13,0)</f>
        <v>3.8399000000000001</v>
      </c>
      <c r="K32" s="66">
        <f t="shared" si="3"/>
        <v>7</v>
      </c>
      <c r="L32" s="65">
        <f>VLOOKUP($A32,'Return Data'!$B$7:$R$2292,17,0)</f>
        <v>3.6934</v>
      </c>
      <c r="M32" s="66">
        <f t="shared" si="8"/>
        <v>5</v>
      </c>
      <c r="N32" s="65">
        <f>VLOOKUP($A32,'Return Data'!$B$7:$R$2292,14,0)</f>
        <v>4.5483000000000002</v>
      </c>
      <c r="O32" s="66">
        <f>RANK(N32,N$8:N$32,0)</f>
        <v>6</v>
      </c>
      <c r="P32" s="65">
        <f>VLOOKUP($A32,'Return Data'!$B$7:$R$2292,15,0)</f>
        <v>5.1406999999999998</v>
      </c>
      <c r="Q32" s="66">
        <f>RANK(P32,P$8:P$32,0)</f>
        <v>6</v>
      </c>
      <c r="R32" s="65">
        <f>VLOOKUP($A32,'Return Data'!$B$7:$R$2292,16,0)</f>
        <v>6.8505000000000003</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0.78742400000000001</v>
      </c>
      <c r="E34" s="74"/>
      <c r="F34" s="75">
        <f>AVERAGE(F8:F32)</f>
        <v>1.5713560000000002</v>
      </c>
      <c r="G34" s="74"/>
      <c r="H34" s="75">
        <f>AVERAGE(H8:H32)</f>
        <v>2.3143999999999996</v>
      </c>
      <c r="I34" s="74"/>
      <c r="J34" s="75">
        <f>AVERAGE(J8:J32)</f>
        <v>3.460048</v>
      </c>
      <c r="K34" s="74"/>
      <c r="L34" s="75">
        <f>AVERAGE(L8:L32)</f>
        <v>3.2544521739130436</v>
      </c>
      <c r="M34" s="74"/>
      <c r="N34" s="75">
        <f>AVERAGE(N8:N32)</f>
        <v>4.2167571428571433</v>
      </c>
      <c r="O34" s="74"/>
      <c r="P34" s="75">
        <f>AVERAGE(P8:P32)</f>
        <v>4.7949470588235297</v>
      </c>
      <c r="Q34" s="74"/>
      <c r="R34" s="75">
        <f>AVERAGE(R8:R32)</f>
        <v>5.3743280000000002</v>
      </c>
      <c r="S34" s="76"/>
    </row>
    <row r="35" spans="1:19" x14ac:dyDescent="0.3">
      <c r="A35" s="73" t="s">
        <v>28</v>
      </c>
      <c r="B35" s="74"/>
      <c r="C35" s="74"/>
      <c r="D35" s="75">
        <f>MIN(D8:D32)</f>
        <v>0.40389999999999998</v>
      </c>
      <c r="E35" s="74"/>
      <c r="F35" s="75">
        <f>MIN(F8:F32)</f>
        <v>0.84140000000000004</v>
      </c>
      <c r="G35" s="74"/>
      <c r="H35" s="75">
        <f>MIN(H8:H32)</f>
        <v>1.2874000000000001</v>
      </c>
      <c r="I35" s="74"/>
      <c r="J35" s="75">
        <f>MIN(J8:J32)</f>
        <v>2.2037</v>
      </c>
      <c r="K35" s="74"/>
      <c r="L35" s="75">
        <f>MIN(L8:L32)</f>
        <v>1.8234999999999999</v>
      </c>
      <c r="M35" s="74"/>
      <c r="N35" s="75">
        <f>MIN(N8:N32)</f>
        <v>2.6219000000000001</v>
      </c>
      <c r="O35" s="74"/>
      <c r="P35" s="75">
        <f>MIN(P8:P32)</f>
        <v>2.3654000000000002</v>
      </c>
      <c r="Q35" s="74"/>
      <c r="R35" s="75">
        <f>MIN(R8:R32)</f>
        <v>2.7332999999999998</v>
      </c>
      <c r="S35" s="76"/>
    </row>
    <row r="36" spans="1:19" ht="15" thickBot="1" x14ac:dyDescent="0.35">
      <c r="A36" s="77" t="s">
        <v>29</v>
      </c>
      <c r="B36" s="78"/>
      <c r="C36" s="78"/>
      <c r="D36" s="79">
        <f>MAX(D8:D32)</f>
        <v>1.0673999999999999</v>
      </c>
      <c r="E36" s="78"/>
      <c r="F36" s="79">
        <f>MAX(F8:F32)</f>
        <v>2.073</v>
      </c>
      <c r="G36" s="78"/>
      <c r="H36" s="79">
        <f>MAX(H8:H32)</f>
        <v>2.9197000000000002</v>
      </c>
      <c r="I36" s="78"/>
      <c r="J36" s="79">
        <f>MAX(J8:J32)</f>
        <v>4.1215999999999999</v>
      </c>
      <c r="K36" s="78"/>
      <c r="L36" s="79">
        <f>MAX(L8:L32)</f>
        <v>3.7824</v>
      </c>
      <c r="M36" s="78"/>
      <c r="N36" s="79">
        <f>MAX(N8:N32)</f>
        <v>4.7747999999999999</v>
      </c>
      <c r="O36" s="78"/>
      <c r="P36" s="79">
        <f>MAX(P8:P32)</f>
        <v>5.2187000000000001</v>
      </c>
      <c r="Q36" s="78"/>
      <c r="R36" s="79">
        <f>MAX(R8:R32)</f>
        <v>6.9603000000000002</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44651</v>
      </c>
      <c r="C8" s="65">
        <f>VLOOKUP($A8,'Return Data'!$B$7:$R$2292,4,0)</f>
        <v>85.12</v>
      </c>
      <c r="D8" s="65">
        <f>VLOOKUP($A8,'Return Data'!$B$7:$R$2292,10,0)</f>
        <v>-1.7430000000000001</v>
      </c>
      <c r="E8" s="66">
        <f>RANK(D8,D$8:D$10,0)</f>
        <v>3</v>
      </c>
      <c r="F8" s="65">
        <f>VLOOKUP($A8,'Return Data'!$B$7:$R$2292,11,0)</f>
        <v>-0.88500000000000001</v>
      </c>
      <c r="G8" s="66">
        <f>RANK(F8,F$8:F$10,0)</f>
        <v>3</v>
      </c>
      <c r="H8" s="65">
        <f>VLOOKUP($A8,'Return Data'!$B$7:$R$2292,12,0)</f>
        <v>8.8213000000000008</v>
      </c>
      <c r="I8" s="66">
        <f>RANK(H8,H$8:H$10,0)</f>
        <v>3</v>
      </c>
      <c r="J8" s="65">
        <f>VLOOKUP($A8,'Return Data'!$B$7:$R$2292,13,0)</f>
        <v>21.253599999999999</v>
      </c>
      <c r="K8" s="66">
        <f>RANK(J8,J$8:J$10,0)</f>
        <v>2</v>
      </c>
      <c r="L8" s="65">
        <f>VLOOKUP($A8,'Return Data'!$B$7:$R$2292,17,0)</f>
        <v>45.676499999999997</v>
      </c>
      <c r="M8" s="66">
        <f>RANK(L8,L$8:L$10,0)</f>
        <v>3</v>
      </c>
      <c r="N8" s="65">
        <f>VLOOKUP($A8,'Return Data'!$B$7:$R$2292,14,0)</f>
        <v>17.039300000000001</v>
      </c>
      <c r="O8" s="66">
        <f>RANK(N8,N$8:N$10,0)</f>
        <v>3</v>
      </c>
      <c r="P8" s="65">
        <f>VLOOKUP($A8,'Return Data'!$B$7:$R$2292,15,0)</f>
        <v>16.230499999999999</v>
      </c>
      <c r="Q8" s="66">
        <f>RANK(P8,P$8:P$10,0)</f>
        <v>2</v>
      </c>
      <c r="R8" s="65">
        <f>VLOOKUP($A8,'Return Data'!$B$7:$R$2292,16,0)</f>
        <v>18.666699999999999</v>
      </c>
      <c r="S8" s="67">
        <f>RANK(R8,R$8:R$10,0)</f>
        <v>1</v>
      </c>
    </row>
    <row r="9" spans="1:20" x14ac:dyDescent="0.3">
      <c r="A9" s="63" t="s">
        <v>602</v>
      </c>
      <c r="B9" s="64">
        <f>VLOOKUP($A9,'Return Data'!$B$7:$R$2292,3,0)</f>
        <v>44651</v>
      </c>
      <c r="C9" s="65">
        <f>VLOOKUP($A9,'Return Data'!$B$7:$R$2292,4,0)</f>
        <v>93.313999999999993</v>
      </c>
      <c r="D9" s="65">
        <f>VLOOKUP($A9,'Return Data'!$B$7:$R$2292,10,0)</f>
        <v>0.58099999999999996</v>
      </c>
      <c r="E9" s="66">
        <f>RANK(D9,D$8:D$10,0)</f>
        <v>1</v>
      </c>
      <c r="F9" s="65">
        <f>VLOOKUP($A9,'Return Data'!$B$7:$R$2292,11,0)</f>
        <v>-0.18179999999999999</v>
      </c>
      <c r="G9" s="66">
        <f>RANK(F9,F$8:F$10,0)</f>
        <v>2</v>
      </c>
      <c r="H9" s="65">
        <f>VLOOKUP($A9,'Return Data'!$B$7:$R$2292,12,0)</f>
        <v>10.401999999999999</v>
      </c>
      <c r="I9" s="66">
        <f>RANK(H9,H$8:H$10,0)</f>
        <v>2</v>
      </c>
      <c r="J9" s="65">
        <f>VLOOKUP($A9,'Return Data'!$B$7:$R$2292,13,0)</f>
        <v>20.186499999999999</v>
      </c>
      <c r="K9" s="66">
        <f>RANK(J9,J$8:J$10,0)</f>
        <v>3</v>
      </c>
      <c r="L9" s="65">
        <f>VLOOKUP($A9,'Return Data'!$B$7:$R$2292,17,0)</f>
        <v>46.858800000000002</v>
      </c>
      <c r="M9" s="66">
        <f>RANK(L9,L$8:L$10,0)</f>
        <v>2</v>
      </c>
      <c r="N9" s="65">
        <f>VLOOKUP($A9,'Return Data'!$B$7:$R$2292,14,0)</f>
        <v>17.792300000000001</v>
      </c>
      <c r="O9" s="66">
        <f>RANK(N9,N$8:N$10,0)</f>
        <v>2</v>
      </c>
      <c r="P9" s="65">
        <f>VLOOKUP($A9,'Return Data'!$B$7:$R$2292,15,0)</f>
        <v>16.9299</v>
      </c>
      <c r="Q9" s="66">
        <f>RANK(P9,P$8:P$10,0)</f>
        <v>1</v>
      </c>
      <c r="R9" s="65">
        <f>VLOOKUP($A9,'Return Data'!$B$7:$R$2292,16,0)</f>
        <v>16.1113</v>
      </c>
      <c r="S9" s="67">
        <f>RANK(R9,R$8:R$10,0)</f>
        <v>2</v>
      </c>
    </row>
    <row r="10" spans="1:20" x14ac:dyDescent="0.3">
      <c r="A10" s="63" t="s">
        <v>1763</v>
      </c>
      <c r="B10" s="64">
        <f>VLOOKUP($A10,'Return Data'!$B$7:$R$2292,3,0)</f>
        <v>44651</v>
      </c>
      <c r="C10" s="65">
        <f>VLOOKUP($A10,'Return Data'!$B$7:$R$2292,4,0)</f>
        <v>211.9872</v>
      </c>
      <c r="D10" s="65">
        <f>VLOOKUP($A10,'Return Data'!$B$7:$R$2292,10,0)</f>
        <v>-1.3332999999999999</v>
      </c>
      <c r="E10" s="66">
        <f>RANK(D10,D$8:D$10,0)</f>
        <v>2</v>
      </c>
      <c r="F10" s="65">
        <f>VLOOKUP($A10,'Return Data'!$B$7:$R$2292,11,0)</f>
        <v>3.0242</v>
      </c>
      <c r="G10" s="66">
        <f>RANK(F10,F$8:F$10,0)</f>
        <v>1</v>
      </c>
      <c r="H10" s="65">
        <f>VLOOKUP($A10,'Return Data'!$B$7:$R$2292,12,0)</f>
        <v>16.327100000000002</v>
      </c>
      <c r="I10" s="66">
        <f>RANK(H10,H$8:H$10,0)</f>
        <v>1</v>
      </c>
      <c r="J10" s="65">
        <f>VLOOKUP($A10,'Return Data'!$B$7:$R$2292,13,0)</f>
        <v>31.3432</v>
      </c>
      <c r="K10" s="66">
        <f>RANK(J10,J$8:J$10,0)</f>
        <v>1</v>
      </c>
      <c r="L10" s="65">
        <f>VLOOKUP($A10,'Return Data'!$B$7:$R$2292,17,0)</f>
        <v>63.829700000000003</v>
      </c>
      <c r="M10" s="66">
        <f>RANK(L10,L$8:L$10,0)</f>
        <v>1</v>
      </c>
      <c r="N10" s="65">
        <f>VLOOKUP($A10,'Return Data'!$B$7:$R$2292,14,0)</f>
        <v>22.4314</v>
      </c>
      <c r="O10" s="66">
        <f>RANK(N10,N$8:N$10,0)</f>
        <v>1</v>
      </c>
      <c r="P10" s="65">
        <f>VLOOKUP($A10,'Return Data'!$B$7:$R$2292,15,0)</f>
        <v>15.628399999999999</v>
      </c>
      <c r="Q10" s="66">
        <f>RANK(P10,P$8:P$10,0)</f>
        <v>3</v>
      </c>
      <c r="R10" s="65">
        <f>VLOOKUP($A10,'Return Data'!$B$7:$R$2292,16,0)</f>
        <v>14.810700000000001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-0.83176666666666677</v>
      </c>
      <c r="E12" s="74"/>
      <c r="F12" s="75">
        <f>AVERAGE(F8:F10)</f>
        <v>0.65246666666666664</v>
      </c>
      <c r="G12" s="74"/>
      <c r="H12" s="75">
        <f>AVERAGE(H8:H10)</f>
        <v>11.850133333333334</v>
      </c>
      <c r="I12" s="74"/>
      <c r="J12" s="75">
        <f>AVERAGE(J8:J10)</f>
        <v>24.261099999999999</v>
      </c>
      <c r="K12" s="74"/>
      <c r="L12" s="75">
        <f>AVERAGE(L8:L10)</f>
        <v>52.12166666666667</v>
      </c>
      <c r="M12" s="74"/>
      <c r="N12" s="75">
        <f>AVERAGE(N8:N10)</f>
        <v>19.087666666666667</v>
      </c>
      <c r="O12" s="74"/>
      <c r="P12" s="75">
        <f>AVERAGE(P8:P10)</f>
        <v>16.262933333333333</v>
      </c>
      <c r="Q12" s="74"/>
      <c r="R12" s="75">
        <f>AVERAGE(R8:R10)</f>
        <v>16.529566666666668</v>
      </c>
      <c r="S12" s="76"/>
    </row>
    <row r="13" spans="1:20" x14ac:dyDescent="0.3">
      <c r="A13" s="73" t="s">
        <v>28</v>
      </c>
      <c r="B13" s="74"/>
      <c r="C13" s="74"/>
      <c r="D13" s="75">
        <f>MIN(D8:D10)</f>
        <v>-1.7430000000000001</v>
      </c>
      <c r="E13" s="74"/>
      <c r="F13" s="75">
        <f>MIN(F8:F10)</f>
        <v>-0.88500000000000001</v>
      </c>
      <c r="G13" s="74"/>
      <c r="H13" s="75">
        <f>MIN(H8:H10)</f>
        <v>8.8213000000000008</v>
      </c>
      <c r="I13" s="74"/>
      <c r="J13" s="75">
        <f>MIN(J8:J10)</f>
        <v>20.186499999999999</v>
      </c>
      <c r="K13" s="74"/>
      <c r="L13" s="75">
        <f>MIN(L8:L10)</f>
        <v>45.676499999999997</v>
      </c>
      <c r="M13" s="74"/>
      <c r="N13" s="75">
        <f>MIN(N8:N10)</f>
        <v>17.039300000000001</v>
      </c>
      <c r="O13" s="74"/>
      <c r="P13" s="75">
        <f>MIN(P8:P10)</f>
        <v>15.628399999999999</v>
      </c>
      <c r="Q13" s="74"/>
      <c r="R13" s="75">
        <f>MIN(R8:R10)</f>
        <v>14.810700000000001</v>
      </c>
      <c r="S13" s="76"/>
    </row>
    <row r="14" spans="1:20" ht="15" thickBot="1" x14ac:dyDescent="0.35">
      <c r="A14" s="77" t="s">
        <v>29</v>
      </c>
      <c r="B14" s="78"/>
      <c r="C14" s="78"/>
      <c r="D14" s="79">
        <f>MAX(D8:D10)</f>
        <v>0.58099999999999996</v>
      </c>
      <c r="E14" s="78"/>
      <c r="F14" s="79">
        <f>MAX(F8:F10)</f>
        <v>3.0242</v>
      </c>
      <c r="G14" s="78"/>
      <c r="H14" s="79">
        <f>MAX(H8:H10)</f>
        <v>16.327100000000002</v>
      </c>
      <c r="I14" s="78"/>
      <c r="J14" s="79">
        <f>MAX(J8:J10)</f>
        <v>31.3432</v>
      </c>
      <c r="K14" s="78"/>
      <c r="L14" s="79">
        <f>MAX(L8:L10)</f>
        <v>63.829700000000003</v>
      </c>
      <c r="M14" s="78"/>
      <c r="N14" s="79">
        <f>MAX(N8:N10)</f>
        <v>22.4314</v>
      </c>
      <c r="O14" s="78"/>
      <c r="P14" s="79">
        <f>MAX(P8:P10)</f>
        <v>16.9299</v>
      </c>
      <c r="Q14" s="78"/>
      <c r="R14" s="79">
        <f>MAX(R8:R10)</f>
        <v>18.666699999999999</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44651</v>
      </c>
      <c r="C8" s="65">
        <f>VLOOKUP($A8,'Return Data'!$B$7:$R$2292,4,0)</f>
        <v>75.44</v>
      </c>
      <c r="D8" s="65">
        <f>VLOOKUP($A8,'Return Data'!$B$7:$R$2292,10,0)</f>
        <v>-2.0640999999999998</v>
      </c>
      <c r="E8" s="66">
        <f>RANK(D8,D$8:D$10,0)</f>
        <v>3</v>
      </c>
      <c r="F8" s="65">
        <f>VLOOKUP($A8,'Return Data'!$B$7:$R$2292,11,0)</f>
        <v>-1.5144</v>
      </c>
      <c r="G8" s="66">
        <f>RANK(F8,F$8:F$10,0)</f>
        <v>3</v>
      </c>
      <c r="H8" s="65">
        <f>VLOOKUP($A8,'Return Data'!$B$7:$R$2292,12,0)</f>
        <v>7.7713999999999999</v>
      </c>
      <c r="I8" s="66">
        <f>RANK(H8,H$8:H$10,0)</f>
        <v>3</v>
      </c>
      <c r="J8" s="65">
        <f>VLOOKUP($A8,'Return Data'!$B$7:$R$2292,13,0)</f>
        <v>19.689</v>
      </c>
      <c r="K8" s="66">
        <f>RANK(J8,J$8:J$10,0)</f>
        <v>2</v>
      </c>
      <c r="L8" s="65">
        <f>VLOOKUP($A8,'Return Data'!$B$7:$R$2292,17,0)</f>
        <v>43.8245</v>
      </c>
      <c r="M8" s="66">
        <f>RANK(L8,L$8:L$10,0)</f>
        <v>3</v>
      </c>
      <c r="N8" s="65">
        <f>VLOOKUP($A8,'Return Data'!$B$7:$R$2292,14,0)</f>
        <v>15.6357</v>
      </c>
      <c r="O8" s="66">
        <f>RANK(N8,N$8:N$10,0)</f>
        <v>3</v>
      </c>
      <c r="P8" s="65">
        <f>VLOOKUP($A8,'Return Data'!$B$7:$R$2292,15,0)</f>
        <v>14.7277</v>
      </c>
      <c r="Q8" s="66">
        <f>RANK(P8,P$8:P$10,0)</f>
        <v>3</v>
      </c>
      <c r="R8" s="65">
        <f>VLOOKUP($A8,'Return Data'!$B$7:$R$2292,16,0)</f>
        <v>14.441000000000001</v>
      </c>
      <c r="S8" s="67">
        <f>RANK(R8,R$8:R$10,0)</f>
        <v>2</v>
      </c>
    </row>
    <row r="9" spans="1:20" x14ac:dyDescent="0.3">
      <c r="A9" s="63" t="s">
        <v>601</v>
      </c>
      <c r="B9" s="64">
        <f>VLOOKUP($A9,'Return Data'!$B$7:$R$2292,3,0)</f>
        <v>44651</v>
      </c>
      <c r="C9" s="65">
        <f>VLOOKUP($A9,'Return Data'!$B$7:$R$2292,4,0)</f>
        <v>82.721000000000004</v>
      </c>
      <c r="D9" s="65">
        <f>VLOOKUP($A9,'Return Data'!$B$7:$R$2292,10,0)</f>
        <v>0.2339</v>
      </c>
      <c r="E9" s="66">
        <f>RANK(D9,D$8:D$10,0)</f>
        <v>1</v>
      </c>
      <c r="F9" s="65">
        <f>VLOOKUP($A9,'Return Data'!$B$7:$R$2292,11,0)</f>
        <v>-0.8569</v>
      </c>
      <c r="G9" s="66">
        <f>RANK(F9,F$8:F$10,0)</f>
        <v>2</v>
      </c>
      <c r="H9" s="65">
        <f>VLOOKUP($A9,'Return Data'!$B$7:$R$2292,12,0)</f>
        <v>9.2733000000000008</v>
      </c>
      <c r="I9" s="66">
        <f>RANK(H9,H$8:H$10,0)</f>
        <v>2</v>
      </c>
      <c r="J9" s="65">
        <f>VLOOKUP($A9,'Return Data'!$B$7:$R$2292,13,0)</f>
        <v>18.555599999999998</v>
      </c>
      <c r="K9" s="66">
        <f>RANK(J9,J$8:J$10,0)</f>
        <v>3</v>
      </c>
      <c r="L9" s="65">
        <f>VLOOKUP($A9,'Return Data'!$B$7:$R$2292,17,0)</f>
        <v>44.882399999999997</v>
      </c>
      <c r="M9" s="66">
        <f>RANK(L9,L$8:L$10,0)</f>
        <v>2</v>
      </c>
      <c r="N9" s="65">
        <f>VLOOKUP($A9,'Return Data'!$B$7:$R$2292,14,0)</f>
        <v>16.180700000000002</v>
      </c>
      <c r="O9" s="66">
        <f>RANK(N9,N$8:N$10,0)</f>
        <v>2</v>
      </c>
      <c r="P9" s="65">
        <f>VLOOKUP($A9,'Return Data'!$B$7:$R$2292,15,0)</f>
        <v>15.317</v>
      </c>
      <c r="Q9" s="66">
        <f>RANK(P9,P$8:P$10,0)</f>
        <v>1</v>
      </c>
      <c r="R9" s="65">
        <f>VLOOKUP($A9,'Return Data'!$B$7:$R$2292,16,0)</f>
        <v>13.4979</v>
      </c>
      <c r="S9" s="67">
        <f>RANK(R9,R$8:R$10,0)</f>
        <v>3</v>
      </c>
    </row>
    <row r="10" spans="1:20" x14ac:dyDescent="0.3">
      <c r="A10" s="63" t="s">
        <v>1764</v>
      </c>
      <c r="B10" s="64">
        <f>VLOOKUP($A10,'Return Data'!$B$7:$R$2292,3,0)</f>
        <v>44651</v>
      </c>
      <c r="C10" s="65">
        <f>VLOOKUP($A10,'Return Data'!$B$7:$R$2292,4,0)</f>
        <v>505.80212107462103</v>
      </c>
      <c r="D10" s="65">
        <f>VLOOKUP($A10,'Return Data'!$B$7:$R$2292,10,0)</f>
        <v>-1.5362</v>
      </c>
      <c r="E10" s="66">
        <f>RANK(D10,D$8:D$10,0)</f>
        <v>2</v>
      </c>
      <c r="F10" s="65">
        <f>VLOOKUP($A10,'Return Data'!$B$7:$R$2292,11,0)</f>
        <v>2.6234000000000002</v>
      </c>
      <c r="G10" s="66">
        <f>RANK(F10,F$8:F$10,0)</f>
        <v>1</v>
      </c>
      <c r="H10" s="65">
        <f>VLOOKUP($A10,'Return Data'!$B$7:$R$2292,12,0)</f>
        <v>15.648</v>
      </c>
      <c r="I10" s="66">
        <f>RANK(H10,H$8:H$10,0)</f>
        <v>1</v>
      </c>
      <c r="J10" s="65">
        <f>VLOOKUP($A10,'Return Data'!$B$7:$R$2292,13,0)</f>
        <v>30.360099999999999</v>
      </c>
      <c r="K10" s="66">
        <f>RANK(J10,J$8:J$10,0)</f>
        <v>1</v>
      </c>
      <c r="L10" s="65">
        <f>VLOOKUP($A10,'Return Data'!$B$7:$R$2292,17,0)</f>
        <v>62.716299999999997</v>
      </c>
      <c r="M10" s="66">
        <f>RANK(L10,L$8:L$10,0)</f>
        <v>1</v>
      </c>
      <c r="N10" s="65">
        <f>VLOOKUP($A10,'Return Data'!$B$7:$R$2292,14,0)</f>
        <v>21.651299999999999</v>
      </c>
      <c r="O10" s="66">
        <f>RANK(N10,N$8:N$10,0)</f>
        <v>1</v>
      </c>
      <c r="P10" s="65">
        <f>VLOOKUP($A10,'Return Data'!$B$7:$R$2292,15,0)</f>
        <v>14.8584</v>
      </c>
      <c r="Q10" s="66">
        <f>RANK(P10,P$8:P$10,0)</f>
        <v>2</v>
      </c>
      <c r="R10" s="65">
        <f>VLOOKUP($A10,'Return Data'!$B$7:$R$2292,16,0)</f>
        <v>18.349499999999999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-1.1221333333333332</v>
      </c>
      <c r="E12" s="74"/>
      <c r="F12" s="75">
        <f>AVERAGE(F8:F10)</f>
        <v>8.4033333333333474E-2</v>
      </c>
      <c r="G12" s="74"/>
      <c r="H12" s="75">
        <f>AVERAGE(H8:H10)</f>
        <v>10.897566666666668</v>
      </c>
      <c r="I12" s="74"/>
      <c r="J12" s="75">
        <f>AVERAGE(J8:J10)</f>
        <v>22.868233333333333</v>
      </c>
      <c r="K12" s="74"/>
      <c r="L12" s="75">
        <f>AVERAGE(L8:L10)</f>
        <v>50.474399999999996</v>
      </c>
      <c r="M12" s="74"/>
      <c r="N12" s="75">
        <f>AVERAGE(N8:N10)</f>
        <v>17.822566666666667</v>
      </c>
      <c r="O12" s="74"/>
      <c r="P12" s="75">
        <f>AVERAGE(P8:P10)</f>
        <v>14.967699999999999</v>
      </c>
      <c r="Q12" s="74"/>
      <c r="R12" s="75">
        <f>AVERAGE(R8:R10)</f>
        <v>15.429466666666665</v>
      </c>
      <c r="S12" s="76"/>
    </row>
    <row r="13" spans="1:20" x14ac:dyDescent="0.3">
      <c r="A13" s="73" t="s">
        <v>28</v>
      </c>
      <c r="B13" s="74"/>
      <c r="C13" s="74"/>
      <c r="D13" s="75">
        <f>MIN(D8:D10)</f>
        <v>-2.0640999999999998</v>
      </c>
      <c r="E13" s="74"/>
      <c r="F13" s="75">
        <f>MIN(F8:F10)</f>
        <v>-1.5144</v>
      </c>
      <c r="G13" s="74"/>
      <c r="H13" s="75">
        <f>MIN(H8:H10)</f>
        <v>7.7713999999999999</v>
      </c>
      <c r="I13" s="74"/>
      <c r="J13" s="75">
        <f>MIN(J8:J10)</f>
        <v>18.555599999999998</v>
      </c>
      <c r="K13" s="74"/>
      <c r="L13" s="75">
        <f>MIN(L8:L10)</f>
        <v>43.8245</v>
      </c>
      <c r="M13" s="74"/>
      <c r="N13" s="75">
        <f>MIN(N8:N10)</f>
        <v>15.6357</v>
      </c>
      <c r="O13" s="74"/>
      <c r="P13" s="75">
        <f>MIN(P8:P10)</f>
        <v>14.7277</v>
      </c>
      <c r="Q13" s="74"/>
      <c r="R13" s="75">
        <f>MIN(R8:R10)</f>
        <v>13.4979</v>
      </c>
      <c r="S13" s="76"/>
    </row>
    <row r="14" spans="1:20" ht="15" thickBot="1" x14ac:dyDescent="0.35">
      <c r="A14" s="77" t="s">
        <v>29</v>
      </c>
      <c r="B14" s="78"/>
      <c r="C14" s="78"/>
      <c r="D14" s="79">
        <f>MAX(D8:D10)</f>
        <v>0.2339</v>
      </c>
      <c r="E14" s="78"/>
      <c r="F14" s="79">
        <f>MAX(F8:F10)</f>
        <v>2.6234000000000002</v>
      </c>
      <c r="G14" s="78"/>
      <c r="H14" s="79">
        <f>MAX(H8:H10)</f>
        <v>15.648</v>
      </c>
      <c r="I14" s="78"/>
      <c r="J14" s="79">
        <f>MAX(J8:J10)</f>
        <v>30.360099999999999</v>
      </c>
      <c r="K14" s="78"/>
      <c r="L14" s="79">
        <f>MAX(L8:L10)</f>
        <v>62.716299999999997</v>
      </c>
      <c r="M14" s="78"/>
      <c r="N14" s="79">
        <f>MAX(N8:N10)</f>
        <v>21.651299999999999</v>
      </c>
      <c r="O14" s="78"/>
      <c r="P14" s="79">
        <f>MAX(P8:P10)</f>
        <v>15.317</v>
      </c>
      <c r="Q14" s="78"/>
      <c r="R14" s="79">
        <f>MAX(R8:R10)</f>
        <v>18.349499999999999</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44651</v>
      </c>
      <c r="C8" s="65">
        <f>VLOOKUP($A8,'Return Data'!$B$7:$R$2292,4,0)</f>
        <v>77.007900000000006</v>
      </c>
      <c r="D8" s="65">
        <f>VLOOKUP($A8,'Return Data'!$B$7:$R$2292,10,0)</f>
        <v>-1.9644999999999999</v>
      </c>
      <c r="E8" s="66">
        <f t="shared" ref="E8:E21" si="0">RANK(D8,D$8:D$21,0)</f>
        <v>14</v>
      </c>
      <c r="F8" s="65">
        <f>VLOOKUP($A8,'Return Data'!$B$7:$R$2292,11,0)</f>
        <v>-3.8553000000000002</v>
      </c>
      <c r="G8" s="66">
        <f t="shared" ref="G8:G21" si="1">RANK(F8,F$8:F$21,0)</f>
        <v>14</v>
      </c>
      <c r="H8" s="65">
        <f>VLOOKUP($A8,'Return Data'!$B$7:$R$2292,12,0)</f>
        <v>5.798</v>
      </c>
      <c r="I8" s="66">
        <f t="shared" ref="I8:I21" si="2">RANK(H8,H$8:H$21,0)</f>
        <v>13</v>
      </c>
      <c r="J8" s="65">
        <f>VLOOKUP($A8,'Return Data'!$B$7:$R$2292,13,0)</f>
        <v>20.2166</v>
      </c>
      <c r="K8" s="66">
        <f t="shared" ref="K8:K21" si="3">RANK(J8,J$8:J$21,0)</f>
        <v>11</v>
      </c>
      <c r="L8" s="65">
        <f>VLOOKUP($A8,'Return Data'!$B$7:$R$2292,17,0)</f>
        <v>49.131399999999999</v>
      </c>
      <c r="M8" s="66">
        <f t="shared" ref="M8:M21" si="4">RANK(L8,L$8:L$21,0)</f>
        <v>7</v>
      </c>
      <c r="N8" s="65">
        <f>VLOOKUP($A8,'Return Data'!$B$7:$R$2292,14,0)</f>
        <v>11.555999999999999</v>
      </c>
      <c r="O8" s="66">
        <f t="shared" ref="O8:O19" si="5">RANK(N8,N$8:N$21,0)</f>
        <v>12</v>
      </c>
      <c r="P8" s="65">
        <f>VLOOKUP($A8,'Return Data'!$B$7:$R$2292,15,0)</f>
        <v>7.6592000000000002</v>
      </c>
      <c r="Q8" s="66">
        <f>RANK(P8,P$8:P$21,0)</f>
        <v>12</v>
      </c>
      <c r="R8" s="65">
        <f>VLOOKUP($A8,'Return Data'!$B$7:$R$2292,16,0)</f>
        <v>16.7136</v>
      </c>
      <c r="S8" s="67">
        <f t="shared" ref="S8:S21" si="6">RANK(R8,R$8:R$21,0)</f>
        <v>6</v>
      </c>
    </row>
    <row r="9" spans="1:19" s="68" customFormat="1" x14ac:dyDescent="0.3">
      <c r="A9" s="63" t="s">
        <v>12</v>
      </c>
      <c r="B9" s="64">
        <f>VLOOKUP($A9,'Return Data'!$B$7:$R$2292,3,0)</f>
        <v>44651</v>
      </c>
      <c r="C9" s="65">
        <f>VLOOKUP($A9,'Return Data'!$B$7:$R$2292,4,0)</f>
        <v>468.65199999999999</v>
      </c>
      <c r="D9" s="65">
        <f>VLOOKUP($A9,'Return Data'!$B$7:$R$2292,10,0)</f>
        <v>-1.2258</v>
      </c>
      <c r="E9" s="66">
        <f t="shared" si="0"/>
        <v>10</v>
      </c>
      <c r="F9" s="65">
        <f>VLOOKUP($A9,'Return Data'!$B$7:$R$2292,11,0)</f>
        <v>0.93840000000000001</v>
      </c>
      <c r="G9" s="66">
        <f t="shared" si="1"/>
        <v>6</v>
      </c>
      <c r="H9" s="65">
        <f>VLOOKUP($A9,'Return Data'!$B$7:$R$2292,12,0)</f>
        <v>13.279199999999999</v>
      </c>
      <c r="I9" s="66">
        <f t="shared" si="2"/>
        <v>5</v>
      </c>
      <c r="J9" s="65">
        <f>VLOOKUP($A9,'Return Data'!$B$7:$R$2292,13,0)</f>
        <v>24.856300000000001</v>
      </c>
      <c r="K9" s="66">
        <f t="shared" si="3"/>
        <v>6</v>
      </c>
      <c r="L9" s="65">
        <f>VLOOKUP($A9,'Return Data'!$B$7:$R$2292,17,0)</f>
        <v>49.727400000000003</v>
      </c>
      <c r="M9" s="66">
        <f t="shared" si="4"/>
        <v>6</v>
      </c>
      <c r="N9" s="65">
        <f>VLOOKUP($A9,'Return Data'!$B$7:$R$2292,14,0)</f>
        <v>13.587199999999999</v>
      </c>
      <c r="O9" s="66">
        <f t="shared" si="5"/>
        <v>11</v>
      </c>
      <c r="P9" s="65">
        <f>VLOOKUP($A9,'Return Data'!$B$7:$R$2292,15,0)</f>
        <v>12.856299999999999</v>
      </c>
      <c r="Q9" s="66">
        <f>RANK(P9,P$8:P$21,0)</f>
        <v>7</v>
      </c>
      <c r="R9" s="65">
        <f>VLOOKUP($A9,'Return Data'!$B$7:$R$2292,16,0)</f>
        <v>16.205500000000001</v>
      </c>
      <c r="S9" s="67">
        <f t="shared" si="6"/>
        <v>7</v>
      </c>
    </row>
    <row r="10" spans="1:19" s="68" customFormat="1" x14ac:dyDescent="0.3">
      <c r="A10" s="63" t="s">
        <v>13</v>
      </c>
      <c r="B10" s="64">
        <f>VLOOKUP($A10,'Return Data'!$B$7:$R$2292,3,0)</f>
        <v>44651</v>
      </c>
      <c r="C10" s="65">
        <f>VLOOKUP($A10,'Return Data'!$B$7:$R$2292,4,0)</f>
        <v>273.76</v>
      </c>
      <c r="D10" s="65">
        <f>VLOOKUP($A10,'Return Data'!$B$7:$R$2292,10,0)</f>
        <v>4.9974999999999996</v>
      </c>
      <c r="E10" s="66">
        <f t="shared" si="0"/>
        <v>1</v>
      </c>
      <c r="F10" s="65">
        <f>VLOOKUP($A10,'Return Data'!$B$7:$R$2292,11,0)</f>
        <v>3.8424999999999998</v>
      </c>
      <c r="G10" s="66">
        <f t="shared" si="1"/>
        <v>2</v>
      </c>
      <c r="H10" s="65">
        <f>VLOOKUP($A10,'Return Data'!$B$7:$R$2292,12,0)</f>
        <v>18.726700000000001</v>
      </c>
      <c r="I10" s="66">
        <f t="shared" si="2"/>
        <v>1</v>
      </c>
      <c r="J10" s="65">
        <f>VLOOKUP($A10,'Return Data'!$B$7:$R$2292,13,0)</f>
        <v>32.379100000000001</v>
      </c>
      <c r="K10" s="66">
        <f t="shared" si="3"/>
        <v>2</v>
      </c>
      <c r="L10" s="65">
        <f>VLOOKUP($A10,'Return Data'!$B$7:$R$2292,17,0)</f>
        <v>55.724600000000002</v>
      </c>
      <c r="M10" s="66">
        <f t="shared" si="4"/>
        <v>3</v>
      </c>
      <c r="N10" s="65">
        <f>VLOOKUP($A10,'Return Data'!$B$7:$R$2292,14,0)</f>
        <v>20.765999999999998</v>
      </c>
      <c r="O10" s="66">
        <f t="shared" si="5"/>
        <v>1</v>
      </c>
      <c r="P10" s="65">
        <f>VLOOKUP($A10,'Return Data'!$B$7:$R$2292,15,0)</f>
        <v>14.8779</v>
      </c>
      <c r="Q10" s="66">
        <f>RANK(P10,P$8:P$21,0)</f>
        <v>3</v>
      </c>
      <c r="R10" s="65">
        <f>VLOOKUP($A10,'Return Data'!$B$7:$R$2292,16,0)</f>
        <v>18.258299999999998</v>
      </c>
      <c r="S10" s="67">
        <f t="shared" si="6"/>
        <v>2</v>
      </c>
    </row>
    <row r="11" spans="1:19" s="68" customFormat="1" x14ac:dyDescent="0.3">
      <c r="A11" s="63" t="s">
        <v>14</v>
      </c>
      <c r="B11" s="64">
        <f>VLOOKUP($A11,'Return Data'!$B$7:$R$2292,3,0)</f>
        <v>44651</v>
      </c>
      <c r="C11" s="65">
        <f>VLOOKUP($A11,'Return Data'!$B$7:$R$2292,4,0)</f>
        <v>16.52</v>
      </c>
      <c r="D11" s="65">
        <f>VLOOKUP($A11,'Return Data'!$B$7:$R$2292,10,0)</f>
        <v>0.67030000000000001</v>
      </c>
      <c r="E11" s="66">
        <f t="shared" si="0"/>
        <v>4</v>
      </c>
      <c r="F11" s="65">
        <f>VLOOKUP($A11,'Return Data'!$B$7:$R$2292,11,0)</f>
        <v>0.85470000000000002</v>
      </c>
      <c r="G11" s="66">
        <f t="shared" si="1"/>
        <v>7</v>
      </c>
      <c r="H11" s="65">
        <f>VLOOKUP($A11,'Return Data'!$B$7:$R$2292,12,0)</f>
        <v>11.3208</v>
      </c>
      <c r="I11" s="66">
        <f t="shared" si="2"/>
        <v>10</v>
      </c>
      <c r="J11" s="65">
        <f>VLOOKUP($A11,'Return Data'!$B$7:$R$2292,13,0)</f>
        <v>22.825299999999999</v>
      </c>
      <c r="K11" s="66">
        <f t="shared" si="3"/>
        <v>8</v>
      </c>
      <c r="L11" s="65">
        <f>VLOOKUP($A11,'Return Data'!$B$7:$R$2292,17,0)</f>
        <v>45.906300000000002</v>
      </c>
      <c r="M11" s="66">
        <f t="shared" si="4"/>
        <v>11</v>
      </c>
      <c r="N11" s="65">
        <f>VLOOKUP($A11,'Return Data'!$B$7:$R$2292,14,0)</f>
        <v>15.9299</v>
      </c>
      <c r="O11" s="66">
        <f t="shared" si="5"/>
        <v>8</v>
      </c>
      <c r="P11" s="65"/>
      <c r="Q11" s="66"/>
      <c r="R11" s="65">
        <f>VLOOKUP($A11,'Return Data'!$B$7:$R$2292,16,0)</f>
        <v>14.9023</v>
      </c>
      <c r="S11" s="67">
        <f t="shared" si="6"/>
        <v>10</v>
      </c>
    </row>
    <row r="12" spans="1:19" s="68" customFormat="1" x14ac:dyDescent="0.3">
      <c r="A12" s="63" t="s">
        <v>15</v>
      </c>
      <c r="B12" s="64">
        <f>VLOOKUP($A12,'Return Data'!$B$7:$R$2292,3,0)</f>
        <v>44651</v>
      </c>
      <c r="C12" s="65">
        <f>VLOOKUP($A12,'Return Data'!$B$7:$R$2292,4,0)</f>
        <v>96.64</v>
      </c>
      <c r="D12" s="65">
        <f>VLOOKUP($A12,'Return Data'!$B$7:$R$2292,10,0)</f>
        <v>-1.7886</v>
      </c>
      <c r="E12" s="66">
        <f t="shared" si="0"/>
        <v>13</v>
      </c>
      <c r="F12" s="65">
        <f>VLOOKUP($A12,'Return Data'!$B$7:$R$2292,11,0)</f>
        <v>5.8025000000000002</v>
      </c>
      <c r="G12" s="66">
        <f t="shared" si="1"/>
        <v>1</v>
      </c>
      <c r="H12" s="65">
        <f>VLOOKUP($A12,'Return Data'!$B$7:$R$2292,12,0)</f>
        <v>17.5669</v>
      </c>
      <c r="I12" s="66">
        <f t="shared" si="2"/>
        <v>2</v>
      </c>
      <c r="J12" s="65">
        <f>VLOOKUP($A12,'Return Data'!$B$7:$R$2292,13,0)</f>
        <v>38.057099999999998</v>
      </c>
      <c r="K12" s="66">
        <f t="shared" si="3"/>
        <v>1</v>
      </c>
      <c r="L12" s="65">
        <f>VLOOKUP($A12,'Return Data'!$B$7:$R$2292,17,0)</f>
        <v>73.618799999999993</v>
      </c>
      <c r="M12" s="66">
        <f t="shared" si="4"/>
        <v>1</v>
      </c>
      <c r="N12" s="65">
        <f>VLOOKUP($A12,'Return Data'!$B$7:$R$2292,14,0)</f>
        <v>20.532299999999999</v>
      </c>
      <c r="O12" s="66">
        <f t="shared" si="5"/>
        <v>2</v>
      </c>
      <c r="P12" s="65">
        <f>VLOOKUP($A12,'Return Data'!$B$7:$R$2292,15,0)</f>
        <v>16.096900000000002</v>
      </c>
      <c r="Q12" s="66">
        <f t="shared" ref="Q12:Q19" si="7">RANK(P12,P$8:P$21,0)</f>
        <v>1</v>
      </c>
      <c r="R12" s="65">
        <f>VLOOKUP($A12,'Return Data'!$B$7:$R$2292,16,0)</f>
        <v>17.4148</v>
      </c>
      <c r="S12" s="67">
        <f t="shared" si="6"/>
        <v>4</v>
      </c>
    </row>
    <row r="13" spans="1:19" s="68" customFormat="1" x14ac:dyDescent="0.3">
      <c r="A13" s="63" t="s">
        <v>16</v>
      </c>
      <c r="B13" s="64">
        <f>VLOOKUP($A13,'Return Data'!$B$7:$R$2292,3,0)</f>
        <v>44651</v>
      </c>
      <c r="C13" s="65">
        <f>VLOOKUP($A13,'Return Data'!$B$7:$R$2292,4,0)</f>
        <v>19.0745</v>
      </c>
      <c r="D13" s="65">
        <f>VLOOKUP($A13,'Return Data'!$B$7:$R$2292,10,0)</f>
        <v>-1.0448</v>
      </c>
      <c r="E13" s="66">
        <f t="shared" si="0"/>
        <v>8</v>
      </c>
      <c r="F13" s="65">
        <f>VLOOKUP($A13,'Return Data'!$B$7:$R$2292,11,0)</f>
        <v>-0.45040000000000002</v>
      </c>
      <c r="G13" s="66">
        <f t="shared" si="1"/>
        <v>11</v>
      </c>
      <c r="H13" s="65">
        <f>VLOOKUP($A13,'Return Data'!$B$7:$R$2292,12,0)</f>
        <v>9.9357000000000006</v>
      </c>
      <c r="I13" s="66">
        <f t="shared" si="2"/>
        <v>11</v>
      </c>
      <c r="J13" s="65">
        <f>VLOOKUP($A13,'Return Data'!$B$7:$R$2292,13,0)</f>
        <v>21.027999999999999</v>
      </c>
      <c r="K13" s="66">
        <f t="shared" si="3"/>
        <v>10</v>
      </c>
      <c r="L13" s="65">
        <f>VLOOKUP($A13,'Return Data'!$B$7:$R$2292,17,0)</f>
        <v>41.299599999999998</v>
      </c>
      <c r="M13" s="66">
        <f t="shared" si="4"/>
        <v>14</v>
      </c>
      <c r="N13" s="65">
        <f>VLOOKUP($A13,'Return Data'!$B$7:$R$2292,14,0)</f>
        <v>14.4056</v>
      </c>
      <c r="O13" s="66">
        <f t="shared" si="5"/>
        <v>9</v>
      </c>
      <c r="P13" s="65">
        <f>VLOOKUP($A13,'Return Data'!$B$7:$R$2292,15,0)</f>
        <v>7.6863000000000001</v>
      </c>
      <c r="Q13" s="66">
        <f t="shared" si="7"/>
        <v>11</v>
      </c>
      <c r="R13" s="65">
        <f>VLOOKUP($A13,'Return Data'!$B$7:$R$2292,16,0)</f>
        <v>10.3331</v>
      </c>
      <c r="S13" s="67">
        <f t="shared" si="6"/>
        <v>14</v>
      </c>
    </row>
    <row r="14" spans="1:19" s="68" customFormat="1" x14ac:dyDescent="0.3">
      <c r="A14" s="63" t="s">
        <v>17</v>
      </c>
      <c r="B14" s="64">
        <f>VLOOKUP($A14,'Return Data'!$B$7:$R$2292,3,0)</f>
        <v>44651</v>
      </c>
      <c r="C14" s="65">
        <f>VLOOKUP($A14,'Return Data'!$B$7:$R$2292,4,0)</f>
        <v>55.374699999999997</v>
      </c>
      <c r="D14" s="65">
        <f>VLOOKUP($A14,'Return Data'!$B$7:$R$2292,10,0)</f>
        <v>-1.5430999999999999</v>
      </c>
      <c r="E14" s="66">
        <f t="shared" si="0"/>
        <v>12</v>
      </c>
      <c r="F14" s="65">
        <f>VLOOKUP($A14,'Return Data'!$B$7:$R$2292,11,0)</f>
        <v>0.25130000000000002</v>
      </c>
      <c r="G14" s="66">
        <f t="shared" si="1"/>
        <v>9</v>
      </c>
      <c r="H14" s="65">
        <f>VLOOKUP($A14,'Return Data'!$B$7:$R$2292,12,0)</f>
        <v>11.6754</v>
      </c>
      <c r="I14" s="66">
        <f t="shared" si="2"/>
        <v>9</v>
      </c>
      <c r="J14" s="65">
        <f>VLOOKUP($A14,'Return Data'!$B$7:$R$2292,13,0)</f>
        <v>22.1709</v>
      </c>
      <c r="K14" s="66">
        <f t="shared" si="3"/>
        <v>9</v>
      </c>
      <c r="L14" s="65">
        <f>VLOOKUP($A14,'Return Data'!$B$7:$R$2292,17,0)</f>
        <v>46.767000000000003</v>
      </c>
      <c r="M14" s="66">
        <f t="shared" si="4"/>
        <v>9</v>
      </c>
      <c r="N14" s="65">
        <f>VLOOKUP($A14,'Return Data'!$B$7:$R$2292,14,0)</f>
        <v>16.922899999999998</v>
      </c>
      <c r="O14" s="66">
        <f t="shared" si="5"/>
        <v>6</v>
      </c>
      <c r="P14" s="65">
        <f>VLOOKUP($A14,'Return Data'!$B$7:$R$2292,15,0)</f>
        <v>13.6419</v>
      </c>
      <c r="Q14" s="66">
        <f t="shared" si="7"/>
        <v>5</v>
      </c>
      <c r="R14" s="65">
        <f>VLOOKUP($A14,'Return Data'!$B$7:$R$2292,16,0)</f>
        <v>15.602</v>
      </c>
      <c r="S14" s="67">
        <f t="shared" si="6"/>
        <v>9</v>
      </c>
    </row>
    <row r="15" spans="1:19" s="68" customFormat="1" x14ac:dyDescent="0.3">
      <c r="A15" s="63" t="s">
        <v>18</v>
      </c>
      <c r="B15" s="64">
        <f>VLOOKUP($A15,'Return Data'!$B$7:$R$2292,3,0)</f>
        <v>44651</v>
      </c>
      <c r="C15" s="65">
        <f>VLOOKUP($A15,'Return Data'!$B$7:$R$2292,4,0)</f>
        <v>62.365000000000002</v>
      </c>
      <c r="D15" s="65">
        <f>VLOOKUP($A15,'Return Data'!$B$7:$R$2292,10,0)</f>
        <v>-0.62619999999999998</v>
      </c>
      <c r="E15" s="66">
        <f t="shared" si="0"/>
        <v>7</v>
      </c>
      <c r="F15" s="65">
        <f>VLOOKUP($A15,'Return Data'!$B$7:$R$2292,11,0)</f>
        <v>1.6295999999999999</v>
      </c>
      <c r="G15" s="66">
        <f t="shared" si="1"/>
        <v>3</v>
      </c>
      <c r="H15" s="65">
        <f>VLOOKUP($A15,'Return Data'!$B$7:$R$2292,12,0)</f>
        <v>13.954499999999999</v>
      </c>
      <c r="I15" s="66">
        <f t="shared" si="2"/>
        <v>3</v>
      </c>
      <c r="J15" s="65">
        <f>VLOOKUP($A15,'Return Data'!$B$7:$R$2292,13,0)</f>
        <v>27.517499999999998</v>
      </c>
      <c r="K15" s="66">
        <f t="shared" si="3"/>
        <v>4</v>
      </c>
      <c r="L15" s="65">
        <f>VLOOKUP($A15,'Return Data'!$B$7:$R$2292,17,0)</f>
        <v>54.095500000000001</v>
      </c>
      <c r="M15" s="66">
        <f t="shared" si="4"/>
        <v>4</v>
      </c>
      <c r="N15" s="65">
        <f>VLOOKUP($A15,'Return Data'!$B$7:$R$2292,14,0)</f>
        <v>17.976199999999999</v>
      </c>
      <c r="O15" s="66">
        <f t="shared" si="5"/>
        <v>4</v>
      </c>
      <c r="P15" s="65">
        <f>VLOOKUP($A15,'Return Data'!$B$7:$R$2292,15,0)</f>
        <v>13.428000000000001</v>
      </c>
      <c r="Q15" s="66">
        <f t="shared" si="7"/>
        <v>6</v>
      </c>
      <c r="R15" s="65">
        <f>VLOOKUP($A15,'Return Data'!$B$7:$R$2292,16,0)</f>
        <v>19.208200000000001</v>
      </c>
      <c r="S15" s="67">
        <f t="shared" si="6"/>
        <v>1</v>
      </c>
    </row>
    <row r="16" spans="1:19" s="68" customFormat="1" x14ac:dyDescent="0.3">
      <c r="A16" s="63" t="s">
        <v>19</v>
      </c>
      <c r="B16" s="64">
        <f>VLOOKUP($A16,'Return Data'!$B$7:$R$2292,3,0)</f>
        <v>44651</v>
      </c>
      <c r="C16" s="65">
        <f>VLOOKUP($A16,'Return Data'!$B$7:$R$2292,4,0)</f>
        <v>131.63759999999999</v>
      </c>
      <c r="D16" s="65">
        <f>VLOOKUP($A16,'Return Data'!$B$7:$R$2292,10,0)</f>
        <v>1.1540999999999999</v>
      </c>
      <c r="E16" s="66">
        <f t="shared" si="0"/>
        <v>3</v>
      </c>
      <c r="F16" s="65">
        <f>VLOOKUP($A16,'Return Data'!$B$7:$R$2292,11,0)</f>
        <v>1.2568999999999999</v>
      </c>
      <c r="G16" s="66">
        <f t="shared" si="1"/>
        <v>5</v>
      </c>
      <c r="H16" s="65">
        <f>VLOOKUP($A16,'Return Data'!$B$7:$R$2292,12,0)</f>
        <v>13.949299999999999</v>
      </c>
      <c r="I16" s="66">
        <f t="shared" si="2"/>
        <v>4</v>
      </c>
      <c r="J16" s="65">
        <f>VLOOKUP($A16,'Return Data'!$B$7:$R$2292,13,0)</f>
        <v>28.4756</v>
      </c>
      <c r="K16" s="66">
        <f t="shared" si="3"/>
        <v>3</v>
      </c>
      <c r="L16" s="65">
        <f>VLOOKUP($A16,'Return Data'!$B$7:$R$2292,17,0)</f>
        <v>53.539700000000003</v>
      </c>
      <c r="M16" s="66">
        <f t="shared" si="4"/>
        <v>5</v>
      </c>
      <c r="N16" s="65">
        <f>VLOOKUP($A16,'Return Data'!$B$7:$R$2292,14,0)</f>
        <v>19.014600000000002</v>
      </c>
      <c r="O16" s="66">
        <f t="shared" si="5"/>
        <v>3</v>
      </c>
      <c r="P16" s="65">
        <f>VLOOKUP($A16,'Return Data'!$B$7:$R$2292,15,0)</f>
        <v>15.6282</v>
      </c>
      <c r="Q16" s="66">
        <f t="shared" si="7"/>
        <v>2</v>
      </c>
      <c r="R16" s="65">
        <f>VLOOKUP($A16,'Return Data'!$B$7:$R$2292,16,0)</f>
        <v>15.6409</v>
      </c>
      <c r="S16" s="67">
        <f t="shared" si="6"/>
        <v>8</v>
      </c>
    </row>
    <row r="17" spans="1:21" s="68" customFormat="1" x14ac:dyDescent="0.3">
      <c r="A17" s="63" t="s">
        <v>20</v>
      </c>
      <c r="B17" s="64">
        <f>VLOOKUP($A17,'Return Data'!$B$7:$R$2292,3,0)</f>
        <v>44651</v>
      </c>
      <c r="C17" s="65">
        <f>VLOOKUP($A17,'Return Data'!$B$7:$R$2292,4,0)</f>
        <v>76.099999999999994</v>
      </c>
      <c r="D17" s="65">
        <f>VLOOKUP($A17,'Return Data'!$B$7:$R$2292,10,0)</f>
        <v>-0.32740000000000002</v>
      </c>
      <c r="E17" s="66">
        <f t="shared" si="0"/>
        <v>6</v>
      </c>
      <c r="F17" s="65">
        <f>VLOOKUP($A17,'Return Data'!$B$7:$R$2292,11,0)</f>
        <v>-2.2605</v>
      </c>
      <c r="G17" s="66">
        <f t="shared" si="1"/>
        <v>13</v>
      </c>
      <c r="H17" s="65">
        <f>VLOOKUP($A17,'Return Data'!$B$7:$R$2292,12,0)</f>
        <v>4.4898999999999996</v>
      </c>
      <c r="I17" s="66">
        <f t="shared" si="2"/>
        <v>14</v>
      </c>
      <c r="J17" s="65">
        <f>VLOOKUP($A17,'Return Data'!$B$7:$R$2292,13,0)</f>
        <v>13.905099999999999</v>
      </c>
      <c r="K17" s="66">
        <f t="shared" si="3"/>
        <v>14</v>
      </c>
      <c r="L17" s="65">
        <f>VLOOKUP($A17,'Return Data'!$B$7:$R$2292,17,0)</f>
        <v>43.549799999999998</v>
      </c>
      <c r="M17" s="66">
        <f t="shared" si="4"/>
        <v>12</v>
      </c>
      <c r="N17" s="65">
        <f>VLOOKUP($A17,'Return Data'!$B$7:$R$2292,14,0)</f>
        <v>10.779199999999999</v>
      </c>
      <c r="O17" s="66">
        <f t="shared" si="5"/>
        <v>13</v>
      </c>
      <c r="P17" s="65">
        <f>VLOOKUP($A17,'Return Data'!$B$7:$R$2292,15,0)</f>
        <v>9.4361999999999995</v>
      </c>
      <c r="Q17" s="66">
        <f t="shared" si="7"/>
        <v>10</v>
      </c>
      <c r="R17" s="65">
        <f>VLOOKUP($A17,'Return Data'!$B$7:$R$2292,16,0)</f>
        <v>13.4697</v>
      </c>
      <c r="S17" s="67">
        <f t="shared" si="6"/>
        <v>13</v>
      </c>
    </row>
    <row r="18" spans="1:21" s="68" customFormat="1" x14ac:dyDescent="0.3">
      <c r="A18" s="63" t="s">
        <v>21</v>
      </c>
      <c r="B18" s="64">
        <f>VLOOKUP($A18,'Return Data'!$B$7:$R$2292,3,0)</f>
        <v>44651</v>
      </c>
      <c r="C18" s="65">
        <f>VLOOKUP($A18,'Return Data'!$B$7:$R$2292,4,0)</f>
        <v>212.83949999999999</v>
      </c>
      <c r="D18" s="65">
        <f>VLOOKUP($A18,'Return Data'!$B$7:$R$2292,10,0)</f>
        <v>-1.4482999999999999</v>
      </c>
      <c r="E18" s="66">
        <f t="shared" si="0"/>
        <v>11</v>
      </c>
      <c r="F18" s="65">
        <f>VLOOKUP($A18,'Return Data'!$B$7:$R$2292,11,0)</f>
        <v>0.15509999999999999</v>
      </c>
      <c r="G18" s="66">
        <f t="shared" si="1"/>
        <v>10</v>
      </c>
      <c r="H18" s="65">
        <f>VLOOKUP($A18,'Return Data'!$B$7:$R$2292,12,0)</f>
        <v>12.211</v>
      </c>
      <c r="I18" s="66">
        <f t="shared" si="2"/>
        <v>8</v>
      </c>
      <c r="J18" s="65">
        <f>VLOOKUP($A18,'Return Data'!$B$7:$R$2292,13,0)</f>
        <v>20.147300000000001</v>
      </c>
      <c r="K18" s="66">
        <f t="shared" si="3"/>
        <v>12</v>
      </c>
      <c r="L18" s="65">
        <f>VLOOKUP($A18,'Return Data'!$B$7:$R$2292,17,0)</f>
        <v>42.572499999999998</v>
      </c>
      <c r="M18" s="66">
        <f t="shared" si="4"/>
        <v>13</v>
      </c>
      <c r="N18" s="65">
        <f>VLOOKUP($A18,'Return Data'!$B$7:$R$2292,14,0)</f>
        <v>14.3979</v>
      </c>
      <c r="O18" s="66">
        <f t="shared" si="5"/>
        <v>10</v>
      </c>
      <c r="P18" s="65">
        <f>VLOOKUP($A18,'Return Data'!$B$7:$R$2292,15,0)</f>
        <v>12.075200000000001</v>
      </c>
      <c r="Q18" s="66">
        <f t="shared" si="7"/>
        <v>9</v>
      </c>
      <c r="R18" s="65">
        <f>VLOOKUP($A18,'Return Data'!$B$7:$R$2292,16,0)</f>
        <v>16.770399999999999</v>
      </c>
      <c r="S18" s="67">
        <f t="shared" si="6"/>
        <v>5</v>
      </c>
    </row>
    <row r="19" spans="1:21" s="68" customFormat="1" x14ac:dyDescent="0.3">
      <c r="A19" s="63" t="s">
        <v>24</v>
      </c>
      <c r="B19" s="64">
        <f>VLOOKUP($A19,'Return Data'!$B$7:$R$2292,3,0)</f>
        <v>44651</v>
      </c>
      <c r="C19" s="65">
        <f>VLOOKUP($A19,'Return Data'!$B$7:$R$2292,4,0)</f>
        <v>427.52109999999999</v>
      </c>
      <c r="D19" s="65">
        <f>VLOOKUP($A19,'Return Data'!$B$7:$R$2292,10,0)</f>
        <v>2.1640999999999999</v>
      </c>
      <c r="E19" s="66">
        <f t="shared" si="0"/>
        <v>2</v>
      </c>
      <c r="F19" s="65">
        <f>VLOOKUP($A19,'Return Data'!$B$7:$R$2292,11,0)</f>
        <v>1.3049999999999999</v>
      </c>
      <c r="G19" s="66">
        <f t="shared" si="1"/>
        <v>4</v>
      </c>
      <c r="H19" s="65">
        <f>VLOOKUP($A19,'Return Data'!$B$7:$R$2292,12,0)</f>
        <v>13.1669</v>
      </c>
      <c r="I19" s="66">
        <f t="shared" si="2"/>
        <v>6</v>
      </c>
      <c r="J19" s="65">
        <f>VLOOKUP($A19,'Return Data'!$B$7:$R$2292,13,0)</f>
        <v>27.4758</v>
      </c>
      <c r="K19" s="66">
        <f t="shared" si="3"/>
        <v>5</v>
      </c>
      <c r="L19" s="65">
        <f>VLOOKUP($A19,'Return Data'!$B$7:$R$2292,17,0)</f>
        <v>58.910400000000003</v>
      </c>
      <c r="M19" s="66">
        <f t="shared" si="4"/>
        <v>2</v>
      </c>
      <c r="N19" s="65">
        <f>VLOOKUP($A19,'Return Data'!$B$7:$R$2292,14,0)</f>
        <v>16.256799999999998</v>
      </c>
      <c r="O19" s="66">
        <f t="shared" si="5"/>
        <v>7</v>
      </c>
      <c r="P19" s="65">
        <f>VLOOKUP($A19,'Return Data'!$B$7:$R$2292,15,0)</f>
        <v>12.441000000000001</v>
      </c>
      <c r="Q19" s="66">
        <f t="shared" si="7"/>
        <v>8</v>
      </c>
      <c r="R19" s="65">
        <f>VLOOKUP($A19,'Return Data'!$B$7:$R$2292,16,0)</f>
        <v>14.128</v>
      </c>
      <c r="S19" s="67">
        <f t="shared" si="6"/>
        <v>11</v>
      </c>
    </row>
    <row r="20" spans="1:21" s="68" customFormat="1" x14ac:dyDescent="0.3">
      <c r="A20" s="63" t="s">
        <v>25</v>
      </c>
      <c r="B20" s="64">
        <f>VLOOKUP($A20,'Return Data'!$B$7:$R$2292,3,0)</f>
        <v>44651</v>
      </c>
      <c r="C20" s="65">
        <f>VLOOKUP($A20,'Return Data'!$B$7:$R$2292,4,0)</f>
        <v>17.149999999999999</v>
      </c>
      <c r="D20" s="65">
        <f>VLOOKUP($A20,'Return Data'!$B$7:$R$2292,10,0)</f>
        <v>0.1168</v>
      </c>
      <c r="E20" s="66">
        <f t="shared" si="0"/>
        <v>5</v>
      </c>
      <c r="F20" s="65">
        <f>VLOOKUP($A20,'Return Data'!$B$7:$R$2292,11,0)</f>
        <v>0.29239999999999999</v>
      </c>
      <c r="G20" s="66">
        <f t="shared" si="1"/>
        <v>8</v>
      </c>
      <c r="H20" s="65">
        <f>VLOOKUP($A20,'Return Data'!$B$7:$R$2292,12,0)</f>
        <v>13.052099999999999</v>
      </c>
      <c r="I20" s="66">
        <f t="shared" si="2"/>
        <v>7</v>
      </c>
      <c r="J20" s="65">
        <f>VLOOKUP($A20,'Return Data'!$B$7:$R$2292,13,0)</f>
        <v>23.737400000000001</v>
      </c>
      <c r="K20" s="66">
        <f t="shared" si="3"/>
        <v>7</v>
      </c>
      <c r="L20" s="65">
        <f>VLOOKUP($A20,'Return Data'!$B$7:$R$2292,17,0)</f>
        <v>48.091000000000001</v>
      </c>
      <c r="M20" s="66">
        <f t="shared" si="4"/>
        <v>8</v>
      </c>
      <c r="N20" s="65"/>
      <c r="O20" s="66"/>
      <c r="P20" s="65"/>
      <c r="Q20" s="66"/>
      <c r="R20" s="65">
        <f>VLOOKUP($A20,'Return Data'!$B$7:$R$2292,16,0)</f>
        <v>17.6386</v>
      </c>
      <c r="S20" s="67">
        <f t="shared" si="6"/>
        <v>3</v>
      </c>
    </row>
    <row r="21" spans="1:21" s="68" customFormat="1" x14ac:dyDescent="0.3">
      <c r="A21" s="63" t="s">
        <v>26</v>
      </c>
      <c r="B21" s="64">
        <f>VLOOKUP($A21,'Return Data'!$B$7:$R$2292,3,0)</f>
        <v>44651</v>
      </c>
      <c r="C21" s="65">
        <f>VLOOKUP($A21,'Return Data'!$B$7:$R$2292,4,0)</f>
        <v>105.66459999999999</v>
      </c>
      <c r="D21" s="65">
        <f>VLOOKUP($A21,'Return Data'!$B$7:$R$2292,10,0)</f>
        <v>-1.08</v>
      </c>
      <c r="E21" s="66">
        <f t="shared" si="0"/>
        <v>9</v>
      </c>
      <c r="F21" s="65">
        <f>VLOOKUP($A21,'Return Data'!$B$7:$R$2292,11,0)</f>
        <v>-1.1435</v>
      </c>
      <c r="G21" s="66">
        <f t="shared" si="1"/>
        <v>12</v>
      </c>
      <c r="H21" s="65">
        <f>VLOOKUP($A21,'Return Data'!$B$7:$R$2292,12,0)</f>
        <v>8.9329000000000001</v>
      </c>
      <c r="I21" s="66">
        <f t="shared" si="2"/>
        <v>12</v>
      </c>
      <c r="J21" s="65">
        <f>VLOOKUP($A21,'Return Data'!$B$7:$R$2292,13,0)</f>
        <v>20.0748</v>
      </c>
      <c r="K21" s="66">
        <f t="shared" si="3"/>
        <v>13</v>
      </c>
      <c r="L21" s="65">
        <f>VLOOKUP($A21,'Return Data'!$B$7:$R$2292,17,0)</f>
        <v>45.960799999999999</v>
      </c>
      <c r="M21" s="66">
        <f t="shared" si="4"/>
        <v>10</v>
      </c>
      <c r="N21" s="65">
        <f>VLOOKUP($A21,'Return Data'!$B$7:$R$2292,14,0)</f>
        <v>17.6738</v>
      </c>
      <c r="O21" s="66">
        <f>RANK(N21,N$8:N$21,0)</f>
        <v>5</v>
      </c>
      <c r="P21" s="65">
        <f>VLOOKUP($A21,'Return Data'!$B$7:$R$2292,15,0)</f>
        <v>14.7014</v>
      </c>
      <c r="Q21" s="66">
        <f>RANK(P21,P$8:P$21,0)</f>
        <v>4</v>
      </c>
      <c r="R21" s="65">
        <f>VLOOKUP($A21,'Return Data'!$B$7:$R$2292,16,0)</f>
        <v>13.652100000000001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-0.13899285714285714</v>
      </c>
      <c r="E23" s="74"/>
      <c r="F23" s="75">
        <f>AVERAGE(F8:F21)</f>
        <v>0.61562142857142843</v>
      </c>
      <c r="G23" s="74"/>
      <c r="H23" s="75">
        <f>AVERAGE(H8:H21)</f>
        <v>12.004235714285713</v>
      </c>
      <c r="I23" s="74"/>
      <c r="J23" s="75">
        <f>AVERAGE(J8:J21)</f>
        <v>24.490485714285711</v>
      </c>
      <c r="K23" s="74"/>
      <c r="L23" s="75">
        <f>AVERAGE(L8:L21)</f>
        <v>50.635342857142852</v>
      </c>
      <c r="M23" s="74"/>
      <c r="N23" s="75">
        <f>AVERAGE(N8:N21)</f>
        <v>16.13833846153846</v>
      </c>
      <c r="O23" s="74"/>
      <c r="P23" s="75">
        <f>AVERAGE(P8:P21)</f>
        <v>12.544041666666665</v>
      </c>
      <c r="Q23" s="74"/>
      <c r="R23" s="75">
        <f>AVERAGE(R8:R21)</f>
        <v>15.709821428571427</v>
      </c>
      <c r="S23" s="76"/>
    </row>
    <row r="24" spans="1:21" s="68" customFormat="1" x14ac:dyDescent="0.3">
      <c r="A24" s="73" t="s">
        <v>28</v>
      </c>
      <c r="B24" s="74"/>
      <c r="C24" s="74"/>
      <c r="D24" s="75">
        <f>MIN(D8:D21)</f>
        <v>-1.9644999999999999</v>
      </c>
      <c r="E24" s="74"/>
      <c r="F24" s="75">
        <f>MIN(F8:F21)</f>
        <v>-3.8553000000000002</v>
      </c>
      <c r="G24" s="74"/>
      <c r="H24" s="75">
        <f>MIN(H8:H21)</f>
        <v>4.4898999999999996</v>
      </c>
      <c r="I24" s="74"/>
      <c r="J24" s="75">
        <f>MIN(J8:J21)</f>
        <v>13.905099999999999</v>
      </c>
      <c r="K24" s="74"/>
      <c r="L24" s="75">
        <f>MIN(L8:L21)</f>
        <v>41.299599999999998</v>
      </c>
      <c r="M24" s="74"/>
      <c r="N24" s="75">
        <f>MIN(N8:N21)</f>
        <v>10.779199999999999</v>
      </c>
      <c r="O24" s="74"/>
      <c r="P24" s="75">
        <f>MIN(P8:P21)</f>
        <v>7.6592000000000002</v>
      </c>
      <c r="Q24" s="74"/>
      <c r="R24" s="75">
        <f>MIN(R8:R21)</f>
        <v>10.3331</v>
      </c>
      <c r="S24" s="76"/>
    </row>
    <row r="25" spans="1:21" s="68" customFormat="1" ht="15" thickBot="1" x14ac:dyDescent="0.35">
      <c r="A25" s="77" t="s">
        <v>29</v>
      </c>
      <c r="B25" s="78"/>
      <c r="C25" s="78"/>
      <c r="D25" s="79">
        <f>MAX(D8:D21)</f>
        <v>4.9974999999999996</v>
      </c>
      <c r="E25" s="78"/>
      <c r="F25" s="79">
        <f>MAX(F8:F21)</f>
        <v>5.8025000000000002</v>
      </c>
      <c r="G25" s="78"/>
      <c r="H25" s="79">
        <f>MAX(H8:H21)</f>
        <v>18.726700000000001</v>
      </c>
      <c r="I25" s="78"/>
      <c r="J25" s="79">
        <f>MAX(J8:J21)</f>
        <v>38.057099999999998</v>
      </c>
      <c r="K25" s="78"/>
      <c r="L25" s="79">
        <f>MAX(L8:L21)</f>
        <v>73.618799999999993</v>
      </c>
      <c r="M25" s="78"/>
      <c r="N25" s="79">
        <f>MAX(N8:N21)</f>
        <v>20.765999999999998</v>
      </c>
      <c r="O25" s="78"/>
      <c r="P25" s="79">
        <f>MAX(P8:P21)</f>
        <v>16.096900000000002</v>
      </c>
      <c r="Q25" s="78"/>
      <c r="R25" s="79">
        <f>MAX(R8:R21)</f>
        <v>19.208200000000001</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44651</v>
      </c>
      <c r="C8" s="65">
        <f>VLOOKUP($A8,'Return Data'!$B$7:$R$2292,4,0)</f>
        <v>272.17</v>
      </c>
      <c r="D8" s="65">
        <f>VLOOKUP($A8,'Return Data'!$B$7:$R$2292,10,0)</f>
        <v>-1.3591</v>
      </c>
      <c r="E8" s="66">
        <f t="shared" ref="E8:E14" si="0">RANK(D8,D$8:D$14,0)</f>
        <v>4</v>
      </c>
      <c r="F8" s="65">
        <f>VLOOKUP($A8,'Return Data'!$B$7:$R$2292,11,0)</f>
        <v>1.1972</v>
      </c>
      <c r="G8" s="66">
        <f t="shared" ref="G8:G14" si="1">RANK(F8,F$8:F$14,0)</f>
        <v>4</v>
      </c>
      <c r="H8" s="65">
        <f>VLOOKUP($A8,'Return Data'!$B$7:$R$2292,12,0)</f>
        <v>9.9321000000000002</v>
      </c>
      <c r="I8" s="66">
        <f t="shared" ref="I8:I14" si="2">RANK(H8,H$8:H$14,0)</f>
        <v>6</v>
      </c>
      <c r="J8" s="65">
        <f>VLOOKUP($A8,'Return Data'!$B$7:$R$2292,13,0)</f>
        <v>31.4069</v>
      </c>
      <c r="K8" s="66">
        <f t="shared" ref="K8:K14" si="3">RANK(J8,J$8:J$14,0)</f>
        <v>3</v>
      </c>
      <c r="L8" s="65">
        <f>VLOOKUP($A8,'Return Data'!$B$7:$R$2292,17,0)</f>
        <v>46.236899999999999</v>
      </c>
      <c r="M8" s="66">
        <f>RANK(L8,L$8:L$14,0)</f>
        <v>3</v>
      </c>
      <c r="N8" s="65">
        <f>VLOOKUP($A8,'Return Data'!$B$7:$R$2292,14,0)</f>
        <v>17.3048</v>
      </c>
      <c r="O8" s="66">
        <f>RANK(N8,N$8:N$14,0)</f>
        <v>6</v>
      </c>
      <c r="P8" s="65">
        <f>VLOOKUP($A8,'Return Data'!$B$7:$R$2292,15,0)</f>
        <v>10.2334</v>
      </c>
      <c r="Q8" s="66">
        <f>RANK(P8,P$8:P$14,0)</f>
        <v>5</v>
      </c>
      <c r="R8" s="65">
        <f>VLOOKUP($A8,'Return Data'!$B$7:$R$2292,16,0)</f>
        <v>11.992800000000001</v>
      </c>
      <c r="S8" s="67">
        <f t="shared" ref="S8:S14" si="4">RANK(R8,R$8:R$14,0)</f>
        <v>7</v>
      </c>
    </row>
    <row r="9" spans="1:20" x14ac:dyDescent="0.3">
      <c r="A9" s="63" t="s">
        <v>1773</v>
      </c>
      <c r="B9" s="64">
        <f>VLOOKUP($A9,'Return Data'!$B$7:$R$2292,3,0)</f>
        <v>44651</v>
      </c>
      <c r="C9" s="65">
        <f>VLOOKUP($A9,'Return Data'!$B$7:$R$2292,4,0)</f>
        <v>14.526999999999999</v>
      </c>
      <c r="D9" s="65">
        <f>VLOOKUP($A9,'Return Data'!$B$7:$R$2292,10,0)</f>
        <v>-6.88E-2</v>
      </c>
      <c r="E9" s="66">
        <f t="shared" si="0"/>
        <v>3</v>
      </c>
      <c r="F9" s="65">
        <f>VLOOKUP($A9,'Return Data'!$B$7:$R$2292,11,0)</f>
        <v>1.9653</v>
      </c>
      <c r="G9" s="66">
        <f t="shared" si="1"/>
        <v>3</v>
      </c>
      <c r="H9" s="65">
        <f>VLOOKUP($A9,'Return Data'!$B$7:$R$2292,12,0)</f>
        <v>17.380400000000002</v>
      </c>
      <c r="I9" s="66">
        <f t="shared" si="2"/>
        <v>2</v>
      </c>
      <c r="J9" s="65">
        <f>VLOOKUP($A9,'Return Data'!$B$7:$R$2292,13,0)</f>
        <v>32.256</v>
      </c>
      <c r="K9" s="66">
        <f t="shared" si="3"/>
        <v>2</v>
      </c>
      <c r="L9" s="65"/>
      <c r="M9" s="66"/>
      <c r="N9" s="65"/>
      <c r="O9" s="66"/>
      <c r="P9" s="65"/>
      <c r="Q9" s="66"/>
      <c r="R9" s="65">
        <f>VLOOKUP($A9,'Return Data'!$B$7:$R$2292,16,0)</f>
        <v>33.808399999999999</v>
      </c>
      <c r="S9" s="67">
        <f t="shared" si="4"/>
        <v>1</v>
      </c>
    </row>
    <row r="10" spans="1:20" x14ac:dyDescent="0.3">
      <c r="A10" s="63" t="s">
        <v>748</v>
      </c>
      <c r="B10" s="64">
        <f>VLOOKUP($A10,'Return Data'!$B$7:$R$2292,3,0)</f>
        <v>44651</v>
      </c>
      <c r="C10" s="65">
        <f>VLOOKUP($A10,'Return Data'!$B$7:$R$2292,4,0)</f>
        <v>29.21</v>
      </c>
      <c r="D10" s="65">
        <f>VLOOKUP($A10,'Return Data'!$B$7:$R$2292,10,0)</f>
        <v>2.9245999999999999</v>
      </c>
      <c r="E10" s="66">
        <f t="shared" si="0"/>
        <v>1</v>
      </c>
      <c r="F10" s="65">
        <f>VLOOKUP($A10,'Return Data'!$B$7:$R$2292,11,0)</f>
        <v>5.4512999999999998</v>
      </c>
      <c r="G10" s="66">
        <f t="shared" si="1"/>
        <v>1</v>
      </c>
      <c r="H10" s="65">
        <f>VLOOKUP($A10,'Return Data'!$B$7:$R$2292,12,0)</f>
        <v>22.064399999999999</v>
      </c>
      <c r="I10" s="66">
        <f t="shared" si="2"/>
        <v>1</v>
      </c>
      <c r="J10" s="65">
        <f>VLOOKUP($A10,'Return Data'!$B$7:$R$2292,13,0)</f>
        <v>38.896799999999999</v>
      </c>
      <c r="K10" s="66">
        <f t="shared" si="3"/>
        <v>1</v>
      </c>
      <c r="L10" s="65">
        <f>VLOOKUP($A10,'Return Data'!$B$7:$R$2292,17,0)</f>
        <v>56.083199999999998</v>
      </c>
      <c r="M10" s="66">
        <f>RANK(L10,L$8:L$14,0)</f>
        <v>2</v>
      </c>
      <c r="N10" s="65">
        <f>VLOOKUP($A10,'Return Data'!$B$7:$R$2292,14,0)</f>
        <v>18.558199999999999</v>
      </c>
      <c r="O10" s="66">
        <f>RANK(N10,N$8:N$14,0)</f>
        <v>3</v>
      </c>
      <c r="P10" s="65">
        <f>VLOOKUP($A10,'Return Data'!$B$7:$R$2292,15,0)</f>
        <v>13.213100000000001</v>
      </c>
      <c r="Q10" s="66">
        <f>RANK(P10,P$8:P$14,0)</f>
        <v>4</v>
      </c>
      <c r="R10" s="65">
        <f>VLOOKUP($A10,'Return Data'!$B$7:$R$2292,16,0)</f>
        <v>14.572900000000001</v>
      </c>
      <c r="S10" s="67">
        <f t="shared" si="4"/>
        <v>4</v>
      </c>
    </row>
    <row r="11" spans="1:20" x14ac:dyDescent="0.3">
      <c r="A11" s="63" t="s">
        <v>749</v>
      </c>
      <c r="B11" s="64">
        <f>VLOOKUP($A11,'Return Data'!$B$7:$R$2292,3,0)</f>
        <v>44651</v>
      </c>
      <c r="C11" s="65">
        <f>VLOOKUP($A11,'Return Data'!$B$7:$R$2292,4,0)</f>
        <v>17.75</v>
      </c>
      <c r="D11" s="65">
        <f>VLOOKUP($A11,'Return Data'!$B$7:$R$2292,10,0)</f>
        <v>-2.7397</v>
      </c>
      <c r="E11" s="66">
        <f t="shared" si="0"/>
        <v>7</v>
      </c>
      <c r="F11" s="65">
        <f>VLOOKUP($A11,'Return Data'!$B$7:$R$2292,11,0)</f>
        <v>0.79500000000000004</v>
      </c>
      <c r="G11" s="66">
        <f t="shared" si="1"/>
        <v>5</v>
      </c>
      <c r="H11" s="65">
        <f>VLOOKUP($A11,'Return Data'!$B$7:$R$2292,12,0)</f>
        <v>11.285299999999999</v>
      </c>
      <c r="I11" s="66">
        <f t="shared" si="2"/>
        <v>4</v>
      </c>
      <c r="J11" s="65">
        <f>VLOOKUP($A11,'Return Data'!$B$7:$R$2292,13,0)</f>
        <v>22.413799999999998</v>
      </c>
      <c r="K11" s="66">
        <f t="shared" si="3"/>
        <v>6</v>
      </c>
      <c r="L11" s="65">
        <f>VLOOKUP($A11,'Return Data'!$B$7:$R$2292,17,0)</f>
        <v>41.621000000000002</v>
      </c>
      <c r="M11" s="66">
        <f>RANK(L11,L$8:L$14,0)</f>
        <v>6</v>
      </c>
      <c r="N11" s="65">
        <f>VLOOKUP($A11,'Return Data'!$B$7:$R$2292,14,0)</f>
        <v>20.142700000000001</v>
      </c>
      <c r="O11" s="66">
        <f>RANK(N11,N$8:N$14,0)</f>
        <v>2</v>
      </c>
      <c r="P11" s="65"/>
      <c r="Q11" s="66"/>
      <c r="R11" s="65">
        <f>VLOOKUP($A11,'Return Data'!$B$7:$R$2292,16,0)</f>
        <v>19.138300000000001</v>
      </c>
      <c r="S11" s="67">
        <f t="shared" si="4"/>
        <v>2</v>
      </c>
    </row>
    <row r="12" spans="1:20" x14ac:dyDescent="0.3">
      <c r="A12" s="63" t="s">
        <v>1952</v>
      </c>
      <c r="B12" s="64">
        <f>VLOOKUP($A12,'Return Data'!$B$7:$R$2292,3,0)</f>
        <v>44651</v>
      </c>
      <c r="C12" s="65">
        <f>VLOOKUP($A12,'Return Data'!$B$7:$R$2292,4,0)</f>
        <v>88.910399999999996</v>
      </c>
      <c r="D12" s="65">
        <f>VLOOKUP($A12,'Return Data'!$B$7:$R$2292,10,0)</f>
        <v>-1.5659000000000001</v>
      </c>
      <c r="E12" s="66">
        <f t="shared" si="0"/>
        <v>5</v>
      </c>
      <c r="F12" s="65">
        <f>VLOOKUP($A12,'Return Data'!$B$7:$R$2292,11,0)</f>
        <v>-1.1337999999999999</v>
      </c>
      <c r="G12" s="66">
        <f t="shared" si="1"/>
        <v>6</v>
      </c>
      <c r="H12" s="65">
        <f>VLOOKUP($A12,'Return Data'!$B$7:$R$2292,12,0)</f>
        <v>8.8254999999999999</v>
      </c>
      <c r="I12" s="66">
        <f t="shared" si="2"/>
        <v>7</v>
      </c>
      <c r="J12" s="65">
        <f>VLOOKUP($A12,'Return Data'!$B$7:$R$2292,13,0)</f>
        <v>20.458500000000001</v>
      </c>
      <c r="K12" s="66">
        <f t="shared" si="3"/>
        <v>7</v>
      </c>
      <c r="L12" s="65">
        <f>VLOOKUP($A12,'Return Data'!$B$7:$R$2292,17,0)</f>
        <v>41.973700000000001</v>
      </c>
      <c r="M12" s="66">
        <f>RANK(L12,L$8:L$14,0)</f>
        <v>5</v>
      </c>
      <c r="N12" s="65">
        <f>VLOOKUP($A12,'Return Data'!$B$7:$R$2292,14,0)</f>
        <v>17.532</v>
      </c>
      <c r="O12" s="66">
        <f>RANK(N12,N$8:N$14,0)</f>
        <v>5</v>
      </c>
      <c r="P12" s="65">
        <f>VLOOKUP($A12,'Return Data'!$B$7:$R$2292,15,0)</f>
        <v>15.606299999999999</v>
      </c>
      <c r="Q12" s="66">
        <f>RANK(P12,P$8:P$14,0)</f>
        <v>2</v>
      </c>
      <c r="R12" s="65">
        <f>VLOOKUP($A12,'Return Data'!$B$7:$R$2292,16,0)</f>
        <v>14.0009</v>
      </c>
      <c r="S12" s="67">
        <f t="shared" si="4"/>
        <v>5</v>
      </c>
    </row>
    <row r="13" spans="1:20" x14ac:dyDescent="0.3">
      <c r="A13" s="63" t="s">
        <v>752</v>
      </c>
      <c r="B13" s="64">
        <f>VLOOKUP($A13,'Return Data'!$B$7:$R$2292,3,0)</f>
        <v>44651</v>
      </c>
      <c r="C13" s="65">
        <f>VLOOKUP($A13,'Return Data'!$B$7:$R$2292,4,0)</f>
        <v>87.676500000000004</v>
      </c>
      <c r="D13" s="65">
        <f>VLOOKUP($A13,'Return Data'!$B$7:$R$2292,10,0)</f>
        <v>1.1158999999999999</v>
      </c>
      <c r="E13" s="66">
        <f t="shared" si="0"/>
        <v>2</v>
      </c>
      <c r="F13" s="65">
        <f>VLOOKUP($A13,'Return Data'!$B$7:$R$2292,11,0)</f>
        <v>4.2026000000000003</v>
      </c>
      <c r="G13" s="66">
        <f t="shared" si="1"/>
        <v>2</v>
      </c>
      <c r="H13" s="65">
        <f>VLOOKUP($A13,'Return Data'!$B$7:$R$2292,12,0)</f>
        <v>12.3713</v>
      </c>
      <c r="I13" s="66">
        <f t="shared" si="2"/>
        <v>3</v>
      </c>
      <c r="J13" s="65">
        <f>VLOOKUP($A13,'Return Data'!$B$7:$R$2292,13,0)</f>
        <v>30.5364</v>
      </c>
      <c r="K13" s="66">
        <f t="shared" si="3"/>
        <v>4</v>
      </c>
      <c r="L13" s="65">
        <f>VLOOKUP($A13,'Return Data'!$B$7:$R$2292,17,0)</f>
        <v>57.325000000000003</v>
      </c>
      <c r="M13" s="66">
        <f>RANK(L13,L$8:L$14,0)</f>
        <v>1</v>
      </c>
      <c r="N13" s="65">
        <f>VLOOKUP($A13,'Return Data'!$B$7:$R$2292,14,0)</f>
        <v>21.3918</v>
      </c>
      <c r="O13" s="66">
        <f>RANK(N13,N$8:N$14,0)</f>
        <v>1</v>
      </c>
      <c r="P13" s="65">
        <f>VLOOKUP($A13,'Return Data'!$B$7:$R$2292,15,0)</f>
        <v>16.1113</v>
      </c>
      <c r="Q13" s="66">
        <f>RANK(P13,P$8:P$14,0)</f>
        <v>1</v>
      </c>
      <c r="R13" s="65">
        <f>VLOOKUP($A13,'Return Data'!$B$7:$R$2292,16,0)</f>
        <v>15.3649</v>
      </c>
      <c r="S13" s="67">
        <f t="shared" si="4"/>
        <v>3</v>
      </c>
    </row>
    <row r="14" spans="1:20" x14ac:dyDescent="0.3">
      <c r="A14" s="63" t="s">
        <v>753</v>
      </c>
      <c r="B14" s="64">
        <f>VLOOKUP($A14,'Return Data'!$B$7:$R$2292,3,0)</f>
        <v>44651</v>
      </c>
      <c r="C14" s="65">
        <f>VLOOKUP($A14,'Return Data'!$B$7:$R$2292,4,0)</f>
        <v>111.9933</v>
      </c>
      <c r="D14" s="65">
        <f>VLOOKUP($A14,'Return Data'!$B$7:$R$2292,10,0)</f>
        <v>-2.1917</v>
      </c>
      <c r="E14" s="66">
        <f t="shared" si="0"/>
        <v>6</v>
      </c>
      <c r="F14" s="65">
        <f>VLOOKUP($A14,'Return Data'!$B$7:$R$2292,11,0)</f>
        <v>-2.1450999999999998</v>
      </c>
      <c r="G14" s="66">
        <f t="shared" si="1"/>
        <v>7</v>
      </c>
      <c r="H14" s="65">
        <f>VLOOKUP($A14,'Return Data'!$B$7:$R$2292,12,0)</f>
        <v>11.110900000000001</v>
      </c>
      <c r="I14" s="66">
        <f t="shared" si="2"/>
        <v>5</v>
      </c>
      <c r="J14" s="65">
        <f>VLOOKUP($A14,'Return Data'!$B$7:$R$2292,13,0)</f>
        <v>26.305499999999999</v>
      </c>
      <c r="K14" s="66">
        <f t="shared" si="3"/>
        <v>5</v>
      </c>
      <c r="L14" s="65">
        <f>VLOOKUP($A14,'Return Data'!$B$7:$R$2292,17,0)</f>
        <v>44.716000000000001</v>
      </c>
      <c r="M14" s="66">
        <f>RANK(L14,L$8:L$14,0)</f>
        <v>4</v>
      </c>
      <c r="N14" s="65">
        <f>VLOOKUP($A14,'Return Data'!$B$7:$R$2292,14,0)</f>
        <v>17.650600000000001</v>
      </c>
      <c r="O14" s="66">
        <f>RANK(N14,N$8:N$14,0)</f>
        <v>4</v>
      </c>
      <c r="P14" s="65">
        <f>VLOOKUP($A14,'Return Data'!$B$7:$R$2292,15,0)</f>
        <v>14.4749</v>
      </c>
      <c r="Q14" s="66">
        <f>RANK(P14,P$8:P$14,0)</f>
        <v>3</v>
      </c>
      <c r="R14" s="65">
        <f>VLOOKUP($A14,'Return Data'!$B$7:$R$2292,16,0)</f>
        <v>13.47</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-0.55495714285714293</v>
      </c>
      <c r="E16" s="74"/>
      <c r="F16" s="75">
        <f>AVERAGE(F8:F14)</f>
        <v>1.4760714285714285</v>
      </c>
      <c r="G16" s="74"/>
      <c r="H16" s="75">
        <f>AVERAGE(H8:H14)</f>
        <v>13.281414285714288</v>
      </c>
      <c r="I16" s="74"/>
      <c r="J16" s="75">
        <f>AVERAGE(J8:J14)</f>
        <v>28.896271428571424</v>
      </c>
      <c r="K16" s="74"/>
      <c r="L16" s="75">
        <f>AVERAGE(L8:L14)</f>
        <v>47.992633333333337</v>
      </c>
      <c r="M16" s="74"/>
      <c r="N16" s="75">
        <f>AVERAGE(N8:N14)</f>
        <v>18.763349999999999</v>
      </c>
      <c r="O16" s="74"/>
      <c r="P16" s="75">
        <f>AVERAGE(P8:P14)</f>
        <v>13.9278</v>
      </c>
      <c r="Q16" s="74"/>
      <c r="R16" s="75">
        <f>AVERAGE(R8:R14)</f>
        <v>17.478314285714287</v>
      </c>
      <c r="S16" s="76"/>
    </row>
    <row r="17" spans="1:19" x14ac:dyDescent="0.3">
      <c r="A17" s="73" t="s">
        <v>28</v>
      </c>
      <c r="B17" s="74"/>
      <c r="C17" s="74"/>
      <c r="D17" s="75">
        <f>MIN(D8:D14)</f>
        <v>-2.7397</v>
      </c>
      <c r="E17" s="74"/>
      <c r="F17" s="75">
        <f>MIN(F8:F14)</f>
        <v>-2.1450999999999998</v>
      </c>
      <c r="G17" s="74"/>
      <c r="H17" s="75">
        <f>MIN(H8:H14)</f>
        <v>8.8254999999999999</v>
      </c>
      <c r="I17" s="74"/>
      <c r="J17" s="75">
        <f>MIN(J8:J14)</f>
        <v>20.458500000000001</v>
      </c>
      <c r="K17" s="74"/>
      <c r="L17" s="75">
        <f>MIN(L8:L14)</f>
        <v>41.621000000000002</v>
      </c>
      <c r="M17" s="74"/>
      <c r="N17" s="75">
        <f>MIN(N8:N14)</f>
        <v>17.3048</v>
      </c>
      <c r="O17" s="74"/>
      <c r="P17" s="75">
        <f>MIN(P8:P14)</f>
        <v>10.2334</v>
      </c>
      <c r="Q17" s="74"/>
      <c r="R17" s="75">
        <f>MIN(R8:R14)</f>
        <v>11.992800000000001</v>
      </c>
      <c r="S17" s="76"/>
    </row>
    <row r="18" spans="1:19" ht="15" thickBot="1" x14ac:dyDescent="0.35">
      <c r="A18" s="77" t="s">
        <v>29</v>
      </c>
      <c r="B18" s="78"/>
      <c r="C18" s="78"/>
      <c r="D18" s="79">
        <f>MAX(D8:D14)</f>
        <v>2.9245999999999999</v>
      </c>
      <c r="E18" s="78"/>
      <c r="F18" s="79">
        <f>MAX(F8:F14)</f>
        <v>5.4512999999999998</v>
      </c>
      <c r="G18" s="78"/>
      <c r="H18" s="79">
        <f>MAX(H8:H14)</f>
        <v>22.064399999999999</v>
      </c>
      <c r="I18" s="78"/>
      <c r="J18" s="79">
        <f>MAX(J8:J14)</f>
        <v>38.896799999999999</v>
      </c>
      <c r="K18" s="78"/>
      <c r="L18" s="79">
        <f>MAX(L8:L14)</f>
        <v>57.325000000000003</v>
      </c>
      <c r="M18" s="78"/>
      <c r="N18" s="79">
        <f>MAX(N8:N14)</f>
        <v>21.3918</v>
      </c>
      <c r="O18" s="78"/>
      <c r="P18" s="79">
        <f>MAX(P8:P14)</f>
        <v>16.1113</v>
      </c>
      <c r="Q18" s="78"/>
      <c r="R18" s="79">
        <f>MAX(R8:R14)</f>
        <v>33.808399999999999</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44651</v>
      </c>
      <c r="C8" s="65">
        <f>VLOOKUP($A8,'Return Data'!$B$7:$R$2292,4,0)</f>
        <v>254.19</v>
      </c>
      <c r="D8" s="65">
        <f>VLOOKUP($A8,'Return Data'!$B$7:$R$2292,10,0)</f>
        <v>-1.5759000000000001</v>
      </c>
      <c r="E8" s="66">
        <f t="shared" ref="E8:E14" si="0">RANK(D8,D$8:D$14,0)</f>
        <v>4</v>
      </c>
      <c r="F8" s="65">
        <f>VLOOKUP($A8,'Return Data'!$B$7:$R$2292,11,0)</f>
        <v>0.80500000000000005</v>
      </c>
      <c r="G8" s="66">
        <f t="shared" ref="G8:G14" si="1">RANK(F8,F$8:F$14,0)</f>
        <v>4</v>
      </c>
      <c r="H8" s="65">
        <f>VLOOKUP($A8,'Return Data'!$B$7:$R$2292,12,0)</f>
        <v>9.3337000000000003</v>
      </c>
      <c r="I8" s="66">
        <f t="shared" ref="I8:I14" si="2">RANK(H8,H$8:H$14,0)</f>
        <v>6</v>
      </c>
      <c r="J8" s="65">
        <f>VLOOKUP($A8,'Return Data'!$B$7:$R$2292,13,0)</f>
        <v>30.4877</v>
      </c>
      <c r="K8" s="66">
        <f t="shared" ref="K8:K14" si="3">RANK(J8,J$8:J$14,0)</f>
        <v>2</v>
      </c>
      <c r="L8" s="65">
        <f>VLOOKUP($A8,'Return Data'!$B$7:$R$2292,17,0)</f>
        <v>45.197699999999998</v>
      </c>
      <c r="M8" s="66">
        <f>RANK(L8,L$8:L$14,0)</f>
        <v>3</v>
      </c>
      <c r="N8" s="65">
        <f>VLOOKUP($A8,'Return Data'!$B$7:$R$2292,14,0)</f>
        <v>16.508099999999999</v>
      </c>
      <c r="O8" s="66">
        <f>RANK(N8,N$8:N$14,0)</f>
        <v>6</v>
      </c>
      <c r="P8" s="65">
        <f>VLOOKUP($A8,'Return Data'!$B$7:$R$2292,15,0)</f>
        <v>9.4536999999999995</v>
      </c>
      <c r="Q8" s="66">
        <f>RANK(P8,P$8:P$14,0)</f>
        <v>5</v>
      </c>
      <c r="R8" s="65">
        <f>VLOOKUP($A8,'Return Data'!$B$7:$R$2292,16,0)</f>
        <v>18.408899999999999</v>
      </c>
      <c r="S8" s="67">
        <f t="shared" ref="S8:S14" si="4">RANK(R8,R$8:R$14,0)</f>
        <v>2</v>
      </c>
    </row>
    <row r="9" spans="1:20" x14ac:dyDescent="0.3">
      <c r="A9" s="63" t="s">
        <v>1774</v>
      </c>
      <c r="B9" s="64">
        <f>VLOOKUP($A9,'Return Data'!$B$7:$R$2292,3,0)</f>
        <v>44651</v>
      </c>
      <c r="C9" s="65">
        <f>VLOOKUP($A9,'Return Data'!$B$7:$R$2292,4,0)</f>
        <v>14.212</v>
      </c>
      <c r="D9" s="65">
        <f>VLOOKUP($A9,'Return Data'!$B$7:$R$2292,10,0)</f>
        <v>-0.49009999999999998</v>
      </c>
      <c r="E9" s="66">
        <f t="shared" si="0"/>
        <v>3</v>
      </c>
      <c r="F9" s="65">
        <f>VLOOKUP($A9,'Return Data'!$B$7:$R$2292,11,0)</f>
        <v>1.0667</v>
      </c>
      <c r="G9" s="66">
        <f t="shared" si="1"/>
        <v>3</v>
      </c>
      <c r="H9" s="65">
        <f>VLOOKUP($A9,'Return Data'!$B$7:$R$2292,12,0)</f>
        <v>15.865</v>
      </c>
      <c r="I9" s="66">
        <f t="shared" si="2"/>
        <v>2</v>
      </c>
      <c r="J9" s="65">
        <f>VLOOKUP($A9,'Return Data'!$B$7:$R$2292,13,0)</f>
        <v>30.0274</v>
      </c>
      <c r="K9" s="66">
        <f t="shared" si="3"/>
        <v>3</v>
      </c>
      <c r="L9" s="65"/>
      <c r="M9" s="66"/>
      <c r="N9" s="65"/>
      <c r="O9" s="66"/>
      <c r="P9" s="65"/>
      <c r="Q9" s="66"/>
      <c r="R9" s="65">
        <f>VLOOKUP($A9,'Return Data'!$B$7:$R$2292,16,0)</f>
        <v>31.540099999999999</v>
      </c>
      <c r="S9" s="67">
        <f t="shared" si="4"/>
        <v>1</v>
      </c>
    </row>
    <row r="10" spans="1:20" x14ac:dyDescent="0.3">
      <c r="A10" s="63" t="s">
        <v>747</v>
      </c>
      <c r="B10" s="64">
        <f>VLOOKUP($A10,'Return Data'!$B$7:$R$2292,3,0)</f>
        <v>44651</v>
      </c>
      <c r="C10" s="65">
        <f>VLOOKUP($A10,'Return Data'!$B$7:$R$2292,4,0)</f>
        <v>27.42</v>
      </c>
      <c r="D10" s="65">
        <f>VLOOKUP($A10,'Return Data'!$B$7:$R$2292,10,0)</f>
        <v>2.5813999999999999</v>
      </c>
      <c r="E10" s="66">
        <f t="shared" si="0"/>
        <v>1</v>
      </c>
      <c r="F10" s="65">
        <f>VLOOKUP($A10,'Return Data'!$B$7:$R$2292,11,0)</f>
        <v>4.7765000000000004</v>
      </c>
      <c r="G10" s="66">
        <f t="shared" si="1"/>
        <v>1</v>
      </c>
      <c r="H10" s="65">
        <f>VLOOKUP($A10,'Return Data'!$B$7:$R$2292,12,0)</f>
        <v>20.9528</v>
      </c>
      <c r="I10" s="66">
        <f t="shared" si="2"/>
        <v>1</v>
      </c>
      <c r="J10" s="65">
        <f>VLOOKUP($A10,'Return Data'!$B$7:$R$2292,13,0)</f>
        <v>37.305999999999997</v>
      </c>
      <c r="K10" s="66">
        <f t="shared" si="3"/>
        <v>1</v>
      </c>
      <c r="L10" s="65">
        <f>VLOOKUP($A10,'Return Data'!$B$7:$R$2292,17,0)</f>
        <v>54.480499999999999</v>
      </c>
      <c r="M10" s="66">
        <f>RANK(L10,L$8:L$14,0)</f>
        <v>2</v>
      </c>
      <c r="N10" s="65">
        <f>VLOOKUP($A10,'Return Data'!$B$7:$R$2292,14,0)</f>
        <v>17.465599999999998</v>
      </c>
      <c r="O10" s="66">
        <f>RANK(N10,N$8:N$14,0)</f>
        <v>3</v>
      </c>
      <c r="P10" s="65">
        <f>VLOOKUP($A10,'Return Data'!$B$7:$R$2292,15,0)</f>
        <v>12.223000000000001</v>
      </c>
      <c r="Q10" s="66">
        <f>RANK(P10,P$8:P$14,0)</f>
        <v>4</v>
      </c>
      <c r="R10" s="65">
        <f>VLOOKUP($A10,'Return Data'!$B$7:$R$2292,16,0)</f>
        <v>13.657</v>
      </c>
      <c r="S10" s="67">
        <f t="shared" si="4"/>
        <v>6</v>
      </c>
    </row>
    <row r="11" spans="1:20" x14ac:dyDescent="0.3">
      <c r="A11" s="63" t="s">
        <v>750</v>
      </c>
      <c r="B11" s="64">
        <f>VLOOKUP($A11,'Return Data'!$B$7:$R$2292,3,0)</f>
        <v>44651</v>
      </c>
      <c r="C11" s="65">
        <f>VLOOKUP($A11,'Return Data'!$B$7:$R$2292,4,0)</f>
        <v>17.010000000000002</v>
      </c>
      <c r="D11" s="65">
        <f>VLOOKUP($A11,'Return Data'!$B$7:$R$2292,10,0)</f>
        <v>-2.911</v>
      </c>
      <c r="E11" s="66">
        <f t="shared" si="0"/>
        <v>7</v>
      </c>
      <c r="F11" s="65">
        <f>VLOOKUP($A11,'Return Data'!$B$7:$R$2292,11,0)</f>
        <v>0.29480000000000001</v>
      </c>
      <c r="G11" s="66">
        <f t="shared" si="1"/>
        <v>5</v>
      </c>
      <c r="H11" s="65">
        <f>VLOOKUP($A11,'Return Data'!$B$7:$R$2292,12,0)</f>
        <v>10.454499999999999</v>
      </c>
      <c r="I11" s="66">
        <f t="shared" si="2"/>
        <v>5</v>
      </c>
      <c r="J11" s="65">
        <f>VLOOKUP($A11,'Return Data'!$B$7:$R$2292,13,0)</f>
        <v>21.240200000000002</v>
      </c>
      <c r="K11" s="66">
        <f t="shared" si="3"/>
        <v>6</v>
      </c>
      <c r="L11" s="65">
        <f>VLOOKUP($A11,'Return Data'!$B$7:$R$2292,17,0)</f>
        <v>40.15</v>
      </c>
      <c r="M11" s="66">
        <f>RANK(L11,L$8:L$14,0)</f>
        <v>6</v>
      </c>
      <c r="N11" s="65">
        <f>VLOOKUP($A11,'Return Data'!$B$7:$R$2292,14,0)</f>
        <v>18.647200000000002</v>
      </c>
      <c r="O11" s="66">
        <f>RANK(N11,N$8:N$14,0)</f>
        <v>2</v>
      </c>
      <c r="P11" s="65"/>
      <c r="Q11" s="66"/>
      <c r="R11" s="65">
        <f>VLOOKUP($A11,'Return Data'!$B$7:$R$2292,16,0)</f>
        <v>17.600000000000001</v>
      </c>
      <c r="S11" s="67">
        <f t="shared" si="4"/>
        <v>3</v>
      </c>
    </row>
    <row r="12" spans="1:20" x14ac:dyDescent="0.3">
      <c r="A12" s="63" t="s">
        <v>1951</v>
      </c>
      <c r="B12" s="64">
        <f>VLOOKUP($A12,'Return Data'!$B$7:$R$2292,3,0)</f>
        <v>44651</v>
      </c>
      <c r="C12" s="65">
        <f>VLOOKUP($A12,'Return Data'!$B$7:$R$2292,4,0)</f>
        <v>84.704899999999995</v>
      </c>
      <c r="D12" s="65">
        <f>VLOOKUP($A12,'Return Data'!$B$7:$R$2292,10,0)</f>
        <v>-1.7733000000000001</v>
      </c>
      <c r="E12" s="66">
        <f t="shared" si="0"/>
        <v>5</v>
      </c>
      <c r="F12" s="65">
        <f>VLOOKUP($A12,'Return Data'!$B$7:$R$2292,11,0)</f>
        <v>-1.4601</v>
      </c>
      <c r="G12" s="66">
        <f t="shared" si="1"/>
        <v>6</v>
      </c>
      <c r="H12" s="65">
        <f>VLOOKUP($A12,'Return Data'!$B$7:$R$2292,12,0)</f>
        <v>8.3321000000000005</v>
      </c>
      <c r="I12" s="66">
        <f t="shared" si="2"/>
        <v>7</v>
      </c>
      <c r="J12" s="65">
        <f>VLOOKUP($A12,'Return Data'!$B$7:$R$2292,13,0)</f>
        <v>19.792000000000002</v>
      </c>
      <c r="K12" s="66">
        <f t="shared" si="3"/>
        <v>7</v>
      </c>
      <c r="L12" s="65">
        <f>VLOOKUP($A12,'Return Data'!$B$7:$R$2292,17,0)</f>
        <v>41.225499999999997</v>
      </c>
      <c r="M12" s="66">
        <f>RANK(L12,L$8:L$14,0)</f>
        <v>5</v>
      </c>
      <c r="N12" s="65">
        <f>VLOOKUP($A12,'Return Data'!$B$7:$R$2292,14,0)</f>
        <v>16.889099999999999</v>
      </c>
      <c r="O12" s="66">
        <f>RANK(N12,N$8:N$14,0)</f>
        <v>5</v>
      </c>
      <c r="P12" s="65">
        <f>VLOOKUP($A12,'Return Data'!$B$7:$R$2292,15,0)</f>
        <v>14.987500000000001</v>
      </c>
      <c r="Q12" s="66">
        <f>RANK(P12,P$8:P$14,0)</f>
        <v>2</v>
      </c>
      <c r="R12" s="65">
        <f>VLOOKUP($A12,'Return Data'!$B$7:$R$2292,16,0)</f>
        <v>13.0105</v>
      </c>
      <c r="S12" s="67">
        <f t="shared" si="4"/>
        <v>7</v>
      </c>
    </row>
    <row r="13" spans="1:20" x14ac:dyDescent="0.3">
      <c r="A13" s="63" t="s">
        <v>751</v>
      </c>
      <c r="B13" s="64">
        <f>VLOOKUP($A13,'Return Data'!$B$7:$R$2292,3,0)</f>
        <v>44651</v>
      </c>
      <c r="C13" s="65">
        <f>VLOOKUP($A13,'Return Data'!$B$7:$R$2292,4,0)</f>
        <v>82.290400000000005</v>
      </c>
      <c r="D13" s="65">
        <f>VLOOKUP($A13,'Return Data'!$B$7:$R$2292,10,0)</f>
        <v>0.95330000000000004</v>
      </c>
      <c r="E13" s="66">
        <f t="shared" si="0"/>
        <v>2</v>
      </c>
      <c r="F13" s="65">
        <f>VLOOKUP($A13,'Return Data'!$B$7:$R$2292,11,0)</f>
        <v>3.8534000000000002</v>
      </c>
      <c r="G13" s="66">
        <f t="shared" si="1"/>
        <v>2</v>
      </c>
      <c r="H13" s="65">
        <f>VLOOKUP($A13,'Return Data'!$B$7:$R$2292,12,0)</f>
        <v>11.798500000000001</v>
      </c>
      <c r="I13" s="66">
        <f t="shared" si="2"/>
        <v>3</v>
      </c>
      <c r="J13" s="65">
        <f>VLOOKUP($A13,'Return Data'!$B$7:$R$2292,13,0)</f>
        <v>29.646699999999999</v>
      </c>
      <c r="K13" s="66">
        <f t="shared" si="3"/>
        <v>4</v>
      </c>
      <c r="L13" s="65">
        <f>VLOOKUP($A13,'Return Data'!$B$7:$R$2292,17,0)</f>
        <v>55.987499999999997</v>
      </c>
      <c r="M13" s="66">
        <f>RANK(L13,L$8:L$14,0)</f>
        <v>1</v>
      </c>
      <c r="N13" s="65">
        <f>VLOOKUP($A13,'Return Data'!$B$7:$R$2292,14,0)</f>
        <v>20.3809</v>
      </c>
      <c r="O13" s="66">
        <f>RANK(N13,N$8:N$14,0)</f>
        <v>1</v>
      </c>
      <c r="P13" s="65">
        <f>VLOOKUP($A13,'Return Data'!$B$7:$R$2292,15,0)</f>
        <v>15.216699999999999</v>
      </c>
      <c r="Q13" s="66">
        <f>RANK(P13,P$8:P$14,0)</f>
        <v>1</v>
      </c>
      <c r="R13" s="65">
        <f>VLOOKUP($A13,'Return Data'!$B$7:$R$2292,16,0)</f>
        <v>14.194100000000001</v>
      </c>
      <c r="S13" s="67">
        <f t="shared" si="4"/>
        <v>5</v>
      </c>
    </row>
    <row r="14" spans="1:20" x14ac:dyDescent="0.3">
      <c r="A14" s="63" t="s">
        <v>754</v>
      </c>
      <c r="B14" s="64">
        <f>VLOOKUP($A14,'Return Data'!$B$7:$R$2292,3,0)</f>
        <v>44651</v>
      </c>
      <c r="C14" s="65">
        <f>VLOOKUP($A14,'Return Data'!$B$7:$R$2292,4,0)</f>
        <v>105.8588</v>
      </c>
      <c r="D14" s="65">
        <f>VLOOKUP($A14,'Return Data'!$B$7:$R$2292,10,0)</f>
        <v>-2.3391999999999999</v>
      </c>
      <c r="E14" s="66">
        <f t="shared" si="0"/>
        <v>6</v>
      </c>
      <c r="F14" s="65">
        <f>VLOOKUP($A14,'Return Data'!$B$7:$R$2292,11,0)</f>
        <v>-2.4445000000000001</v>
      </c>
      <c r="G14" s="66">
        <f t="shared" si="1"/>
        <v>7</v>
      </c>
      <c r="H14" s="65">
        <f>VLOOKUP($A14,'Return Data'!$B$7:$R$2292,12,0)</f>
        <v>10.6058</v>
      </c>
      <c r="I14" s="66">
        <f t="shared" si="2"/>
        <v>4</v>
      </c>
      <c r="J14" s="65">
        <f>VLOOKUP($A14,'Return Data'!$B$7:$R$2292,13,0)</f>
        <v>25.5563</v>
      </c>
      <c r="K14" s="66">
        <f t="shared" si="3"/>
        <v>5</v>
      </c>
      <c r="L14" s="65">
        <f>VLOOKUP($A14,'Return Data'!$B$7:$R$2292,17,0)</f>
        <v>43.880200000000002</v>
      </c>
      <c r="M14" s="66">
        <f>RANK(L14,L$8:L$14,0)</f>
        <v>4</v>
      </c>
      <c r="N14" s="65">
        <f>VLOOKUP($A14,'Return Data'!$B$7:$R$2292,14,0)</f>
        <v>16.976099999999999</v>
      </c>
      <c r="O14" s="66">
        <f>RANK(N14,N$8:N$14,0)</f>
        <v>4</v>
      </c>
      <c r="P14" s="65">
        <f>VLOOKUP($A14,'Return Data'!$B$7:$R$2292,15,0)</f>
        <v>13.789300000000001</v>
      </c>
      <c r="Q14" s="66">
        <f>RANK(P14,P$8:P$14,0)</f>
        <v>3</v>
      </c>
      <c r="R14" s="65">
        <f>VLOOKUP($A14,'Return Data'!$B$7:$R$2292,16,0)</f>
        <v>14.963800000000001</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-0.79354285714285722</v>
      </c>
      <c r="E16" s="74"/>
      <c r="F16" s="75">
        <f>AVERAGE(F8:F14)</f>
        <v>0.98454285714285739</v>
      </c>
      <c r="G16" s="74"/>
      <c r="H16" s="75">
        <f>AVERAGE(H8:H14)</f>
        <v>12.477485714285715</v>
      </c>
      <c r="I16" s="74"/>
      <c r="J16" s="75">
        <f>AVERAGE(J8:J14)</f>
        <v>27.722328571428569</v>
      </c>
      <c r="K16" s="74"/>
      <c r="L16" s="75">
        <f>AVERAGE(L8:L14)</f>
        <v>46.820233333333334</v>
      </c>
      <c r="M16" s="74"/>
      <c r="N16" s="75">
        <f>AVERAGE(N8:N14)</f>
        <v>17.811166666666665</v>
      </c>
      <c r="O16" s="74"/>
      <c r="P16" s="75">
        <f>AVERAGE(P8:P14)</f>
        <v>13.134039999999999</v>
      </c>
      <c r="Q16" s="74"/>
      <c r="R16" s="75">
        <f>AVERAGE(R8:R14)</f>
        <v>17.624914285714286</v>
      </c>
      <c r="S16" s="76"/>
    </row>
    <row r="17" spans="1:19" x14ac:dyDescent="0.3">
      <c r="A17" s="73" t="s">
        <v>28</v>
      </c>
      <c r="B17" s="74"/>
      <c r="C17" s="74"/>
      <c r="D17" s="75">
        <f>MIN(D8:D14)</f>
        <v>-2.911</v>
      </c>
      <c r="E17" s="74"/>
      <c r="F17" s="75">
        <f>MIN(F8:F14)</f>
        <v>-2.4445000000000001</v>
      </c>
      <c r="G17" s="74"/>
      <c r="H17" s="75">
        <f>MIN(H8:H14)</f>
        <v>8.3321000000000005</v>
      </c>
      <c r="I17" s="74"/>
      <c r="J17" s="75">
        <f>MIN(J8:J14)</f>
        <v>19.792000000000002</v>
      </c>
      <c r="K17" s="74"/>
      <c r="L17" s="75">
        <f>MIN(L8:L14)</f>
        <v>40.15</v>
      </c>
      <c r="M17" s="74"/>
      <c r="N17" s="75">
        <f>MIN(N8:N14)</f>
        <v>16.508099999999999</v>
      </c>
      <c r="O17" s="74"/>
      <c r="P17" s="75">
        <f>MIN(P8:P14)</f>
        <v>9.4536999999999995</v>
      </c>
      <c r="Q17" s="74"/>
      <c r="R17" s="75">
        <f>MIN(R8:R14)</f>
        <v>13.0105</v>
      </c>
      <c r="S17" s="76"/>
    </row>
    <row r="18" spans="1:19" ht="15" thickBot="1" x14ac:dyDescent="0.35">
      <c r="A18" s="77" t="s">
        <v>29</v>
      </c>
      <c r="B18" s="78"/>
      <c r="C18" s="78"/>
      <c r="D18" s="79">
        <f>MAX(D8:D14)</f>
        <v>2.5813999999999999</v>
      </c>
      <c r="E18" s="78"/>
      <c r="F18" s="79">
        <f>MAX(F8:F14)</f>
        <v>4.7765000000000004</v>
      </c>
      <c r="G18" s="78"/>
      <c r="H18" s="79">
        <f>MAX(H8:H14)</f>
        <v>20.9528</v>
      </c>
      <c r="I18" s="78"/>
      <c r="J18" s="79">
        <f>MAX(J8:J14)</f>
        <v>37.305999999999997</v>
      </c>
      <c r="K18" s="78"/>
      <c r="L18" s="79">
        <f>MAX(L8:L14)</f>
        <v>55.987499999999997</v>
      </c>
      <c r="M18" s="78"/>
      <c r="N18" s="79">
        <f>MAX(N8:N14)</f>
        <v>20.3809</v>
      </c>
      <c r="O18" s="78"/>
      <c r="P18" s="79">
        <f>MAX(P8:P14)</f>
        <v>15.216699999999999</v>
      </c>
      <c r="Q18" s="78"/>
      <c r="R18" s="79">
        <f>MAX(R8:R14)</f>
        <v>31.540099999999999</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44651</v>
      </c>
      <c r="C8" s="65">
        <f>VLOOKUP($A8,'Return Data'!$B$7:$R$2292,4,0)</f>
        <v>98.739199999999997</v>
      </c>
      <c r="D8" s="65">
        <f>VLOOKUP($A8,'Return Data'!$B$7:$R$2292,10,0)</f>
        <v>-1.8484</v>
      </c>
      <c r="E8" s="66">
        <f t="shared" ref="E8:E28" si="0">RANK(D8,D$8:D$28,0)</f>
        <v>12</v>
      </c>
      <c r="F8" s="65">
        <f>VLOOKUP($A8,'Return Data'!$B$7:$R$2292,11,0)</f>
        <v>-1.7169000000000001</v>
      </c>
      <c r="G8" s="66">
        <f t="shared" ref="G8:G28" si="1">RANK(F8,F$8:F$28,0)</f>
        <v>16</v>
      </c>
      <c r="H8" s="65">
        <f>VLOOKUP($A8,'Return Data'!$B$7:$R$2292,12,0)</f>
        <v>10.353199999999999</v>
      </c>
      <c r="I8" s="66">
        <f t="shared" ref="I8:I28" si="2">RANK(H8,H$8:H$28,0)</f>
        <v>15</v>
      </c>
      <c r="J8" s="65">
        <f>VLOOKUP($A8,'Return Data'!$B$7:$R$2292,13,0)</f>
        <v>20.696400000000001</v>
      </c>
      <c r="K8" s="66">
        <f t="shared" ref="K8:K28" si="3">RANK(J8,J$8:J$28,0)</f>
        <v>15</v>
      </c>
      <c r="L8" s="65">
        <f>VLOOKUP($A8,'Return Data'!$B$7:$R$2292,17,0)</f>
        <v>41.837400000000002</v>
      </c>
      <c r="M8" s="66">
        <f>RANK(L8,L$8:L$28,0)</f>
        <v>13</v>
      </c>
      <c r="N8" s="65">
        <f>VLOOKUP($A8,'Return Data'!$B$7:$R$2292,14,0)</f>
        <v>16.0489</v>
      </c>
      <c r="O8" s="66">
        <f>RANK(N8,N$8:N$28,0)</f>
        <v>11</v>
      </c>
      <c r="P8" s="65">
        <f>VLOOKUP($A8,'Return Data'!$B$7:$R$2292,15,0)</f>
        <v>13.2006</v>
      </c>
      <c r="Q8" s="66">
        <f>RANK(P8,P$8:P$28,0)</f>
        <v>10</v>
      </c>
      <c r="R8" s="65">
        <f>VLOOKUP($A8,'Return Data'!$B$7:$R$2292,16,0)</f>
        <v>15.4107</v>
      </c>
      <c r="S8" s="67">
        <f>RANK(R8,R$8:R$28,0)</f>
        <v>12</v>
      </c>
    </row>
    <row r="9" spans="1:20" x14ac:dyDescent="0.3">
      <c r="A9" s="63" t="s">
        <v>799</v>
      </c>
      <c r="B9" s="64">
        <f>VLOOKUP($A9,'Return Data'!$B$7:$R$2292,3,0)</f>
        <v>44651</v>
      </c>
      <c r="C9" s="65">
        <f>VLOOKUP($A9,'Return Data'!$B$7:$R$2292,4,0)</f>
        <v>48.18</v>
      </c>
      <c r="D9" s="65">
        <f>VLOOKUP($A9,'Return Data'!$B$7:$R$2292,10,0)</f>
        <v>-6.3010999999999999</v>
      </c>
      <c r="E9" s="66">
        <f t="shared" si="0"/>
        <v>20</v>
      </c>
      <c r="F9" s="65">
        <f>VLOOKUP($A9,'Return Data'!$B$7:$R$2292,11,0)</f>
        <v>-8.3681999999999999</v>
      </c>
      <c r="G9" s="66">
        <f t="shared" si="1"/>
        <v>21</v>
      </c>
      <c r="H9" s="65">
        <f>VLOOKUP($A9,'Return Data'!$B$7:$R$2292,12,0)</f>
        <v>5.5884</v>
      </c>
      <c r="I9" s="66">
        <f t="shared" si="2"/>
        <v>18</v>
      </c>
      <c r="J9" s="65">
        <f>VLOOKUP($A9,'Return Data'!$B$7:$R$2292,13,0)</f>
        <v>16.348700000000001</v>
      </c>
      <c r="K9" s="66">
        <f t="shared" si="3"/>
        <v>18</v>
      </c>
      <c r="L9" s="65">
        <f>VLOOKUP($A9,'Return Data'!$B$7:$R$2292,17,0)</f>
        <v>37.321300000000001</v>
      </c>
      <c r="M9" s="66">
        <f t="shared" ref="M9:M28" si="4">RANK(L9,L$8:L$28,0)</f>
        <v>18</v>
      </c>
      <c r="N9" s="65">
        <f>VLOOKUP($A9,'Return Data'!$B$7:$R$2292,14,0)</f>
        <v>18.072399999999998</v>
      </c>
      <c r="O9" s="66">
        <f t="shared" ref="O9:O26" si="5">RANK(N9,N$8:N$28,0)</f>
        <v>7</v>
      </c>
      <c r="P9" s="65">
        <f>VLOOKUP($A9,'Return Data'!$B$7:$R$2292,15,0)</f>
        <v>16.678999999999998</v>
      </c>
      <c r="Q9" s="66">
        <f t="shared" ref="Q9:Q26" si="6">RANK(P9,P$8:P$28,0)</f>
        <v>3</v>
      </c>
      <c r="R9" s="65">
        <f>VLOOKUP($A9,'Return Data'!$B$7:$R$2292,16,0)</f>
        <v>16.578299999999999</v>
      </c>
      <c r="S9" s="67">
        <f t="shared" ref="S9:S28" si="7">RANK(R9,R$8:R$28,0)</f>
        <v>10</v>
      </c>
    </row>
    <row r="10" spans="1:20" x14ac:dyDescent="0.3">
      <c r="A10" s="63" t="s">
        <v>2016</v>
      </c>
      <c r="B10" s="64">
        <f>VLOOKUP($A10,'Return Data'!$B$7:$R$2292,3,0)</f>
        <v>44651</v>
      </c>
      <c r="C10" s="65">
        <f>VLOOKUP($A10,'Return Data'!$B$7:$R$2292,4,0)</f>
        <v>15.4838</v>
      </c>
      <c r="D10" s="65">
        <f>VLOOKUP($A10,'Return Data'!$B$7:$R$2292,10,0)</f>
        <v>0.84540000000000004</v>
      </c>
      <c r="E10" s="66">
        <f t="shared" si="0"/>
        <v>4</v>
      </c>
      <c r="F10" s="65">
        <f>VLOOKUP($A10,'Return Data'!$B$7:$R$2292,11,0)</f>
        <v>-0.69389999999999996</v>
      </c>
      <c r="G10" s="66">
        <f t="shared" si="1"/>
        <v>11</v>
      </c>
      <c r="H10" s="65">
        <f>VLOOKUP($A10,'Return Data'!$B$7:$R$2292,12,0)</f>
        <v>11.925700000000001</v>
      </c>
      <c r="I10" s="66">
        <f t="shared" si="2"/>
        <v>11</v>
      </c>
      <c r="J10" s="65">
        <f>VLOOKUP($A10,'Return Data'!$B$7:$R$2292,13,0)</f>
        <v>21.689699999999998</v>
      </c>
      <c r="K10" s="66">
        <f t="shared" si="3"/>
        <v>13</v>
      </c>
      <c r="L10" s="65">
        <f>VLOOKUP($A10,'Return Data'!$B$7:$R$2292,17,0)</f>
        <v>37.540100000000002</v>
      </c>
      <c r="M10" s="66">
        <f t="shared" si="4"/>
        <v>17</v>
      </c>
      <c r="N10" s="65">
        <f>VLOOKUP($A10,'Return Data'!$B$7:$R$2292,14,0)</f>
        <v>16.645199999999999</v>
      </c>
      <c r="O10" s="66">
        <f t="shared" si="5"/>
        <v>10</v>
      </c>
      <c r="P10" s="65"/>
      <c r="Q10" s="66"/>
      <c r="R10" s="65">
        <f>VLOOKUP($A10,'Return Data'!$B$7:$R$2292,16,0)</f>
        <v>10.2394</v>
      </c>
      <c r="S10" s="67">
        <f t="shared" si="7"/>
        <v>21</v>
      </c>
    </row>
    <row r="11" spans="1:20" x14ac:dyDescent="0.3">
      <c r="A11" s="63" t="s">
        <v>801</v>
      </c>
      <c r="B11" s="64">
        <f>VLOOKUP($A11,'Return Data'!$B$7:$R$2292,3,0)</f>
        <v>44651</v>
      </c>
      <c r="C11" s="65">
        <f>VLOOKUP($A11,'Return Data'!$B$7:$R$2292,4,0)</f>
        <v>35.368000000000002</v>
      </c>
      <c r="D11" s="65">
        <f>VLOOKUP($A11,'Return Data'!$B$7:$R$2292,10,0)</f>
        <v>-4.4366000000000003</v>
      </c>
      <c r="E11" s="66">
        <f t="shared" si="0"/>
        <v>18</v>
      </c>
      <c r="F11" s="65">
        <f>VLOOKUP($A11,'Return Data'!$B$7:$R$2292,11,0)</f>
        <v>-4.2840999999999996</v>
      </c>
      <c r="G11" s="66">
        <f t="shared" si="1"/>
        <v>19</v>
      </c>
      <c r="H11" s="65">
        <f>VLOOKUP($A11,'Return Data'!$B$7:$R$2292,12,0)</f>
        <v>2.1015999999999999</v>
      </c>
      <c r="I11" s="66">
        <f t="shared" si="2"/>
        <v>20</v>
      </c>
      <c r="J11" s="65">
        <f>VLOOKUP($A11,'Return Data'!$B$7:$R$2292,13,0)</f>
        <v>12.590299999999999</v>
      </c>
      <c r="K11" s="66">
        <f t="shared" si="3"/>
        <v>20</v>
      </c>
      <c r="L11" s="65">
        <f>VLOOKUP($A11,'Return Data'!$B$7:$R$2292,17,0)</f>
        <v>38.345799999999997</v>
      </c>
      <c r="M11" s="66">
        <f t="shared" si="4"/>
        <v>15</v>
      </c>
      <c r="N11" s="65">
        <f>VLOOKUP($A11,'Return Data'!$B$7:$R$2292,14,0)</f>
        <v>13.622199999999999</v>
      </c>
      <c r="O11" s="66">
        <f t="shared" si="5"/>
        <v>16</v>
      </c>
      <c r="P11" s="65">
        <f>VLOOKUP($A11,'Return Data'!$B$7:$R$2292,15,0)</f>
        <v>11.0372</v>
      </c>
      <c r="Q11" s="66">
        <f t="shared" si="6"/>
        <v>13</v>
      </c>
      <c r="R11" s="65">
        <f>VLOOKUP($A11,'Return Data'!$B$7:$R$2292,16,0)</f>
        <v>13.378</v>
      </c>
      <c r="S11" s="67">
        <f t="shared" si="7"/>
        <v>17</v>
      </c>
    </row>
    <row r="12" spans="1:20" x14ac:dyDescent="0.3">
      <c r="A12" s="63" t="s">
        <v>804</v>
      </c>
      <c r="B12" s="64">
        <f>VLOOKUP($A12,'Return Data'!$B$7:$R$2292,3,0)</f>
        <v>44651</v>
      </c>
      <c r="C12" s="65">
        <f>VLOOKUP($A12,'Return Data'!$B$7:$R$2292,4,0)</f>
        <v>71.238699999999994</v>
      </c>
      <c r="D12" s="65">
        <f>VLOOKUP($A12,'Return Data'!$B$7:$R$2292,10,0)</f>
        <v>-0.18759999999999999</v>
      </c>
      <c r="E12" s="66">
        <f t="shared" si="0"/>
        <v>7</v>
      </c>
      <c r="F12" s="65">
        <f>VLOOKUP($A12,'Return Data'!$B$7:$R$2292,11,0)</f>
        <v>0.10639999999999999</v>
      </c>
      <c r="G12" s="66">
        <f t="shared" si="1"/>
        <v>10</v>
      </c>
      <c r="H12" s="65">
        <f>VLOOKUP($A12,'Return Data'!$B$7:$R$2292,12,0)</f>
        <v>12.0259</v>
      </c>
      <c r="I12" s="66">
        <f t="shared" si="2"/>
        <v>9</v>
      </c>
      <c r="J12" s="65">
        <f>VLOOKUP($A12,'Return Data'!$B$7:$R$2292,13,0)</f>
        <v>24.962</v>
      </c>
      <c r="K12" s="66">
        <f t="shared" si="3"/>
        <v>5</v>
      </c>
      <c r="L12" s="65">
        <f>VLOOKUP($A12,'Return Data'!$B$7:$R$2292,17,0)</f>
        <v>50.292999999999999</v>
      </c>
      <c r="M12" s="66">
        <f t="shared" si="4"/>
        <v>4</v>
      </c>
      <c r="N12" s="65">
        <f>VLOOKUP($A12,'Return Data'!$B$7:$R$2292,14,0)</f>
        <v>17.075299999999999</v>
      </c>
      <c r="O12" s="66">
        <f t="shared" si="5"/>
        <v>8</v>
      </c>
      <c r="P12" s="65">
        <f>VLOOKUP($A12,'Return Data'!$B$7:$R$2292,15,0)</f>
        <v>14.498100000000001</v>
      </c>
      <c r="Q12" s="66">
        <f t="shared" si="6"/>
        <v>6</v>
      </c>
      <c r="R12" s="65">
        <f>VLOOKUP($A12,'Return Data'!$B$7:$R$2292,16,0)</f>
        <v>18.6767</v>
      </c>
      <c r="S12" s="67">
        <f t="shared" si="7"/>
        <v>5</v>
      </c>
    </row>
    <row r="13" spans="1:20" x14ac:dyDescent="0.3">
      <c r="A13" s="63" t="s">
        <v>806</v>
      </c>
      <c r="B13" s="64">
        <f>VLOOKUP($A13,'Return Data'!$B$7:$R$2292,3,0)</f>
        <v>44651</v>
      </c>
      <c r="C13" s="65">
        <f>VLOOKUP($A13,'Return Data'!$B$7:$R$2292,4,0)</f>
        <v>125.82899999999999</v>
      </c>
      <c r="D13" s="65">
        <f>VLOOKUP($A13,'Return Data'!$B$7:$R$2292,10,0)</f>
        <v>2.4274</v>
      </c>
      <c r="E13" s="66">
        <f t="shared" si="0"/>
        <v>2</v>
      </c>
      <c r="F13" s="65">
        <f>VLOOKUP($A13,'Return Data'!$B$7:$R$2292,11,0)</f>
        <v>8.6624999999999996</v>
      </c>
      <c r="G13" s="66">
        <f t="shared" si="1"/>
        <v>1</v>
      </c>
      <c r="H13" s="65">
        <f>VLOOKUP($A13,'Return Data'!$B$7:$R$2292,12,0)</f>
        <v>20.042899999999999</v>
      </c>
      <c r="I13" s="66">
        <f t="shared" si="2"/>
        <v>1</v>
      </c>
      <c r="J13" s="65">
        <f>VLOOKUP($A13,'Return Data'!$B$7:$R$2292,13,0)</f>
        <v>32.005499999999998</v>
      </c>
      <c r="K13" s="66">
        <f t="shared" si="3"/>
        <v>1</v>
      </c>
      <c r="L13" s="65">
        <f>VLOOKUP($A13,'Return Data'!$B$7:$R$2292,17,0)</f>
        <v>49.323300000000003</v>
      </c>
      <c r="M13" s="66">
        <f t="shared" si="4"/>
        <v>5</v>
      </c>
      <c r="N13" s="65">
        <f>VLOOKUP($A13,'Return Data'!$B$7:$R$2292,14,0)</f>
        <v>14.783200000000001</v>
      </c>
      <c r="O13" s="66">
        <f t="shared" si="5"/>
        <v>14</v>
      </c>
      <c r="P13" s="65">
        <f>VLOOKUP($A13,'Return Data'!$B$7:$R$2292,15,0)</f>
        <v>11.4528</v>
      </c>
      <c r="Q13" s="66">
        <f t="shared" si="6"/>
        <v>12</v>
      </c>
      <c r="R13" s="65">
        <f>VLOOKUP($A13,'Return Data'!$B$7:$R$2292,16,0)</f>
        <v>13.254300000000001</v>
      </c>
      <c r="S13" s="67">
        <f t="shared" si="7"/>
        <v>18</v>
      </c>
    </row>
    <row r="14" spans="1:20" x14ac:dyDescent="0.3">
      <c r="A14" s="63" t="s">
        <v>809</v>
      </c>
      <c r="B14" s="64">
        <f>VLOOKUP($A14,'Return Data'!$B$7:$R$2292,3,0)</f>
        <v>44651</v>
      </c>
      <c r="C14" s="65">
        <f>VLOOKUP($A14,'Return Data'!$B$7:$R$2292,4,0)</f>
        <v>53.85</v>
      </c>
      <c r="D14" s="65">
        <f>VLOOKUP($A14,'Return Data'!$B$7:$R$2292,10,0)</f>
        <v>-0.44369999999999998</v>
      </c>
      <c r="E14" s="66">
        <f t="shared" si="0"/>
        <v>8</v>
      </c>
      <c r="F14" s="65">
        <f>VLOOKUP($A14,'Return Data'!$B$7:$R$2292,11,0)</f>
        <v>0.20469999999999999</v>
      </c>
      <c r="G14" s="66">
        <f t="shared" si="1"/>
        <v>9</v>
      </c>
      <c r="H14" s="65">
        <f>VLOOKUP($A14,'Return Data'!$B$7:$R$2292,12,0)</f>
        <v>13.2254</v>
      </c>
      <c r="I14" s="66">
        <f t="shared" si="2"/>
        <v>4</v>
      </c>
      <c r="J14" s="65">
        <f>VLOOKUP($A14,'Return Data'!$B$7:$R$2292,13,0)</f>
        <v>25.5245</v>
      </c>
      <c r="K14" s="66">
        <f t="shared" si="3"/>
        <v>3</v>
      </c>
      <c r="L14" s="65">
        <f>VLOOKUP($A14,'Return Data'!$B$7:$R$2292,17,0)</f>
        <v>48.680599999999998</v>
      </c>
      <c r="M14" s="66">
        <f t="shared" si="4"/>
        <v>6</v>
      </c>
      <c r="N14" s="65">
        <f>VLOOKUP($A14,'Return Data'!$B$7:$R$2292,14,0)</f>
        <v>18.471499999999999</v>
      </c>
      <c r="O14" s="66">
        <f t="shared" si="5"/>
        <v>6</v>
      </c>
      <c r="P14" s="65">
        <f>VLOOKUP($A14,'Return Data'!$B$7:$R$2292,15,0)</f>
        <v>14.410299999999999</v>
      </c>
      <c r="Q14" s="66">
        <f t="shared" si="6"/>
        <v>7</v>
      </c>
      <c r="R14" s="65">
        <f>VLOOKUP($A14,'Return Data'!$B$7:$R$2292,16,0)</f>
        <v>14.5702</v>
      </c>
      <c r="S14" s="67">
        <f t="shared" si="7"/>
        <v>15</v>
      </c>
    </row>
    <row r="15" spans="1:20" x14ac:dyDescent="0.3">
      <c r="A15" s="63" t="s">
        <v>810</v>
      </c>
      <c r="B15" s="64">
        <f>VLOOKUP($A15,'Return Data'!$B$7:$R$2292,3,0)</f>
        <v>44651</v>
      </c>
      <c r="C15" s="65">
        <f>VLOOKUP($A15,'Return Data'!$B$7:$R$2292,4,0)</f>
        <v>16.28</v>
      </c>
      <c r="D15" s="65">
        <f>VLOOKUP($A15,'Return Data'!$B$7:$R$2292,10,0)</f>
        <v>-0.48899999999999999</v>
      </c>
      <c r="E15" s="66">
        <f t="shared" si="0"/>
        <v>10</v>
      </c>
      <c r="F15" s="65">
        <f>VLOOKUP($A15,'Return Data'!$B$7:$R$2292,11,0)</f>
        <v>0.80500000000000005</v>
      </c>
      <c r="G15" s="66">
        <f t="shared" si="1"/>
        <v>6</v>
      </c>
      <c r="H15" s="65">
        <f>VLOOKUP($A15,'Return Data'!$B$7:$R$2292,12,0)</f>
        <v>14.8096</v>
      </c>
      <c r="I15" s="66">
        <f t="shared" si="2"/>
        <v>2</v>
      </c>
      <c r="J15" s="65">
        <f>VLOOKUP($A15,'Return Data'!$B$7:$R$2292,13,0)</f>
        <v>23.9909</v>
      </c>
      <c r="K15" s="66">
        <f t="shared" si="3"/>
        <v>8</v>
      </c>
      <c r="L15" s="65">
        <f>VLOOKUP($A15,'Return Data'!$B$7:$R$2292,17,0)</f>
        <v>42.121499999999997</v>
      </c>
      <c r="M15" s="66">
        <f t="shared" si="4"/>
        <v>12</v>
      </c>
      <c r="N15" s="65">
        <f>VLOOKUP($A15,'Return Data'!$B$7:$R$2292,14,0)</f>
        <v>16.663399999999999</v>
      </c>
      <c r="O15" s="66">
        <f t="shared" si="5"/>
        <v>9</v>
      </c>
      <c r="P15" s="65"/>
      <c r="Q15" s="66"/>
      <c r="R15" s="65">
        <f>VLOOKUP($A15,'Return Data'!$B$7:$R$2292,16,0)</f>
        <v>11.798299999999999</v>
      </c>
      <c r="S15" s="67">
        <f t="shared" si="7"/>
        <v>20</v>
      </c>
    </row>
    <row r="16" spans="1:20" x14ac:dyDescent="0.3">
      <c r="A16" s="63" t="s">
        <v>812</v>
      </c>
      <c r="B16" s="64">
        <f>VLOOKUP($A16,'Return Data'!$B$7:$R$2292,3,0)</f>
        <v>44651</v>
      </c>
      <c r="C16" s="65">
        <f>VLOOKUP($A16,'Return Data'!$B$7:$R$2292,4,0)</f>
        <v>60.16</v>
      </c>
      <c r="D16" s="65">
        <f>VLOOKUP($A16,'Return Data'!$B$7:$R$2292,10,0)</f>
        <v>-2.6537000000000002</v>
      </c>
      <c r="E16" s="66">
        <f t="shared" si="0"/>
        <v>13</v>
      </c>
      <c r="F16" s="65">
        <f>VLOOKUP($A16,'Return Data'!$B$7:$R$2292,11,0)</f>
        <v>1.0412999999999999</v>
      </c>
      <c r="G16" s="66">
        <f t="shared" si="1"/>
        <v>4</v>
      </c>
      <c r="H16" s="65">
        <f>VLOOKUP($A16,'Return Data'!$B$7:$R$2292,12,0)</f>
        <v>8.9459999999999997</v>
      </c>
      <c r="I16" s="66">
        <f t="shared" si="2"/>
        <v>17</v>
      </c>
      <c r="J16" s="65">
        <f>VLOOKUP($A16,'Return Data'!$B$7:$R$2292,13,0)</f>
        <v>17.845199999999998</v>
      </c>
      <c r="K16" s="66">
        <f t="shared" si="3"/>
        <v>16</v>
      </c>
      <c r="L16" s="65">
        <f>VLOOKUP($A16,'Return Data'!$B$7:$R$2292,17,0)</f>
        <v>37.912700000000001</v>
      </c>
      <c r="M16" s="66">
        <f t="shared" si="4"/>
        <v>16</v>
      </c>
      <c r="N16" s="65">
        <f>VLOOKUP($A16,'Return Data'!$B$7:$R$2292,14,0)</f>
        <v>15.2149</v>
      </c>
      <c r="O16" s="66">
        <f t="shared" si="5"/>
        <v>12</v>
      </c>
      <c r="P16" s="65">
        <f>VLOOKUP($A16,'Return Data'!$B$7:$R$2292,15,0)</f>
        <v>13.7051</v>
      </c>
      <c r="Q16" s="66">
        <f t="shared" si="6"/>
        <v>9</v>
      </c>
      <c r="R16" s="65">
        <f>VLOOKUP($A16,'Return Data'!$B$7:$R$2292,16,0)</f>
        <v>12.6561</v>
      </c>
      <c r="S16" s="67">
        <f t="shared" si="7"/>
        <v>19</v>
      </c>
    </row>
    <row r="17" spans="1:19" x14ac:dyDescent="0.3">
      <c r="A17" s="63" t="s">
        <v>814</v>
      </c>
      <c r="B17" s="64">
        <f>VLOOKUP($A17,'Return Data'!$B$7:$R$2292,3,0)</f>
        <v>44651</v>
      </c>
      <c r="C17" s="65">
        <f>VLOOKUP($A17,'Return Data'!$B$7:$R$2292,4,0)</f>
        <v>32.090400000000002</v>
      </c>
      <c r="D17" s="65">
        <f>VLOOKUP($A17,'Return Data'!$B$7:$R$2292,10,0)</f>
        <v>-4.5720999999999998</v>
      </c>
      <c r="E17" s="66">
        <f t="shared" si="0"/>
        <v>19</v>
      </c>
      <c r="F17" s="65">
        <f>VLOOKUP($A17,'Return Data'!$B$7:$R$2292,11,0)</f>
        <v>-0.86499999999999999</v>
      </c>
      <c r="G17" s="66">
        <f t="shared" si="1"/>
        <v>13</v>
      </c>
      <c r="H17" s="65">
        <f>VLOOKUP($A17,'Return Data'!$B$7:$R$2292,12,0)</f>
        <v>12.0291</v>
      </c>
      <c r="I17" s="66">
        <f t="shared" si="2"/>
        <v>8</v>
      </c>
      <c r="J17" s="65">
        <f>VLOOKUP($A17,'Return Data'!$B$7:$R$2292,13,0)</f>
        <v>23.882000000000001</v>
      </c>
      <c r="K17" s="66">
        <f t="shared" si="3"/>
        <v>9</v>
      </c>
      <c r="L17" s="65">
        <f>VLOOKUP($A17,'Return Data'!$B$7:$R$2292,17,0)</f>
        <v>48.576000000000001</v>
      </c>
      <c r="M17" s="66">
        <f t="shared" si="4"/>
        <v>7</v>
      </c>
      <c r="N17" s="65">
        <f>VLOOKUP($A17,'Return Data'!$B$7:$R$2292,14,0)</f>
        <v>24.301500000000001</v>
      </c>
      <c r="O17" s="66">
        <f t="shared" si="5"/>
        <v>1</v>
      </c>
      <c r="P17" s="65">
        <f>VLOOKUP($A17,'Return Data'!$B$7:$R$2292,15,0)</f>
        <v>18.781700000000001</v>
      </c>
      <c r="Q17" s="66">
        <f t="shared" si="6"/>
        <v>1</v>
      </c>
      <c r="R17" s="65">
        <f>VLOOKUP($A17,'Return Data'!$B$7:$R$2292,16,0)</f>
        <v>17.011099999999999</v>
      </c>
      <c r="S17" s="67">
        <f t="shared" si="7"/>
        <v>8</v>
      </c>
    </row>
    <row r="18" spans="1:19" x14ac:dyDescent="0.3">
      <c r="A18" s="63" t="s">
        <v>817</v>
      </c>
      <c r="B18" s="64">
        <f>VLOOKUP($A18,'Return Data'!$B$7:$R$2292,3,0)</f>
        <v>44651</v>
      </c>
      <c r="C18" s="65">
        <f>VLOOKUP($A18,'Return Data'!$B$7:$R$2292,4,0)</f>
        <v>13.0382</v>
      </c>
      <c r="D18" s="65">
        <f>VLOOKUP($A18,'Return Data'!$B$7:$R$2292,10,0)</f>
        <v>0.42980000000000002</v>
      </c>
      <c r="E18" s="66">
        <f t="shared" si="0"/>
        <v>6</v>
      </c>
      <c r="F18" s="65">
        <f>VLOOKUP($A18,'Return Data'!$B$7:$R$2292,11,0)</f>
        <v>-0.82909999999999995</v>
      </c>
      <c r="G18" s="66">
        <f t="shared" si="1"/>
        <v>12</v>
      </c>
      <c r="H18" s="65">
        <f>VLOOKUP($A18,'Return Data'!$B$7:$R$2292,12,0)</f>
        <v>11.673400000000001</v>
      </c>
      <c r="I18" s="66">
        <f t="shared" si="2"/>
        <v>12</v>
      </c>
      <c r="J18" s="65">
        <f>VLOOKUP($A18,'Return Data'!$B$7:$R$2292,13,0)</f>
        <v>16.935600000000001</v>
      </c>
      <c r="K18" s="66">
        <f t="shared" si="3"/>
        <v>17</v>
      </c>
      <c r="L18" s="65">
        <f>VLOOKUP($A18,'Return Data'!$B$7:$R$2292,17,0)</f>
        <v>34.1053</v>
      </c>
      <c r="M18" s="66">
        <f t="shared" si="4"/>
        <v>19</v>
      </c>
      <c r="N18" s="65">
        <f>VLOOKUP($A18,'Return Data'!$B$7:$R$2292,14,0)</f>
        <v>8.8024000000000004</v>
      </c>
      <c r="O18" s="66">
        <f t="shared" si="5"/>
        <v>17</v>
      </c>
      <c r="P18" s="65">
        <f>VLOOKUP($A18,'Return Data'!$B$7:$R$2292,15,0)</f>
        <v>10.9514</v>
      </c>
      <c r="Q18" s="66">
        <f t="shared" si="6"/>
        <v>14</v>
      </c>
      <c r="R18" s="65">
        <f>VLOOKUP($A18,'Return Data'!$B$7:$R$2292,16,0)</f>
        <v>13.9838</v>
      </c>
      <c r="S18" s="67">
        <f t="shared" si="7"/>
        <v>16</v>
      </c>
    </row>
    <row r="19" spans="1:19" x14ac:dyDescent="0.3">
      <c r="A19" s="63" t="s">
        <v>818</v>
      </c>
      <c r="B19" s="64">
        <f>VLOOKUP($A19,'Return Data'!$B$7:$R$2292,3,0)</f>
        <v>44651</v>
      </c>
      <c r="C19" s="65">
        <f>VLOOKUP($A19,'Return Data'!$B$7:$R$2292,4,0)</f>
        <v>17.042000000000002</v>
      </c>
      <c r="D19" s="65">
        <f>VLOOKUP($A19,'Return Data'!$B$7:$R$2292,10,0)</f>
        <v>-0.87829999999999997</v>
      </c>
      <c r="E19" s="66">
        <f t="shared" si="0"/>
        <v>11</v>
      </c>
      <c r="F19" s="65">
        <f>VLOOKUP($A19,'Return Data'!$B$7:$R$2292,11,0)</f>
        <v>0.52500000000000002</v>
      </c>
      <c r="G19" s="66">
        <f t="shared" si="1"/>
        <v>8</v>
      </c>
      <c r="H19" s="65">
        <f>VLOOKUP($A19,'Return Data'!$B$7:$R$2292,12,0)</f>
        <v>12.2514</v>
      </c>
      <c r="I19" s="66">
        <f t="shared" si="2"/>
        <v>6</v>
      </c>
      <c r="J19" s="65">
        <f>VLOOKUP($A19,'Return Data'!$B$7:$R$2292,13,0)</f>
        <v>22.007400000000001</v>
      </c>
      <c r="K19" s="66">
        <f t="shared" si="3"/>
        <v>12</v>
      </c>
      <c r="L19" s="65">
        <f>VLOOKUP($A19,'Return Data'!$B$7:$R$2292,17,0)</f>
        <v>45.319400000000002</v>
      </c>
      <c r="M19" s="66">
        <f t="shared" si="4"/>
        <v>9</v>
      </c>
      <c r="N19" s="65"/>
      <c r="O19" s="66"/>
      <c r="P19" s="65"/>
      <c r="Q19" s="66"/>
      <c r="R19" s="65">
        <f>VLOOKUP($A19,'Return Data'!$B$7:$R$2292,16,0)</f>
        <v>21.743300000000001</v>
      </c>
      <c r="S19" s="67">
        <f t="shared" si="7"/>
        <v>3</v>
      </c>
    </row>
    <row r="20" spans="1:19" x14ac:dyDescent="0.3">
      <c r="A20" s="63" t="s">
        <v>820</v>
      </c>
      <c r="B20" s="64">
        <f>VLOOKUP($A20,'Return Data'!$B$7:$R$2292,3,0)</f>
        <v>44651</v>
      </c>
      <c r="C20" s="65">
        <f>VLOOKUP($A20,'Return Data'!$B$7:$R$2292,4,0)</f>
        <v>16.183</v>
      </c>
      <c r="D20" s="65">
        <f>VLOOKUP($A20,'Return Data'!$B$7:$R$2292,10,0)</f>
        <v>-3.4197000000000002</v>
      </c>
      <c r="E20" s="66">
        <f t="shared" si="0"/>
        <v>14</v>
      </c>
      <c r="F20" s="65">
        <f>VLOOKUP($A20,'Return Data'!$B$7:$R$2292,11,0)</f>
        <v>-3.6554000000000002</v>
      </c>
      <c r="G20" s="66">
        <f t="shared" si="1"/>
        <v>18</v>
      </c>
      <c r="H20" s="65">
        <f>VLOOKUP($A20,'Return Data'!$B$7:$R$2292,12,0)</f>
        <v>3.129</v>
      </c>
      <c r="I20" s="66">
        <f t="shared" si="2"/>
        <v>19</v>
      </c>
      <c r="J20" s="65">
        <f>VLOOKUP($A20,'Return Data'!$B$7:$R$2292,13,0)</f>
        <v>13.1046</v>
      </c>
      <c r="K20" s="66">
        <f t="shared" si="3"/>
        <v>19</v>
      </c>
      <c r="L20" s="65">
        <f>VLOOKUP($A20,'Return Data'!$B$7:$R$2292,17,0)</f>
        <v>33.707999999999998</v>
      </c>
      <c r="M20" s="66">
        <f t="shared" si="4"/>
        <v>20</v>
      </c>
      <c r="N20" s="65">
        <f>VLOOKUP($A20,'Return Data'!$B$7:$R$2292,14,0)</f>
        <v>14.442</v>
      </c>
      <c r="O20" s="66">
        <f t="shared" si="5"/>
        <v>15</v>
      </c>
      <c r="P20" s="65"/>
      <c r="Q20" s="66"/>
      <c r="R20" s="65">
        <f>VLOOKUP($A20,'Return Data'!$B$7:$R$2292,16,0)</f>
        <v>15.196300000000001</v>
      </c>
      <c r="S20" s="67">
        <f t="shared" si="7"/>
        <v>14</v>
      </c>
    </row>
    <row r="21" spans="1:19" x14ac:dyDescent="0.3">
      <c r="A21" s="63" t="s">
        <v>822</v>
      </c>
      <c r="B21" s="64">
        <f>VLOOKUP($A21,'Return Data'!$B$7:$R$2292,3,0)</f>
        <v>44651</v>
      </c>
      <c r="C21" s="65">
        <f>VLOOKUP($A21,'Return Data'!$B$7:$R$2292,4,0)</f>
        <v>19.957999999999998</v>
      </c>
      <c r="D21" s="65">
        <f>VLOOKUP($A21,'Return Data'!$B$7:$R$2292,10,0)</f>
        <v>-4.2965</v>
      </c>
      <c r="E21" s="66">
        <f t="shared" si="0"/>
        <v>17</v>
      </c>
      <c r="F21" s="65">
        <f>VLOOKUP($A21,'Return Data'!$B$7:$R$2292,11,0)</f>
        <v>-1.2908999999999999</v>
      </c>
      <c r="G21" s="66">
        <f t="shared" si="1"/>
        <v>14</v>
      </c>
      <c r="H21" s="65">
        <f>VLOOKUP($A21,'Return Data'!$B$7:$R$2292,12,0)</f>
        <v>11.347899999999999</v>
      </c>
      <c r="I21" s="66">
        <f t="shared" si="2"/>
        <v>13</v>
      </c>
      <c r="J21" s="65">
        <f>VLOOKUP($A21,'Return Data'!$B$7:$R$2292,13,0)</f>
        <v>22.886500000000002</v>
      </c>
      <c r="K21" s="66">
        <f t="shared" si="3"/>
        <v>10</v>
      </c>
      <c r="L21" s="65">
        <f>VLOOKUP($A21,'Return Data'!$B$7:$R$2292,17,0)</f>
        <v>52.738500000000002</v>
      </c>
      <c r="M21" s="66">
        <f t="shared" si="4"/>
        <v>3</v>
      </c>
      <c r="N21" s="65"/>
      <c r="O21" s="66"/>
      <c r="P21" s="65"/>
      <c r="Q21" s="66"/>
      <c r="R21" s="65">
        <f>VLOOKUP($A21,'Return Data'!$B$7:$R$2292,16,0)</f>
        <v>27.094899999999999</v>
      </c>
      <c r="S21" s="67">
        <f t="shared" si="7"/>
        <v>1</v>
      </c>
    </row>
    <row r="22" spans="1:19" x14ac:dyDescent="0.3">
      <c r="A22" s="63" t="s">
        <v>824</v>
      </c>
      <c r="B22" s="64">
        <f>VLOOKUP($A22,'Return Data'!$B$7:$R$2292,3,0)</f>
        <v>44651</v>
      </c>
      <c r="C22" s="65">
        <f>VLOOKUP($A22,'Return Data'!$B$7:$R$2292,4,0)</f>
        <v>35.199399999999997</v>
      </c>
      <c r="D22" s="65">
        <f>VLOOKUP($A22,'Return Data'!$B$7:$R$2292,10,0)</f>
        <v>-3.7705000000000002</v>
      </c>
      <c r="E22" s="66">
        <f t="shared" si="0"/>
        <v>15</v>
      </c>
      <c r="F22" s="65">
        <f>VLOOKUP($A22,'Return Data'!$B$7:$R$2292,11,0)</f>
        <v>-7.4284999999999997</v>
      </c>
      <c r="G22" s="66">
        <f t="shared" si="1"/>
        <v>20</v>
      </c>
      <c r="H22" s="65">
        <f>VLOOKUP($A22,'Return Data'!$B$7:$R$2292,12,0)</f>
        <v>-2.4400000000000002E-2</v>
      </c>
      <c r="I22" s="66">
        <f t="shared" si="2"/>
        <v>21</v>
      </c>
      <c r="J22" s="65">
        <f>VLOOKUP($A22,'Return Data'!$B$7:$R$2292,13,0)</f>
        <v>6.9165999999999999</v>
      </c>
      <c r="K22" s="66">
        <f t="shared" si="3"/>
        <v>21</v>
      </c>
      <c r="L22" s="65">
        <f>VLOOKUP($A22,'Return Data'!$B$7:$R$2292,17,0)</f>
        <v>31.584399999999999</v>
      </c>
      <c r="M22" s="66">
        <f t="shared" si="4"/>
        <v>21</v>
      </c>
      <c r="N22" s="65">
        <f>VLOOKUP($A22,'Return Data'!$B$7:$R$2292,14,0)</f>
        <v>14.8202</v>
      </c>
      <c r="O22" s="66">
        <f t="shared" si="5"/>
        <v>13</v>
      </c>
      <c r="P22" s="65">
        <f>VLOOKUP($A22,'Return Data'!$B$7:$R$2292,15,0)</f>
        <v>12.3338</v>
      </c>
      <c r="Q22" s="66">
        <f t="shared" si="6"/>
        <v>11</v>
      </c>
      <c r="R22" s="65">
        <f>VLOOKUP($A22,'Return Data'!$B$7:$R$2292,16,0)</f>
        <v>15.210900000000001</v>
      </c>
      <c r="S22" s="67">
        <f t="shared" si="7"/>
        <v>13</v>
      </c>
    </row>
    <row r="23" spans="1:19" x14ac:dyDescent="0.3">
      <c r="A23" s="63" t="s">
        <v>827</v>
      </c>
      <c r="B23" s="64">
        <f>VLOOKUP($A23,'Return Data'!$B$7:$R$2292,3,0)</f>
        <v>44651</v>
      </c>
      <c r="C23" s="65">
        <f>VLOOKUP($A23,'Return Data'!$B$7:$R$2292,4,0)</f>
        <v>83.332800000000006</v>
      </c>
      <c r="D23" s="65">
        <f>VLOOKUP($A23,'Return Data'!$B$7:$R$2292,10,0)</f>
        <v>2.7696999999999998</v>
      </c>
      <c r="E23" s="66">
        <f t="shared" si="0"/>
        <v>1</v>
      </c>
      <c r="F23" s="65">
        <f>VLOOKUP($A23,'Return Data'!$B$7:$R$2292,11,0)</f>
        <v>0.91690000000000005</v>
      </c>
      <c r="G23" s="66">
        <f t="shared" si="1"/>
        <v>5</v>
      </c>
      <c r="H23" s="65">
        <f>VLOOKUP($A23,'Return Data'!$B$7:$R$2292,12,0)</f>
        <v>12.962199999999999</v>
      </c>
      <c r="I23" s="66">
        <f t="shared" si="2"/>
        <v>5</v>
      </c>
      <c r="J23" s="65">
        <f>VLOOKUP($A23,'Return Data'!$B$7:$R$2292,13,0)</f>
        <v>22.689900000000002</v>
      </c>
      <c r="K23" s="66">
        <f t="shared" si="3"/>
        <v>11</v>
      </c>
      <c r="L23" s="65">
        <f>VLOOKUP($A23,'Return Data'!$B$7:$R$2292,17,0)</f>
        <v>56.4617</v>
      </c>
      <c r="M23" s="66">
        <f t="shared" si="4"/>
        <v>1</v>
      </c>
      <c r="N23" s="65">
        <f>VLOOKUP($A23,'Return Data'!$B$7:$R$2292,14,0)</f>
        <v>18.5884</v>
      </c>
      <c r="O23" s="66">
        <f t="shared" si="5"/>
        <v>5</v>
      </c>
      <c r="P23" s="65">
        <f>VLOOKUP($A23,'Return Data'!$B$7:$R$2292,15,0)</f>
        <v>14.305899999999999</v>
      </c>
      <c r="Q23" s="66">
        <f t="shared" si="6"/>
        <v>8</v>
      </c>
      <c r="R23" s="65">
        <f>VLOOKUP($A23,'Return Data'!$B$7:$R$2292,16,0)</f>
        <v>18.536200000000001</v>
      </c>
      <c r="S23" s="67">
        <f t="shared" si="7"/>
        <v>6</v>
      </c>
    </row>
    <row r="24" spans="1:19" x14ac:dyDescent="0.3">
      <c r="A24" s="63" t="s">
        <v>829</v>
      </c>
      <c r="B24" s="64">
        <f>VLOOKUP($A24,'Return Data'!$B$7:$R$2292,3,0)</f>
        <v>44651</v>
      </c>
      <c r="C24" s="65">
        <f>VLOOKUP($A24,'Return Data'!$B$7:$R$2292,4,0)</f>
        <v>57.497999999999998</v>
      </c>
      <c r="D24" s="65">
        <f>VLOOKUP($A24,'Return Data'!$B$7:$R$2292,10,0)</f>
        <v>2.4148999999999998</v>
      </c>
      <c r="E24" s="66">
        <f t="shared" si="0"/>
        <v>3</v>
      </c>
      <c r="F24" s="65">
        <f>VLOOKUP($A24,'Return Data'!$B$7:$R$2292,11,0)</f>
        <v>4.4787999999999997</v>
      </c>
      <c r="G24" s="66">
        <f t="shared" si="1"/>
        <v>2</v>
      </c>
      <c r="H24" s="65">
        <f>VLOOKUP($A24,'Return Data'!$B$7:$R$2292,12,0)</f>
        <v>12.1623</v>
      </c>
      <c r="I24" s="66">
        <f t="shared" si="2"/>
        <v>7</v>
      </c>
      <c r="J24" s="65">
        <f>VLOOKUP($A24,'Return Data'!$B$7:$R$2292,13,0)</f>
        <v>25.383800000000001</v>
      </c>
      <c r="K24" s="66">
        <f t="shared" si="3"/>
        <v>4</v>
      </c>
      <c r="L24" s="65">
        <f>VLOOKUP($A24,'Return Data'!$B$7:$R$2292,17,0)</f>
        <v>55.085500000000003</v>
      </c>
      <c r="M24" s="66">
        <f t="shared" si="4"/>
        <v>2</v>
      </c>
      <c r="N24" s="65">
        <f>VLOOKUP($A24,'Return Data'!$B$7:$R$2292,14,0)</f>
        <v>22.2531</v>
      </c>
      <c r="O24" s="66">
        <f t="shared" si="5"/>
        <v>2</v>
      </c>
      <c r="P24" s="65">
        <f>VLOOKUP($A24,'Return Data'!$B$7:$R$2292,15,0)</f>
        <v>15.839700000000001</v>
      </c>
      <c r="Q24" s="66">
        <f t="shared" si="6"/>
        <v>5</v>
      </c>
      <c r="R24" s="65">
        <f>VLOOKUP($A24,'Return Data'!$B$7:$R$2292,16,0)</f>
        <v>17.861899999999999</v>
      </c>
      <c r="S24" s="67">
        <f t="shared" si="7"/>
        <v>7</v>
      </c>
    </row>
    <row r="25" spans="1:19" x14ac:dyDescent="0.3">
      <c r="A25" s="63" t="s">
        <v>830</v>
      </c>
      <c r="B25" s="64">
        <f>VLOOKUP($A25,'Return Data'!$B$7:$R$2292,3,0)</f>
        <v>44651</v>
      </c>
      <c r="C25" s="65">
        <f>VLOOKUP($A25,'Return Data'!$B$7:$R$2292,4,0)</f>
        <v>254.61879999999999</v>
      </c>
      <c r="D25" s="65">
        <f>VLOOKUP($A25,'Return Data'!$B$7:$R$2292,10,0)</f>
        <v>-6.8422999999999998</v>
      </c>
      <c r="E25" s="66">
        <f t="shared" si="0"/>
        <v>21</v>
      </c>
      <c r="F25" s="65">
        <f>VLOOKUP($A25,'Return Data'!$B$7:$R$2292,11,0)</f>
        <v>-1.2923</v>
      </c>
      <c r="G25" s="66">
        <f t="shared" si="1"/>
        <v>15</v>
      </c>
      <c r="H25" s="65">
        <f>VLOOKUP($A25,'Return Data'!$B$7:$R$2292,12,0)</f>
        <v>11.958600000000001</v>
      </c>
      <c r="I25" s="66">
        <f t="shared" si="2"/>
        <v>10</v>
      </c>
      <c r="J25" s="65">
        <f>VLOOKUP($A25,'Return Data'!$B$7:$R$2292,13,0)</f>
        <v>26.170100000000001</v>
      </c>
      <c r="K25" s="66">
        <f t="shared" si="3"/>
        <v>2</v>
      </c>
      <c r="L25" s="65">
        <f>VLOOKUP($A25,'Return Data'!$B$7:$R$2292,17,0)</f>
        <v>41.1111</v>
      </c>
      <c r="M25" s="66">
        <f t="shared" si="4"/>
        <v>14</v>
      </c>
      <c r="N25" s="65">
        <f>VLOOKUP($A25,'Return Data'!$B$7:$R$2292,14,0)</f>
        <v>19.620999999999999</v>
      </c>
      <c r="O25" s="66">
        <f t="shared" si="5"/>
        <v>4</v>
      </c>
      <c r="P25" s="65">
        <f>VLOOKUP($A25,'Return Data'!$B$7:$R$2292,15,0)</f>
        <v>18.013200000000001</v>
      </c>
      <c r="Q25" s="66">
        <f t="shared" si="6"/>
        <v>2</v>
      </c>
      <c r="R25" s="65">
        <f>VLOOKUP($A25,'Return Data'!$B$7:$R$2292,16,0)</f>
        <v>16.6111</v>
      </c>
      <c r="S25" s="67">
        <f t="shared" si="7"/>
        <v>9</v>
      </c>
    </row>
    <row r="26" spans="1:19" x14ac:dyDescent="0.3">
      <c r="A26" s="63" t="s">
        <v>1959</v>
      </c>
      <c r="B26" s="64">
        <f>VLOOKUP($A26,'Return Data'!$B$7:$R$2292,3,0)</f>
        <v>44651</v>
      </c>
      <c r="C26" s="65">
        <f>VLOOKUP($A26,'Return Data'!$B$7:$R$2292,4,0)</f>
        <v>117.2132</v>
      </c>
      <c r="D26" s="65">
        <f>VLOOKUP($A26,'Return Data'!$B$7:$R$2292,10,0)</f>
        <v>-0.46650000000000003</v>
      </c>
      <c r="E26" s="66">
        <f t="shared" si="0"/>
        <v>9</v>
      </c>
      <c r="F26" s="65">
        <f>VLOOKUP($A26,'Return Data'!$B$7:$R$2292,11,0)</f>
        <v>1.3341000000000001</v>
      </c>
      <c r="G26" s="66">
        <f t="shared" si="1"/>
        <v>3</v>
      </c>
      <c r="H26" s="65">
        <f>VLOOKUP($A26,'Return Data'!$B$7:$R$2292,12,0)</f>
        <v>10.7143</v>
      </c>
      <c r="I26" s="66">
        <f t="shared" si="2"/>
        <v>14</v>
      </c>
      <c r="J26" s="65">
        <f>VLOOKUP($A26,'Return Data'!$B$7:$R$2292,13,0)</f>
        <v>24.403700000000001</v>
      </c>
      <c r="K26" s="66">
        <f t="shared" si="3"/>
        <v>7</v>
      </c>
      <c r="L26" s="65">
        <f>VLOOKUP($A26,'Return Data'!$B$7:$R$2292,17,0)</f>
        <v>42.651699999999998</v>
      </c>
      <c r="M26" s="66">
        <f t="shared" si="4"/>
        <v>11</v>
      </c>
      <c r="N26" s="65">
        <f>VLOOKUP($A26,'Return Data'!$B$7:$R$2292,14,0)</f>
        <v>21.0245</v>
      </c>
      <c r="O26" s="66">
        <f t="shared" si="5"/>
        <v>3</v>
      </c>
      <c r="P26" s="65">
        <f>VLOOKUP($A26,'Return Data'!$B$7:$R$2292,15,0)</f>
        <v>16.4772</v>
      </c>
      <c r="Q26" s="66">
        <f t="shared" si="6"/>
        <v>4</v>
      </c>
      <c r="R26" s="65">
        <f>VLOOKUP($A26,'Return Data'!$B$7:$R$2292,16,0)</f>
        <v>15.460699999999999</v>
      </c>
      <c r="S26" s="67">
        <f t="shared" si="7"/>
        <v>11</v>
      </c>
    </row>
    <row r="27" spans="1:19" x14ac:dyDescent="0.3">
      <c r="A27" s="63" t="s">
        <v>834</v>
      </c>
      <c r="B27" s="64">
        <f>VLOOKUP($A27,'Return Data'!$B$7:$R$2292,3,0)</f>
        <v>44651</v>
      </c>
      <c r="C27" s="65">
        <f>VLOOKUP($A27,'Return Data'!$B$7:$R$2292,4,0)</f>
        <v>15.7156</v>
      </c>
      <c r="D27" s="65">
        <f>VLOOKUP($A27,'Return Data'!$B$7:$R$2292,10,0)</f>
        <v>0.69840000000000002</v>
      </c>
      <c r="E27" s="66">
        <f t="shared" si="0"/>
        <v>5</v>
      </c>
      <c r="F27" s="65">
        <f>VLOOKUP($A27,'Return Data'!$B$7:$R$2292,11,0)</f>
        <v>0.78500000000000003</v>
      </c>
      <c r="G27" s="66">
        <f t="shared" si="1"/>
        <v>7</v>
      </c>
      <c r="H27" s="65">
        <f>VLOOKUP($A27,'Return Data'!$B$7:$R$2292,12,0)</f>
        <v>13.8894</v>
      </c>
      <c r="I27" s="66">
        <f t="shared" si="2"/>
        <v>3</v>
      </c>
      <c r="J27" s="65">
        <f>VLOOKUP($A27,'Return Data'!$B$7:$R$2292,13,0)</f>
        <v>24.6172</v>
      </c>
      <c r="K27" s="66">
        <f t="shared" si="3"/>
        <v>6</v>
      </c>
      <c r="L27" s="65">
        <f>VLOOKUP($A27,'Return Data'!$B$7:$R$2292,17,0)</f>
        <v>47.356099999999998</v>
      </c>
      <c r="M27" s="66">
        <f t="shared" si="4"/>
        <v>8</v>
      </c>
      <c r="N27" s="65"/>
      <c r="O27" s="66"/>
      <c r="P27" s="65"/>
      <c r="Q27" s="66"/>
      <c r="R27" s="65">
        <f>VLOOKUP($A27,'Return Data'!$B$7:$R$2292,16,0)</f>
        <v>21.508199999999999</v>
      </c>
      <c r="S27" s="67">
        <f t="shared" si="7"/>
        <v>4</v>
      </c>
    </row>
    <row r="28" spans="1:19" x14ac:dyDescent="0.3">
      <c r="A28" s="63" t="s">
        <v>836</v>
      </c>
      <c r="B28" s="64">
        <f>VLOOKUP($A28,'Return Data'!$B$7:$R$2292,3,0)</f>
        <v>44651</v>
      </c>
      <c r="C28" s="65">
        <f>VLOOKUP($A28,'Return Data'!$B$7:$R$2292,4,0)</f>
        <v>17.84</v>
      </c>
      <c r="D28" s="65">
        <f>VLOOKUP($A28,'Return Data'!$B$7:$R$2292,10,0)</f>
        <v>-4.1375999999999999</v>
      </c>
      <c r="E28" s="66">
        <f t="shared" si="0"/>
        <v>16</v>
      </c>
      <c r="F28" s="65">
        <f>VLOOKUP($A28,'Return Data'!$B$7:$R$2292,11,0)</f>
        <v>-2.7793000000000001</v>
      </c>
      <c r="G28" s="66">
        <f t="shared" si="1"/>
        <v>17</v>
      </c>
      <c r="H28" s="65">
        <f>VLOOKUP($A28,'Return Data'!$B$7:$R$2292,12,0)</f>
        <v>9.3137000000000008</v>
      </c>
      <c r="I28" s="66">
        <f t="shared" si="2"/>
        <v>16</v>
      </c>
      <c r="J28" s="65">
        <f>VLOOKUP($A28,'Return Data'!$B$7:$R$2292,13,0)</f>
        <v>21.031199999999998</v>
      </c>
      <c r="K28" s="66">
        <f t="shared" si="3"/>
        <v>14</v>
      </c>
      <c r="L28" s="65">
        <f>VLOOKUP($A28,'Return Data'!$B$7:$R$2292,17,0)</f>
        <v>44.533499999999997</v>
      </c>
      <c r="M28" s="66">
        <f t="shared" si="4"/>
        <v>10</v>
      </c>
      <c r="N28" s="65"/>
      <c r="O28" s="66"/>
      <c r="P28" s="65"/>
      <c r="Q28" s="66"/>
      <c r="R28" s="65">
        <f>VLOOKUP($A28,'Return Data'!$B$7:$R$2292,16,0)</f>
        <v>24.364000000000001</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-1.6741904761904762</v>
      </c>
      <c r="E30" s="74"/>
      <c r="F30" s="75">
        <f>AVERAGE(F8:F28)</f>
        <v>-0.68304285714285706</v>
      </c>
      <c r="G30" s="74"/>
      <c r="H30" s="75">
        <f>AVERAGE(H8:H28)</f>
        <v>10.496457142857142</v>
      </c>
      <c r="I30" s="74"/>
      <c r="J30" s="75">
        <f>AVERAGE(J8:J28)</f>
        <v>21.222942857142861</v>
      </c>
      <c r="K30" s="74"/>
      <c r="L30" s="75">
        <f>AVERAGE(L8:L28)</f>
        <v>43.647947619047613</v>
      </c>
      <c r="M30" s="74"/>
      <c r="N30" s="75">
        <f>AVERAGE(N8:N28)</f>
        <v>17.085299999999997</v>
      </c>
      <c r="O30" s="74"/>
      <c r="P30" s="75">
        <f>AVERAGE(P8:P28)</f>
        <v>14.406142857142857</v>
      </c>
      <c r="Q30" s="74"/>
      <c r="R30" s="75">
        <f>AVERAGE(R8:R28)</f>
        <v>16.721161904761903</v>
      </c>
      <c r="S30" s="76"/>
    </row>
    <row r="31" spans="1:19" x14ac:dyDescent="0.3">
      <c r="A31" s="73" t="s">
        <v>28</v>
      </c>
      <c r="B31" s="74"/>
      <c r="C31" s="74"/>
      <c r="D31" s="75">
        <f>MIN(D8:D28)</f>
        <v>-6.8422999999999998</v>
      </c>
      <c r="E31" s="74"/>
      <c r="F31" s="75">
        <f>MIN(F8:F28)</f>
        <v>-8.3681999999999999</v>
      </c>
      <c r="G31" s="74"/>
      <c r="H31" s="75">
        <f>MIN(H8:H28)</f>
        <v>-2.4400000000000002E-2</v>
      </c>
      <c r="I31" s="74"/>
      <c r="J31" s="75">
        <f>MIN(J8:J28)</f>
        <v>6.9165999999999999</v>
      </c>
      <c r="K31" s="74"/>
      <c r="L31" s="75">
        <f>MIN(L8:L28)</f>
        <v>31.584399999999999</v>
      </c>
      <c r="M31" s="74"/>
      <c r="N31" s="75">
        <f>MIN(N8:N28)</f>
        <v>8.8024000000000004</v>
      </c>
      <c r="O31" s="74"/>
      <c r="P31" s="75">
        <f>MIN(P8:P28)</f>
        <v>10.9514</v>
      </c>
      <c r="Q31" s="74"/>
      <c r="R31" s="75">
        <f>MIN(R8:R28)</f>
        <v>10.2394</v>
      </c>
      <c r="S31" s="76"/>
    </row>
    <row r="32" spans="1:19" ht="15" thickBot="1" x14ac:dyDescent="0.35">
      <c r="A32" s="77" t="s">
        <v>29</v>
      </c>
      <c r="B32" s="78"/>
      <c r="C32" s="78"/>
      <c r="D32" s="79">
        <f>MAX(D8:D28)</f>
        <v>2.7696999999999998</v>
      </c>
      <c r="E32" s="78"/>
      <c r="F32" s="79">
        <f>MAX(F8:F28)</f>
        <v>8.6624999999999996</v>
      </c>
      <c r="G32" s="78"/>
      <c r="H32" s="79">
        <f>MAX(H8:H28)</f>
        <v>20.042899999999999</v>
      </c>
      <c r="I32" s="78"/>
      <c r="J32" s="79">
        <f>MAX(J8:J28)</f>
        <v>32.005499999999998</v>
      </c>
      <c r="K32" s="78"/>
      <c r="L32" s="79">
        <f>MAX(L8:L28)</f>
        <v>56.4617</v>
      </c>
      <c r="M32" s="78"/>
      <c r="N32" s="79">
        <f>MAX(N8:N28)</f>
        <v>24.301500000000001</v>
      </c>
      <c r="O32" s="78"/>
      <c r="P32" s="79">
        <f>MAX(P8:P28)</f>
        <v>18.781700000000001</v>
      </c>
      <c r="Q32" s="78"/>
      <c r="R32" s="79">
        <f>MAX(R8:R28)</f>
        <v>27.094899999999999</v>
      </c>
      <c r="S32" s="80"/>
    </row>
    <row r="33" spans="1:1" x14ac:dyDescent="0.3">
      <c r="A33" s="112" t="s">
        <v>430</v>
      </c>
    </row>
    <row r="34" spans="1:1" x14ac:dyDescent="0.3">
      <c r="A34" s="14" t="s">
        <v>340</v>
      </c>
    </row>
  </sheetData>
  <sheetProtection algorithmName="SHA-512" hashValue="3C5E8NBTMkp9Vx9NgamIlG1Jz5KvIvamCfmO7Uhp4f6onc4UEvy9EzQDey27fxFOgPkSCTWqRfjmD/U8KiNezA==" saltValue="7TnqBPwYBtVfVOKDni92v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44651</v>
      </c>
      <c r="C8" s="65">
        <f>VLOOKUP($A8,'Return Data'!$B$7:$R$2292,4,0)</f>
        <v>90.484099999999998</v>
      </c>
      <c r="D8" s="65">
        <f>VLOOKUP($A8,'Return Data'!$B$7:$R$2292,10,0)</f>
        <v>-2.0579999999999998</v>
      </c>
      <c r="E8" s="66">
        <f t="shared" ref="E8:E28" si="0">RANK(D8,D$8:D$28,0)</f>
        <v>12</v>
      </c>
      <c r="F8" s="65">
        <f>VLOOKUP($A8,'Return Data'!$B$7:$R$2292,11,0)</f>
        <v>-2.1476999999999999</v>
      </c>
      <c r="G8" s="66">
        <f t="shared" ref="G8:G28" si="1">RANK(F8,F$8:F$28,0)</f>
        <v>16</v>
      </c>
      <c r="H8" s="65">
        <f>VLOOKUP($A8,'Return Data'!$B$7:$R$2292,12,0)</f>
        <v>9.6268999999999991</v>
      </c>
      <c r="I8" s="66">
        <f t="shared" ref="I8:I28" si="2">RANK(H8,H$8:H$28,0)</f>
        <v>15</v>
      </c>
      <c r="J8" s="65">
        <f>VLOOKUP($A8,'Return Data'!$B$7:$R$2292,13,0)</f>
        <v>19.635000000000002</v>
      </c>
      <c r="K8" s="66">
        <f t="shared" ref="K8:K28" si="3">RANK(J8,J$8:J$28,0)</f>
        <v>15</v>
      </c>
      <c r="L8" s="65">
        <f>VLOOKUP($A8,'Return Data'!$B$7:$R$2292,17,0)</f>
        <v>40.566499999999998</v>
      </c>
      <c r="M8" s="66">
        <f t="shared" ref="M8:M28" si="4">RANK(L8,L$8:L$28,0)</f>
        <v>13</v>
      </c>
      <c r="N8" s="65">
        <f>VLOOKUP($A8,'Return Data'!$B$7:$R$2292,14,0)</f>
        <v>15.0223</v>
      </c>
      <c r="O8" s="66">
        <f t="shared" ref="O8:O18" si="5">RANK(N8,N$8:N$28,0)</f>
        <v>10</v>
      </c>
      <c r="P8" s="65">
        <f>VLOOKUP($A8,'Return Data'!$B$7:$R$2292,15,0)</f>
        <v>12.099399999999999</v>
      </c>
      <c r="Q8" s="66">
        <f>RANK(P8,P$8:P$28,0)</f>
        <v>9</v>
      </c>
      <c r="R8" s="65">
        <f>VLOOKUP($A8,'Return Data'!$B$7:$R$2292,16,0)</f>
        <v>14.3331</v>
      </c>
      <c r="S8" s="67">
        <f t="shared" ref="S8:S28" si="6">RANK(R8,R$8:R$28,0)</f>
        <v>11</v>
      </c>
    </row>
    <row r="9" spans="1:20" x14ac:dyDescent="0.3">
      <c r="A9" s="63" t="s">
        <v>800</v>
      </c>
      <c r="B9" s="64">
        <f>VLOOKUP($A9,'Return Data'!$B$7:$R$2292,3,0)</f>
        <v>44651</v>
      </c>
      <c r="C9" s="65">
        <f>VLOOKUP($A9,'Return Data'!$B$7:$R$2292,4,0)</f>
        <v>43.11</v>
      </c>
      <c r="D9" s="65">
        <f>VLOOKUP($A9,'Return Data'!$B$7:$R$2292,10,0)</f>
        <v>-6.5670000000000002</v>
      </c>
      <c r="E9" s="66">
        <f t="shared" si="0"/>
        <v>20</v>
      </c>
      <c r="F9" s="65">
        <f>VLOOKUP($A9,'Return Data'!$B$7:$R$2292,11,0)</f>
        <v>-8.8775999999999993</v>
      </c>
      <c r="G9" s="66">
        <f t="shared" si="1"/>
        <v>21</v>
      </c>
      <c r="H9" s="65">
        <f>VLOOKUP($A9,'Return Data'!$B$7:$R$2292,12,0)</f>
        <v>4.7122000000000002</v>
      </c>
      <c r="I9" s="66">
        <f t="shared" si="2"/>
        <v>18</v>
      </c>
      <c r="J9" s="65">
        <f>VLOOKUP($A9,'Return Data'!$B$7:$R$2292,13,0)</f>
        <v>15.0213</v>
      </c>
      <c r="K9" s="66">
        <f t="shared" si="3"/>
        <v>18</v>
      </c>
      <c r="L9" s="65">
        <f>VLOOKUP($A9,'Return Data'!$B$7:$R$2292,17,0)</f>
        <v>35.760599999999997</v>
      </c>
      <c r="M9" s="66">
        <f t="shared" si="4"/>
        <v>17</v>
      </c>
      <c r="N9" s="65">
        <f>VLOOKUP($A9,'Return Data'!$B$7:$R$2292,14,0)</f>
        <v>16.6861</v>
      </c>
      <c r="O9" s="66">
        <f t="shared" si="5"/>
        <v>7</v>
      </c>
      <c r="P9" s="65">
        <f>VLOOKUP($A9,'Return Data'!$B$7:$R$2292,15,0)</f>
        <v>15.2865</v>
      </c>
      <c r="Q9" s="66">
        <f>RANK(P9,P$8:P$28,0)</f>
        <v>4</v>
      </c>
      <c r="R9" s="65">
        <f>VLOOKUP($A9,'Return Data'!$B$7:$R$2292,16,0)</f>
        <v>16.151700000000002</v>
      </c>
      <c r="S9" s="67">
        <f t="shared" si="6"/>
        <v>6</v>
      </c>
    </row>
    <row r="10" spans="1:20" x14ac:dyDescent="0.3">
      <c r="A10" s="63" t="s">
        <v>2017</v>
      </c>
      <c r="B10" s="64">
        <f>VLOOKUP($A10,'Return Data'!$B$7:$R$2292,3,0)</f>
        <v>44651</v>
      </c>
      <c r="C10" s="65">
        <f>VLOOKUP($A10,'Return Data'!$B$7:$R$2292,4,0)</f>
        <v>14.508699999999999</v>
      </c>
      <c r="D10" s="65">
        <f>VLOOKUP($A10,'Return Data'!$B$7:$R$2292,10,0)</f>
        <v>0.441</v>
      </c>
      <c r="E10" s="66">
        <f t="shared" si="0"/>
        <v>4</v>
      </c>
      <c r="F10" s="65">
        <f>VLOOKUP($A10,'Return Data'!$B$7:$R$2292,11,0)</f>
        <v>-1.5024</v>
      </c>
      <c r="G10" s="66">
        <f t="shared" si="1"/>
        <v>13</v>
      </c>
      <c r="H10" s="65">
        <f>VLOOKUP($A10,'Return Data'!$B$7:$R$2292,12,0)</f>
        <v>10.5593</v>
      </c>
      <c r="I10" s="66">
        <f t="shared" si="2"/>
        <v>11</v>
      </c>
      <c r="J10" s="65">
        <f>VLOOKUP($A10,'Return Data'!$B$7:$R$2292,13,0)</f>
        <v>19.7087</v>
      </c>
      <c r="K10" s="66">
        <f t="shared" si="3"/>
        <v>14</v>
      </c>
      <c r="L10" s="65">
        <f>VLOOKUP($A10,'Return Data'!$B$7:$R$2292,17,0)</f>
        <v>35.433500000000002</v>
      </c>
      <c r="M10" s="66">
        <f t="shared" si="4"/>
        <v>18</v>
      </c>
      <c r="N10" s="65">
        <f>VLOOKUP($A10,'Return Data'!$B$7:$R$2292,14,0)</f>
        <v>14.94</v>
      </c>
      <c r="O10" s="66">
        <f t="shared" si="5"/>
        <v>11</v>
      </c>
      <c r="P10" s="65"/>
      <c r="Q10" s="66"/>
      <c r="R10" s="65">
        <f>VLOOKUP($A10,'Return Data'!$B$7:$R$2292,16,0)</f>
        <v>8.6521000000000008</v>
      </c>
      <c r="S10" s="67">
        <f t="shared" si="6"/>
        <v>20</v>
      </c>
    </row>
    <row r="11" spans="1:20" x14ac:dyDescent="0.3">
      <c r="A11" s="63" t="s">
        <v>802</v>
      </c>
      <c r="B11" s="64">
        <f>VLOOKUP($A11,'Return Data'!$B$7:$R$2292,3,0)</f>
        <v>44651</v>
      </c>
      <c r="C11" s="65">
        <f>VLOOKUP($A11,'Return Data'!$B$7:$R$2292,4,0)</f>
        <v>32.796999999999997</v>
      </c>
      <c r="D11" s="65">
        <f>VLOOKUP($A11,'Return Data'!$B$7:$R$2292,10,0)</f>
        <v>-4.6875999999999998</v>
      </c>
      <c r="E11" s="66">
        <f t="shared" si="0"/>
        <v>18</v>
      </c>
      <c r="F11" s="65">
        <f>VLOOKUP($A11,'Return Data'!$B$7:$R$2292,11,0)</f>
        <v>-4.7927</v>
      </c>
      <c r="G11" s="66">
        <f t="shared" si="1"/>
        <v>19</v>
      </c>
      <c r="H11" s="65">
        <f>VLOOKUP($A11,'Return Data'!$B$7:$R$2292,12,0)</f>
        <v>1.2909999999999999</v>
      </c>
      <c r="I11" s="66">
        <f t="shared" si="2"/>
        <v>20</v>
      </c>
      <c r="J11" s="65">
        <f>VLOOKUP($A11,'Return Data'!$B$7:$R$2292,13,0)</f>
        <v>11.399100000000001</v>
      </c>
      <c r="K11" s="66">
        <f t="shared" si="3"/>
        <v>20</v>
      </c>
      <c r="L11" s="65">
        <f>VLOOKUP($A11,'Return Data'!$B$7:$R$2292,17,0)</f>
        <v>36.8748</v>
      </c>
      <c r="M11" s="66">
        <f t="shared" si="4"/>
        <v>15</v>
      </c>
      <c r="N11" s="65">
        <f>VLOOKUP($A11,'Return Data'!$B$7:$R$2292,14,0)</f>
        <v>12.414199999999999</v>
      </c>
      <c r="O11" s="66">
        <f t="shared" si="5"/>
        <v>16</v>
      </c>
      <c r="P11" s="65">
        <f>VLOOKUP($A11,'Return Data'!$B$7:$R$2292,15,0)</f>
        <v>9.9611999999999998</v>
      </c>
      <c r="Q11" s="66">
        <f>RANK(P11,P$8:P$28,0)</f>
        <v>13</v>
      </c>
      <c r="R11" s="65">
        <f>VLOOKUP($A11,'Return Data'!$B$7:$R$2292,16,0)</f>
        <v>10.5768</v>
      </c>
      <c r="S11" s="67">
        <f t="shared" si="6"/>
        <v>18</v>
      </c>
    </row>
    <row r="12" spans="1:20" x14ac:dyDescent="0.3">
      <c r="A12" s="63" t="s">
        <v>803</v>
      </c>
      <c r="B12" s="64">
        <f>VLOOKUP($A12,'Return Data'!$B$7:$R$2292,3,0)</f>
        <v>44651</v>
      </c>
      <c r="C12" s="65">
        <f>VLOOKUP($A12,'Return Data'!$B$7:$R$2292,4,0)</f>
        <v>64.97</v>
      </c>
      <c r="D12" s="65">
        <f>VLOOKUP($A12,'Return Data'!$B$7:$R$2292,10,0)</f>
        <v>-0.37659999999999999</v>
      </c>
      <c r="E12" s="66">
        <f t="shared" si="0"/>
        <v>7</v>
      </c>
      <c r="F12" s="65">
        <f>VLOOKUP($A12,'Return Data'!$B$7:$R$2292,11,0)</f>
        <v>-0.27350000000000002</v>
      </c>
      <c r="G12" s="66">
        <f t="shared" si="1"/>
        <v>8</v>
      </c>
      <c r="H12" s="65">
        <f>VLOOKUP($A12,'Return Data'!$B$7:$R$2292,12,0)</f>
        <v>11.3826</v>
      </c>
      <c r="I12" s="66">
        <f t="shared" si="2"/>
        <v>6</v>
      </c>
      <c r="J12" s="65">
        <f>VLOOKUP($A12,'Return Data'!$B$7:$R$2292,13,0)</f>
        <v>23.9968</v>
      </c>
      <c r="K12" s="66">
        <f t="shared" si="3"/>
        <v>3</v>
      </c>
      <c r="L12" s="65">
        <f>VLOOKUP($A12,'Return Data'!$B$7:$R$2292,17,0)</f>
        <v>49.087800000000001</v>
      </c>
      <c r="M12" s="66">
        <f t="shared" si="4"/>
        <v>4</v>
      </c>
      <c r="N12" s="65">
        <f>VLOOKUP($A12,'Return Data'!$B$7:$R$2292,14,0)</f>
        <v>16.1035</v>
      </c>
      <c r="O12" s="66">
        <f t="shared" si="5"/>
        <v>8</v>
      </c>
      <c r="P12" s="65">
        <f>VLOOKUP($A12,'Return Data'!$B$7:$R$2292,15,0)</f>
        <v>13.422499999999999</v>
      </c>
      <c r="Q12" s="66">
        <f>RANK(P12,P$8:P$28,0)</f>
        <v>6</v>
      </c>
      <c r="R12" s="65">
        <f>VLOOKUP($A12,'Return Data'!$B$7:$R$2292,16,0)</f>
        <v>13.5854</v>
      </c>
      <c r="S12" s="67">
        <f t="shared" si="6"/>
        <v>14</v>
      </c>
    </row>
    <row r="13" spans="1:20" x14ac:dyDescent="0.3">
      <c r="A13" s="63" t="s">
        <v>805</v>
      </c>
      <c r="B13" s="64">
        <f>VLOOKUP($A13,'Return Data'!$B$7:$R$2292,3,0)</f>
        <v>44651</v>
      </c>
      <c r="C13" s="65">
        <f>VLOOKUP($A13,'Return Data'!$B$7:$R$2292,4,0)</f>
        <v>115.571</v>
      </c>
      <c r="D13" s="65">
        <f>VLOOKUP($A13,'Return Data'!$B$7:$R$2292,10,0)</f>
        <v>2.0413000000000001</v>
      </c>
      <c r="E13" s="66">
        <f t="shared" si="0"/>
        <v>2</v>
      </c>
      <c r="F13" s="65">
        <f>VLOOKUP($A13,'Return Data'!$B$7:$R$2292,11,0)</f>
        <v>7.8982999999999999</v>
      </c>
      <c r="G13" s="66">
        <f t="shared" si="1"/>
        <v>1</v>
      </c>
      <c r="H13" s="65">
        <f>VLOOKUP($A13,'Return Data'!$B$7:$R$2292,12,0)</f>
        <v>18.8721</v>
      </c>
      <c r="I13" s="66">
        <f t="shared" si="2"/>
        <v>1</v>
      </c>
      <c r="J13" s="65">
        <f>VLOOKUP($A13,'Return Data'!$B$7:$R$2292,13,0)</f>
        <v>30.356000000000002</v>
      </c>
      <c r="K13" s="66">
        <f t="shared" si="3"/>
        <v>1</v>
      </c>
      <c r="L13" s="65">
        <f>VLOOKUP($A13,'Return Data'!$B$7:$R$2292,17,0)</f>
        <v>47.622100000000003</v>
      </c>
      <c r="M13" s="66">
        <f t="shared" si="4"/>
        <v>5</v>
      </c>
      <c r="N13" s="65">
        <f>VLOOKUP($A13,'Return Data'!$B$7:$R$2292,14,0)</f>
        <v>13.5777</v>
      </c>
      <c r="O13" s="66">
        <f t="shared" si="5"/>
        <v>13</v>
      </c>
      <c r="P13" s="65">
        <f>VLOOKUP($A13,'Return Data'!$B$7:$R$2292,15,0)</f>
        <v>10.2972</v>
      </c>
      <c r="Q13" s="66">
        <f>RANK(P13,P$8:P$28,0)</f>
        <v>12</v>
      </c>
      <c r="R13" s="65">
        <f>VLOOKUP($A13,'Return Data'!$B$7:$R$2292,16,0)</f>
        <v>14.9682</v>
      </c>
      <c r="S13" s="67">
        <f t="shared" si="6"/>
        <v>9</v>
      </c>
    </row>
    <row r="14" spans="1:20" x14ac:dyDescent="0.3">
      <c r="A14" s="63" t="s">
        <v>808</v>
      </c>
      <c r="B14" s="64">
        <f>VLOOKUP($A14,'Return Data'!$B$7:$R$2292,3,0)</f>
        <v>44651</v>
      </c>
      <c r="C14" s="65">
        <f>VLOOKUP($A14,'Return Data'!$B$7:$R$2292,4,0)</f>
        <v>48.92</v>
      </c>
      <c r="D14" s="65">
        <f>VLOOKUP($A14,'Return Data'!$B$7:$R$2292,10,0)</f>
        <v>-0.75070000000000003</v>
      </c>
      <c r="E14" s="66">
        <f t="shared" si="0"/>
        <v>10</v>
      </c>
      <c r="F14" s="65">
        <f>VLOOKUP($A14,'Return Data'!$B$7:$R$2292,11,0)</f>
        <v>-0.44769999999999999</v>
      </c>
      <c r="G14" s="66">
        <f t="shared" si="1"/>
        <v>10</v>
      </c>
      <c r="H14" s="65">
        <f>VLOOKUP($A14,'Return Data'!$B$7:$R$2292,12,0)</f>
        <v>12.150399999999999</v>
      </c>
      <c r="I14" s="66">
        <f t="shared" si="2"/>
        <v>5</v>
      </c>
      <c r="J14" s="65">
        <f>VLOOKUP($A14,'Return Data'!$B$7:$R$2292,13,0)</f>
        <v>23.9422</v>
      </c>
      <c r="K14" s="66">
        <f t="shared" si="3"/>
        <v>4</v>
      </c>
      <c r="L14" s="65">
        <f>VLOOKUP($A14,'Return Data'!$B$7:$R$2292,17,0)</f>
        <v>46.898499999999999</v>
      </c>
      <c r="M14" s="66">
        <f t="shared" si="4"/>
        <v>6</v>
      </c>
      <c r="N14" s="65">
        <f>VLOOKUP($A14,'Return Data'!$B$7:$R$2292,14,0)</f>
        <v>17.129300000000001</v>
      </c>
      <c r="O14" s="66">
        <f t="shared" si="5"/>
        <v>6</v>
      </c>
      <c r="P14" s="65">
        <f>VLOOKUP($A14,'Return Data'!$B$7:$R$2292,15,0)</f>
        <v>13.1477</v>
      </c>
      <c r="Q14" s="66">
        <f>RANK(P14,P$8:P$28,0)</f>
        <v>8</v>
      </c>
      <c r="R14" s="65">
        <f>VLOOKUP($A14,'Return Data'!$B$7:$R$2292,16,0)</f>
        <v>13.151300000000001</v>
      </c>
      <c r="S14" s="67">
        <f t="shared" si="6"/>
        <v>16</v>
      </c>
    </row>
    <row r="15" spans="1:20" x14ac:dyDescent="0.3">
      <c r="A15" s="63" t="s">
        <v>811</v>
      </c>
      <c r="B15" s="64">
        <f>VLOOKUP($A15,'Return Data'!$B$7:$R$2292,3,0)</f>
        <v>44651</v>
      </c>
      <c r="C15" s="65">
        <f>VLOOKUP($A15,'Return Data'!$B$7:$R$2292,4,0)</f>
        <v>15.27</v>
      </c>
      <c r="D15" s="65">
        <f>VLOOKUP($A15,'Return Data'!$B$7:$R$2292,10,0)</f>
        <v>-0.71519999999999995</v>
      </c>
      <c r="E15" s="66">
        <f t="shared" si="0"/>
        <v>9</v>
      </c>
      <c r="F15" s="65">
        <f>VLOOKUP($A15,'Return Data'!$B$7:$R$2292,11,0)</f>
        <v>0.32850000000000001</v>
      </c>
      <c r="G15" s="66">
        <f t="shared" si="1"/>
        <v>6</v>
      </c>
      <c r="H15" s="65">
        <f>VLOOKUP($A15,'Return Data'!$B$7:$R$2292,12,0)</f>
        <v>14.0403</v>
      </c>
      <c r="I15" s="66">
        <f t="shared" si="2"/>
        <v>2</v>
      </c>
      <c r="J15" s="65">
        <f>VLOOKUP($A15,'Return Data'!$B$7:$R$2292,13,0)</f>
        <v>22.946899999999999</v>
      </c>
      <c r="K15" s="66">
        <f t="shared" si="3"/>
        <v>6</v>
      </c>
      <c r="L15" s="65">
        <f>VLOOKUP($A15,'Return Data'!$B$7:$R$2292,17,0)</f>
        <v>40.8232</v>
      </c>
      <c r="M15" s="66">
        <f t="shared" si="4"/>
        <v>12</v>
      </c>
      <c r="N15" s="65">
        <f>VLOOKUP($A15,'Return Data'!$B$7:$R$2292,14,0)</f>
        <v>15.533799999999999</v>
      </c>
      <c r="O15" s="66">
        <f t="shared" si="5"/>
        <v>9</v>
      </c>
      <c r="P15" s="65"/>
      <c r="Q15" s="66"/>
      <c r="R15" s="65">
        <f>VLOOKUP($A15,'Return Data'!$B$7:$R$2292,16,0)</f>
        <v>10.1716</v>
      </c>
      <c r="S15" s="67">
        <f t="shared" si="6"/>
        <v>19</v>
      </c>
    </row>
    <row r="16" spans="1:20" x14ac:dyDescent="0.3">
      <c r="A16" s="63" t="s">
        <v>813</v>
      </c>
      <c r="B16" s="64">
        <f>VLOOKUP($A16,'Return Data'!$B$7:$R$2292,3,0)</f>
        <v>44651</v>
      </c>
      <c r="C16" s="65">
        <f>VLOOKUP($A16,'Return Data'!$B$7:$R$2292,4,0)</f>
        <v>53.33</v>
      </c>
      <c r="D16" s="65">
        <f>VLOOKUP($A16,'Return Data'!$B$7:$R$2292,10,0)</f>
        <v>-2.9834000000000001</v>
      </c>
      <c r="E16" s="66">
        <f t="shared" si="0"/>
        <v>13</v>
      </c>
      <c r="F16" s="65">
        <f>VLOOKUP($A16,'Return Data'!$B$7:$R$2292,11,0)</f>
        <v>0.35749999999999998</v>
      </c>
      <c r="G16" s="66">
        <f t="shared" si="1"/>
        <v>5</v>
      </c>
      <c r="H16" s="65">
        <f>VLOOKUP($A16,'Return Data'!$B$7:$R$2292,12,0)</f>
        <v>7.8463000000000003</v>
      </c>
      <c r="I16" s="66">
        <f t="shared" si="2"/>
        <v>17</v>
      </c>
      <c r="J16" s="65">
        <f>VLOOKUP($A16,'Return Data'!$B$7:$R$2292,13,0)</f>
        <v>16.263400000000001</v>
      </c>
      <c r="K16" s="66">
        <f t="shared" si="3"/>
        <v>16</v>
      </c>
      <c r="L16" s="65">
        <f>VLOOKUP($A16,'Return Data'!$B$7:$R$2292,17,0)</f>
        <v>36.031300000000002</v>
      </c>
      <c r="M16" s="66">
        <f t="shared" si="4"/>
        <v>16</v>
      </c>
      <c r="N16" s="65">
        <f>VLOOKUP($A16,'Return Data'!$B$7:$R$2292,14,0)</f>
        <v>13.6678</v>
      </c>
      <c r="O16" s="66">
        <f t="shared" si="5"/>
        <v>12</v>
      </c>
      <c r="P16" s="65">
        <f>VLOOKUP($A16,'Return Data'!$B$7:$R$2292,15,0)</f>
        <v>12.0601</v>
      </c>
      <c r="Q16" s="66">
        <f>RANK(P16,P$8:P$28,0)</f>
        <v>10</v>
      </c>
      <c r="R16" s="65">
        <f>VLOOKUP($A16,'Return Data'!$B$7:$R$2292,16,0)</f>
        <v>10.991199999999999</v>
      </c>
      <c r="S16" s="67">
        <f t="shared" si="6"/>
        <v>17</v>
      </c>
    </row>
    <row r="17" spans="1:19" x14ac:dyDescent="0.3">
      <c r="A17" s="63" t="s">
        <v>815</v>
      </c>
      <c r="B17" s="64">
        <f>VLOOKUP($A17,'Return Data'!$B$7:$R$2292,3,0)</f>
        <v>44651</v>
      </c>
      <c r="C17" s="65">
        <f>VLOOKUP($A17,'Return Data'!$B$7:$R$2292,4,0)</f>
        <v>29.253399999999999</v>
      </c>
      <c r="D17" s="65">
        <f>VLOOKUP($A17,'Return Data'!$B$7:$R$2292,10,0)</f>
        <v>-4.8277000000000001</v>
      </c>
      <c r="E17" s="66">
        <f t="shared" si="0"/>
        <v>19</v>
      </c>
      <c r="F17" s="65">
        <f>VLOOKUP($A17,'Return Data'!$B$7:$R$2292,11,0)</f>
        <v>-1.4020999999999999</v>
      </c>
      <c r="G17" s="66">
        <f t="shared" si="1"/>
        <v>12</v>
      </c>
      <c r="H17" s="65">
        <f>VLOOKUP($A17,'Return Data'!$B$7:$R$2292,12,0)</f>
        <v>11.1059</v>
      </c>
      <c r="I17" s="66">
        <f t="shared" si="2"/>
        <v>7</v>
      </c>
      <c r="J17" s="65">
        <f>VLOOKUP($A17,'Return Data'!$B$7:$R$2292,13,0)</f>
        <v>22.503699999999998</v>
      </c>
      <c r="K17" s="66">
        <f t="shared" si="3"/>
        <v>9</v>
      </c>
      <c r="L17" s="65">
        <f>VLOOKUP($A17,'Return Data'!$B$7:$R$2292,17,0)</f>
        <v>46.846600000000002</v>
      </c>
      <c r="M17" s="66">
        <f t="shared" si="4"/>
        <v>7</v>
      </c>
      <c r="N17" s="65">
        <f>VLOOKUP($A17,'Return Data'!$B$7:$R$2292,14,0)</f>
        <v>22.729900000000001</v>
      </c>
      <c r="O17" s="66">
        <f t="shared" si="5"/>
        <v>1</v>
      </c>
      <c r="P17" s="65">
        <f>VLOOKUP($A17,'Return Data'!$B$7:$R$2292,15,0)</f>
        <v>17.166</v>
      </c>
      <c r="Q17" s="66">
        <f>RANK(P17,P$8:P$28,0)</f>
        <v>1</v>
      </c>
      <c r="R17" s="65">
        <f>VLOOKUP($A17,'Return Data'!$B$7:$R$2292,16,0)</f>
        <v>15.5609</v>
      </c>
      <c r="S17" s="67">
        <f t="shared" si="6"/>
        <v>8</v>
      </c>
    </row>
    <row r="18" spans="1:19" x14ac:dyDescent="0.3">
      <c r="A18" s="63" t="s">
        <v>816</v>
      </c>
      <c r="B18" s="64">
        <f>VLOOKUP($A18,'Return Data'!$B$7:$R$2292,3,0)</f>
        <v>44651</v>
      </c>
      <c r="C18" s="65">
        <f>VLOOKUP($A18,'Return Data'!$B$7:$R$2292,4,0)</f>
        <v>11.6114</v>
      </c>
      <c r="D18" s="65">
        <f>VLOOKUP($A18,'Return Data'!$B$7:$R$2292,10,0)</f>
        <v>0.22620000000000001</v>
      </c>
      <c r="E18" s="66">
        <f t="shared" si="0"/>
        <v>6</v>
      </c>
      <c r="F18" s="65">
        <f>VLOOKUP($A18,'Return Data'!$B$7:$R$2292,11,0)</f>
        <v>-1.3005</v>
      </c>
      <c r="G18" s="66">
        <f t="shared" si="1"/>
        <v>11</v>
      </c>
      <c r="H18" s="65">
        <f>VLOOKUP($A18,'Return Data'!$B$7:$R$2292,12,0)</f>
        <v>10.834899999999999</v>
      </c>
      <c r="I18" s="66">
        <f t="shared" si="2"/>
        <v>10</v>
      </c>
      <c r="J18" s="65">
        <f>VLOOKUP($A18,'Return Data'!$B$7:$R$2292,13,0)</f>
        <v>15.7402</v>
      </c>
      <c r="K18" s="66">
        <f t="shared" si="3"/>
        <v>17</v>
      </c>
      <c r="L18" s="65">
        <f>VLOOKUP($A18,'Return Data'!$B$7:$R$2292,17,0)</f>
        <v>32.577500000000001</v>
      </c>
      <c r="M18" s="66">
        <f t="shared" si="4"/>
        <v>19</v>
      </c>
      <c r="N18" s="65">
        <f>VLOOKUP($A18,'Return Data'!$B$7:$R$2292,14,0)</f>
        <v>7.3120000000000003</v>
      </c>
      <c r="O18" s="66">
        <f t="shared" si="5"/>
        <v>17</v>
      </c>
      <c r="P18" s="65">
        <f>VLOOKUP($A18,'Return Data'!$B$7:$R$2292,15,0)</f>
        <v>9.5623000000000005</v>
      </c>
      <c r="Q18" s="66">
        <f>RANK(P18,P$8:P$28,0)</f>
        <v>14</v>
      </c>
      <c r="R18" s="65">
        <f>VLOOKUP($A18,'Return Data'!$B$7:$R$2292,16,0)</f>
        <v>1.0668</v>
      </c>
      <c r="S18" s="67">
        <f t="shared" si="6"/>
        <v>21</v>
      </c>
    </row>
    <row r="19" spans="1:19" x14ac:dyDescent="0.3">
      <c r="A19" s="63" t="s">
        <v>819</v>
      </c>
      <c r="B19" s="64">
        <f>VLOOKUP($A19,'Return Data'!$B$7:$R$2292,3,0)</f>
        <v>44651</v>
      </c>
      <c r="C19" s="65">
        <f>VLOOKUP($A19,'Return Data'!$B$7:$R$2292,4,0)</f>
        <v>16.265000000000001</v>
      </c>
      <c r="D19" s="65">
        <f>VLOOKUP($A19,'Return Data'!$B$7:$R$2292,10,0)</f>
        <v>-1.2806999999999999</v>
      </c>
      <c r="E19" s="66">
        <f t="shared" si="0"/>
        <v>11</v>
      </c>
      <c r="F19" s="65">
        <f>VLOOKUP($A19,'Return Data'!$B$7:$R$2292,11,0)</f>
        <v>-0.29420000000000002</v>
      </c>
      <c r="G19" s="66">
        <f t="shared" si="1"/>
        <v>9</v>
      </c>
      <c r="H19" s="65">
        <f>VLOOKUP($A19,'Return Data'!$B$7:$R$2292,12,0)</f>
        <v>10.8725</v>
      </c>
      <c r="I19" s="66">
        <f t="shared" si="2"/>
        <v>9</v>
      </c>
      <c r="J19" s="65">
        <f>VLOOKUP($A19,'Return Data'!$B$7:$R$2292,13,0)</f>
        <v>20.010300000000001</v>
      </c>
      <c r="K19" s="66">
        <f t="shared" si="3"/>
        <v>13</v>
      </c>
      <c r="L19" s="65">
        <f>VLOOKUP($A19,'Return Data'!$B$7:$R$2292,17,0)</f>
        <v>42.873699999999999</v>
      </c>
      <c r="M19" s="66">
        <f t="shared" si="4"/>
        <v>10</v>
      </c>
      <c r="N19" s="65"/>
      <c r="O19" s="66"/>
      <c r="P19" s="65"/>
      <c r="Q19" s="66"/>
      <c r="R19" s="65">
        <f>VLOOKUP($A19,'Return Data'!$B$7:$R$2292,16,0)</f>
        <v>19.6645</v>
      </c>
      <c r="S19" s="67">
        <f t="shared" si="6"/>
        <v>4</v>
      </c>
    </row>
    <row r="20" spans="1:19" x14ac:dyDescent="0.3">
      <c r="A20" s="63" t="s">
        <v>821</v>
      </c>
      <c r="B20" s="64">
        <f>VLOOKUP($A20,'Return Data'!$B$7:$R$2292,3,0)</f>
        <v>44651</v>
      </c>
      <c r="C20" s="65">
        <f>VLOOKUP($A20,'Return Data'!$B$7:$R$2292,4,0)</f>
        <v>15.561999999999999</v>
      </c>
      <c r="D20" s="65">
        <f>VLOOKUP($A20,'Return Data'!$B$7:$R$2292,10,0)</f>
        <v>-3.7183999999999999</v>
      </c>
      <c r="E20" s="66">
        <f t="shared" si="0"/>
        <v>14</v>
      </c>
      <c r="F20" s="65">
        <f>VLOOKUP($A20,'Return Data'!$B$7:$R$2292,11,0)</f>
        <v>-4.2515000000000001</v>
      </c>
      <c r="G20" s="66">
        <f t="shared" si="1"/>
        <v>18</v>
      </c>
      <c r="H20" s="65">
        <f>VLOOKUP($A20,'Return Data'!$B$7:$R$2292,12,0)</f>
        <v>2.1665000000000001</v>
      </c>
      <c r="I20" s="66">
        <f t="shared" si="2"/>
        <v>19</v>
      </c>
      <c r="J20" s="65">
        <f>VLOOKUP($A20,'Return Data'!$B$7:$R$2292,13,0)</f>
        <v>11.723699999999999</v>
      </c>
      <c r="K20" s="66">
        <f t="shared" si="3"/>
        <v>19</v>
      </c>
      <c r="L20" s="65">
        <f>VLOOKUP($A20,'Return Data'!$B$7:$R$2292,17,0)</f>
        <v>32.135899999999999</v>
      </c>
      <c r="M20" s="66">
        <f t="shared" si="4"/>
        <v>20</v>
      </c>
      <c r="N20" s="65">
        <f>VLOOKUP($A20,'Return Data'!$B$7:$R$2292,14,0)</f>
        <v>13.1212</v>
      </c>
      <c r="O20" s="66">
        <f>RANK(N20,N$8:N$28,0)</f>
        <v>15</v>
      </c>
      <c r="P20" s="65"/>
      <c r="Q20" s="66"/>
      <c r="R20" s="65">
        <f>VLOOKUP($A20,'Return Data'!$B$7:$R$2292,16,0)</f>
        <v>13.879200000000001</v>
      </c>
      <c r="S20" s="67">
        <f t="shared" si="6"/>
        <v>12</v>
      </c>
    </row>
    <row r="21" spans="1:19" x14ac:dyDescent="0.3">
      <c r="A21" s="63" t="s">
        <v>823</v>
      </c>
      <c r="B21" s="64">
        <f>VLOOKUP($A21,'Return Data'!$B$7:$R$2292,3,0)</f>
        <v>44651</v>
      </c>
      <c r="C21" s="65">
        <f>VLOOKUP($A21,'Return Data'!$B$7:$R$2292,4,0)</f>
        <v>19.081</v>
      </c>
      <c r="D21" s="65">
        <f>VLOOKUP($A21,'Return Data'!$B$7:$R$2292,10,0)</f>
        <v>-4.6093000000000002</v>
      </c>
      <c r="E21" s="66">
        <f t="shared" si="0"/>
        <v>17</v>
      </c>
      <c r="F21" s="65">
        <f>VLOOKUP($A21,'Return Data'!$B$7:$R$2292,11,0)</f>
        <v>-1.9626999999999999</v>
      </c>
      <c r="G21" s="66">
        <f t="shared" si="1"/>
        <v>15</v>
      </c>
      <c r="H21" s="65">
        <f>VLOOKUP($A21,'Return Data'!$B$7:$R$2292,12,0)</f>
        <v>10.1929</v>
      </c>
      <c r="I21" s="66">
        <f t="shared" si="2"/>
        <v>13</v>
      </c>
      <c r="J21" s="65">
        <f>VLOOKUP($A21,'Return Data'!$B$7:$R$2292,13,0)</f>
        <v>21.1723</v>
      </c>
      <c r="K21" s="66">
        <f t="shared" si="3"/>
        <v>11</v>
      </c>
      <c r="L21" s="65">
        <f>VLOOKUP($A21,'Return Data'!$B$7:$R$2292,17,0)</f>
        <v>50.474899999999998</v>
      </c>
      <c r="M21" s="66">
        <f t="shared" si="4"/>
        <v>3</v>
      </c>
      <c r="N21" s="65"/>
      <c r="O21" s="66"/>
      <c r="P21" s="65"/>
      <c r="Q21" s="66"/>
      <c r="R21" s="65">
        <f>VLOOKUP($A21,'Return Data'!$B$7:$R$2292,16,0)</f>
        <v>25.128699999999998</v>
      </c>
      <c r="S21" s="67">
        <f t="shared" si="6"/>
        <v>1</v>
      </c>
    </row>
    <row r="22" spans="1:19" x14ac:dyDescent="0.3">
      <c r="A22" s="63" t="s">
        <v>825</v>
      </c>
      <c r="B22" s="64">
        <f>VLOOKUP($A22,'Return Data'!$B$7:$R$2292,3,0)</f>
        <v>44651</v>
      </c>
      <c r="C22" s="65">
        <f>VLOOKUP($A22,'Return Data'!$B$7:$R$2292,4,0)</f>
        <v>31.279499999999999</v>
      </c>
      <c r="D22" s="65">
        <f>VLOOKUP($A22,'Return Data'!$B$7:$R$2292,10,0)</f>
        <v>-4.0408999999999997</v>
      </c>
      <c r="E22" s="66">
        <f t="shared" si="0"/>
        <v>15</v>
      </c>
      <c r="F22" s="65">
        <f>VLOOKUP($A22,'Return Data'!$B$7:$R$2292,11,0)</f>
        <v>-7.9714</v>
      </c>
      <c r="G22" s="66">
        <f t="shared" si="1"/>
        <v>20</v>
      </c>
      <c r="H22" s="65">
        <f>VLOOKUP($A22,'Return Data'!$B$7:$R$2292,12,0)</f>
        <v>-0.92579999999999996</v>
      </c>
      <c r="I22" s="66">
        <f t="shared" si="2"/>
        <v>21</v>
      </c>
      <c r="J22" s="65">
        <f>VLOOKUP($A22,'Return Data'!$B$7:$R$2292,13,0)</f>
        <v>5.6340000000000003</v>
      </c>
      <c r="K22" s="66">
        <f t="shared" si="3"/>
        <v>21</v>
      </c>
      <c r="L22" s="65">
        <f>VLOOKUP($A22,'Return Data'!$B$7:$R$2292,17,0)</f>
        <v>29.9694</v>
      </c>
      <c r="M22" s="66">
        <f t="shared" si="4"/>
        <v>21</v>
      </c>
      <c r="N22" s="65">
        <f>VLOOKUP($A22,'Return Data'!$B$7:$R$2292,14,0)</f>
        <v>13.440899999999999</v>
      </c>
      <c r="O22" s="66">
        <f>RANK(N22,N$8:N$28,0)</f>
        <v>14</v>
      </c>
      <c r="P22" s="65">
        <f>VLOOKUP($A22,'Return Data'!$B$7:$R$2292,15,0)</f>
        <v>10.927899999999999</v>
      </c>
      <c r="Q22" s="66">
        <f>RANK(P22,P$8:P$28,0)</f>
        <v>11</v>
      </c>
      <c r="R22" s="65">
        <f>VLOOKUP($A22,'Return Data'!$B$7:$R$2292,16,0)</f>
        <v>13.6905</v>
      </c>
      <c r="S22" s="67">
        <f t="shared" si="6"/>
        <v>13</v>
      </c>
    </row>
    <row r="23" spans="1:19" x14ac:dyDescent="0.3">
      <c r="A23" s="63" t="s">
        <v>826</v>
      </c>
      <c r="B23" s="64">
        <f>VLOOKUP($A23,'Return Data'!$B$7:$R$2292,3,0)</f>
        <v>44651</v>
      </c>
      <c r="C23" s="65">
        <f>VLOOKUP($A23,'Return Data'!$B$7:$R$2292,4,0)</f>
        <v>77.4893</v>
      </c>
      <c r="D23" s="65">
        <f>VLOOKUP($A23,'Return Data'!$B$7:$R$2292,10,0)</f>
        <v>2.5817999999999999</v>
      </c>
      <c r="E23" s="66">
        <f t="shared" si="0"/>
        <v>1</v>
      </c>
      <c r="F23" s="65">
        <f>VLOOKUP($A23,'Return Data'!$B$7:$R$2292,11,0)</f>
        <v>0.56100000000000005</v>
      </c>
      <c r="G23" s="66">
        <f t="shared" si="1"/>
        <v>4</v>
      </c>
      <c r="H23" s="65">
        <f>VLOOKUP($A23,'Return Data'!$B$7:$R$2292,12,0)</f>
        <v>12.375</v>
      </c>
      <c r="I23" s="66">
        <f t="shared" si="2"/>
        <v>4</v>
      </c>
      <c r="J23" s="65">
        <f>VLOOKUP($A23,'Return Data'!$B$7:$R$2292,13,0)</f>
        <v>21.847300000000001</v>
      </c>
      <c r="K23" s="66">
        <f t="shared" si="3"/>
        <v>10</v>
      </c>
      <c r="L23" s="65">
        <f>VLOOKUP($A23,'Return Data'!$B$7:$R$2292,17,0)</f>
        <v>55.415199999999999</v>
      </c>
      <c r="M23" s="66">
        <f t="shared" si="4"/>
        <v>1</v>
      </c>
      <c r="N23" s="65">
        <f>VLOOKUP($A23,'Return Data'!$B$7:$R$2292,14,0)</f>
        <v>17.798999999999999</v>
      </c>
      <c r="O23" s="66">
        <f>RANK(N23,N$8:N$28,0)</f>
        <v>5</v>
      </c>
      <c r="P23" s="65">
        <f>VLOOKUP($A23,'Return Data'!$B$7:$R$2292,15,0)</f>
        <v>13.413500000000001</v>
      </c>
      <c r="Q23" s="66">
        <f>RANK(P23,P$8:P$28,0)</f>
        <v>7</v>
      </c>
      <c r="R23" s="65">
        <f>VLOOKUP($A23,'Return Data'!$B$7:$R$2292,16,0)</f>
        <v>14.3483</v>
      </c>
      <c r="S23" s="67">
        <f t="shared" si="6"/>
        <v>10</v>
      </c>
    </row>
    <row r="24" spans="1:19" x14ac:dyDescent="0.3">
      <c r="A24" s="63" t="s">
        <v>828</v>
      </c>
      <c r="B24" s="64">
        <f>VLOOKUP($A24,'Return Data'!$B$7:$R$2292,3,0)</f>
        <v>44651</v>
      </c>
      <c r="C24" s="65">
        <f>VLOOKUP($A24,'Return Data'!$B$7:$R$2292,4,0)</f>
        <v>54.716200000000001</v>
      </c>
      <c r="D24" s="65">
        <f>VLOOKUP($A24,'Return Data'!$B$7:$R$2292,10,0)</f>
        <v>1.9174</v>
      </c>
      <c r="E24" s="66">
        <f t="shared" si="0"/>
        <v>3</v>
      </c>
      <c r="F24" s="65">
        <f>VLOOKUP($A24,'Return Data'!$B$7:$R$2292,11,0)</f>
        <v>3.3620000000000001</v>
      </c>
      <c r="G24" s="66">
        <f t="shared" si="1"/>
        <v>2</v>
      </c>
      <c r="H24" s="65">
        <f>VLOOKUP($A24,'Return Data'!$B$7:$R$2292,12,0)</f>
        <v>10.451000000000001</v>
      </c>
      <c r="I24" s="66">
        <f t="shared" si="2"/>
        <v>12</v>
      </c>
      <c r="J24" s="65">
        <f>VLOOKUP($A24,'Return Data'!$B$7:$R$2292,13,0)</f>
        <v>22.67</v>
      </c>
      <c r="K24" s="66">
        <f t="shared" si="3"/>
        <v>7</v>
      </c>
      <c r="L24" s="65">
        <f>VLOOKUP($A24,'Return Data'!$B$7:$R$2292,17,0)</f>
        <v>51.984200000000001</v>
      </c>
      <c r="M24" s="66">
        <f t="shared" si="4"/>
        <v>2</v>
      </c>
      <c r="N24" s="65">
        <f>VLOOKUP($A24,'Return Data'!$B$7:$R$2292,14,0)</f>
        <v>20.126000000000001</v>
      </c>
      <c r="O24" s="66">
        <f>RANK(N24,N$8:N$28,0)</f>
        <v>2</v>
      </c>
      <c r="P24" s="65">
        <f>VLOOKUP($A24,'Return Data'!$B$7:$R$2292,15,0)</f>
        <v>14.450200000000001</v>
      </c>
      <c r="Q24" s="66">
        <f>RANK(P24,P$8:P$28,0)</f>
        <v>5</v>
      </c>
      <c r="R24" s="65">
        <f>VLOOKUP($A24,'Return Data'!$B$7:$R$2292,16,0)</f>
        <v>13.237500000000001</v>
      </c>
      <c r="S24" s="67">
        <f t="shared" si="6"/>
        <v>15</v>
      </c>
    </row>
    <row r="25" spans="1:19" x14ac:dyDescent="0.3">
      <c r="A25" s="63" t="s">
        <v>831</v>
      </c>
      <c r="B25" s="64">
        <f>VLOOKUP($A25,'Return Data'!$B$7:$R$2292,3,0)</f>
        <v>44651</v>
      </c>
      <c r="C25" s="65">
        <f>VLOOKUP($A25,'Return Data'!$B$7:$R$2292,4,0)</f>
        <v>233.48689999999999</v>
      </c>
      <c r="D25" s="65">
        <f>VLOOKUP($A25,'Return Data'!$B$7:$R$2292,10,0)</f>
        <v>-7.1017000000000001</v>
      </c>
      <c r="E25" s="66">
        <f t="shared" si="0"/>
        <v>21</v>
      </c>
      <c r="F25" s="65">
        <f>VLOOKUP($A25,'Return Data'!$B$7:$R$2292,11,0)</f>
        <v>-1.8358000000000001</v>
      </c>
      <c r="G25" s="66">
        <f t="shared" si="1"/>
        <v>14</v>
      </c>
      <c r="H25" s="65">
        <f>VLOOKUP($A25,'Return Data'!$B$7:$R$2292,12,0)</f>
        <v>11.0542</v>
      </c>
      <c r="I25" s="66">
        <f t="shared" si="2"/>
        <v>8</v>
      </c>
      <c r="J25" s="65">
        <f>VLOOKUP($A25,'Return Data'!$B$7:$R$2292,13,0)</f>
        <v>24.809200000000001</v>
      </c>
      <c r="K25" s="66">
        <f t="shared" si="3"/>
        <v>2</v>
      </c>
      <c r="L25" s="65">
        <f>VLOOKUP($A25,'Return Data'!$B$7:$R$2292,17,0)</f>
        <v>39.599200000000003</v>
      </c>
      <c r="M25" s="66">
        <f t="shared" si="4"/>
        <v>14</v>
      </c>
      <c r="N25" s="65">
        <f>VLOOKUP($A25,'Return Data'!$B$7:$R$2292,14,0)</f>
        <v>18.3794</v>
      </c>
      <c r="O25" s="66">
        <f>RANK(N25,N$8:N$28,0)</f>
        <v>4</v>
      </c>
      <c r="P25" s="65">
        <f>VLOOKUP($A25,'Return Data'!$B$7:$R$2292,15,0)</f>
        <v>16.815000000000001</v>
      </c>
      <c r="Q25" s="66">
        <f>RANK(P25,P$8:P$28,0)</f>
        <v>2</v>
      </c>
      <c r="R25" s="65">
        <f>VLOOKUP($A25,'Return Data'!$B$7:$R$2292,16,0)</f>
        <v>19.750800000000002</v>
      </c>
      <c r="S25" s="67">
        <f t="shared" si="6"/>
        <v>3</v>
      </c>
    </row>
    <row r="26" spans="1:19" x14ac:dyDescent="0.3">
      <c r="A26" s="63" t="s">
        <v>1958</v>
      </c>
      <c r="B26" s="64">
        <f>VLOOKUP($A26,'Return Data'!$B$7:$R$2292,3,0)</f>
        <v>44651</v>
      </c>
      <c r="C26" s="65">
        <f>VLOOKUP($A26,'Return Data'!$B$7:$R$2292,4,0)</f>
        <v>109.5401</v>
      </c>
      <c r="D26" s="65">
        <f>VLOOKUP($A26,'Return Data'!$B$7:$R$2292,10,0)</f>
        <v>-0.71409999999999996</v>
      </c>
      <c r="E26" s="66">
        <f t="shared" si="0"/>
        <v>8</v>
      </c>
      <c r="F26" s="65">
        <f>VLOOKUP($A26,'Return Data'!$B$7:$R$2292,11,0)</f>
        <v>0.83779999999999999</v>
      </c>
      <c r="G26" s="66">
        <f t="shared" si="1"/>
        <v>3</v>
      </c>
      <c r="H26" s="65">
        <f>VLOOKUP($A26,'Return Data'!$B$7:$R$2292,12,0)</f>
        <v>9.8917999999999999</v>
      </c>
      <c r="I26" s="66">
        <f t="shared" si="2"/>
        <v>14</v>
      </c>
      <c r="J26" s="65">
        <f>VLOOKUP($A26,'Return Data'!$B$7:$R$2292,13,0)</f>
        <v>23.189499999999999</v>
      </c>
      <c r="K26" s="66">
        <f t="shared" si="3"/>
        <v>5</v>
      </c>
      <c r="L26" s="65">
        <f>VLOOKUP($A26,'Return Data'!$B$7:$R$2292,17,0)</f>
        <v>41.356900000000003</v>
      </c>
      <c r="M26" s="66">
        <f t="shared" si="4"/>
        <v>11</v>
      </c>
      <c r="N26" s="65">
        <f>VLOOKUP($A26,'Return Data'!$B$7:$R$2292,14,0)</f>
        <v>20.035499999999999</v>
      </c>
      <c r="O26" s="66">
        <f>RANK(N26,N$8:N$28,0)</f>
        <v>3</v>
      </c>
      <c r="P26" s="65">
        <f>VLOOKUP($A26,'Return Data'!$B$7:$R$2292,15,0)</f>
        <v>15.5395</v>
      </c>
      <c r="Q26" s="66">
        <f>RANK(P26,P$8:P$28,0)</f>
        <v>3</v>
      </c>
      <c r="R26" s="65">
        <f>VLOOKUP($A26,'Return Data'!$B$7:$R$2292,16,0)</f>
        <v>15.7204</v>
      </c>
      <c r="S26" s="67">
        <f t="shared" si="6"/>
        <v>7</v>
      </c>
    </row>
    <row r="27" spans="1:19" x14ac:dyDescent="0.3">
      <c r="A27" s="63" t="s">
        <v>835</v>
      </c>
      <c r="B27" s="64">
        <f>VLOOKUP($A27,'Return Data'!$B$7:$R$2292,3,0)</f>
        <v>44651</v>
      </c>
      <c r="C27" s="65">
        <f>VLOOKUP($A27,'Return Data'!$B$7:$R$2292,4,0)</f>
        <v>15.052099999999999</v>
      </c>
      <c r="D27" s="65">
        <f>VLOOKUP($A27,'Return Data'!$B$7:$R$2292,10,0)</f>
        <v>0.26979999999999998</v>
      </c>
      <c r="E27" s="66">
        <f t="shared" si="0"/>
        <v>5</v>
      </c>
      <c r="F27" s="65">
        <f>VLOOKUP($A27,'Return Data'!$B$7:$R$2292,11,0)</f>
        <v>-7.5700000000000003E-2</v>
      </c>
      <c r="G27" s="66">
        <f t="shared" si="1"/>
        <v>7</v>
      </c>
      <c r="H27" s="65">
        <f>VLOOKUP($A27,'Return Data'!$B$7:$R$2292,12,0)</f>
        <v>12.4298</v>
      </c>
      <c r="I27" s="66">
        <f t="shared" si="2"/>
        <v>3</v>
      </c>
      <c r="J27" s="65">
        <f>VLOOKUP($A27,'Return Data'!$B$7:$R$2292,13,0)</f>
        <v>22.580100000000002</v>
      </c>
      <c r="K27" s="66">
        <f t="shared" si="3"/>
        <v>8</v>
      </c>
      <c r="L27" s="65">
        <f>VLOOKUP($A27,'Return Data'!$B$7:$R$2292,17,0)</f>
        <v>44.888199999999998</v>
      </c>
      <c r="M27" s="66">
        <f t="shared" si="4"/>
        <v>8</v>
      </c>
      <c r="N27" s="65"/>
      <c r="O27" s="66"/>
      <c r="P27" s="65"/>
      <c r="Q27" s="66"/>
      <c r="R27" s="65">
        <f>VLOOKUP($A27,'Return Data'!$B$7:$R$2292,16,0)</f>
        <v>19.270299999999999</v>
      </c>
      <c r="S27" s="67">
        <f t="shared" si="6"/>
        <v>5</v>
      </c>
    </row>
    <row r="28" spans="1:19" x14ac:dyDescent="0.3">
      <c r="A28" s="63" t="s">
        <v>837</v>
      </c>
      <c r="B28" s="64">
        <f>VLOOKUP($A28,'Return Data'!$B$7:$R$2292,3,0)</f>
        <v>44651</v>
      </c>
      <c r="C28" s="65">
        <f>VLOOKUP($A28,'Return Data'!$B$7:$R$2292,4,0)</f>
        <v>17.43</v>
      </c>
      <c r="D28" s="65">
        <f>VLOOKUP($A28,'Return Data'!$B$7:$R$2292,10,0)</f>
        <v>-4.3883999999999999</v>
      </c>
      <c r="E28" s="66">
        <f t="shared" si="0"/>
        <v>16</v>
      </c>
      <c r="F28" s="65">
        <f>VLOOKUP($A28,'Return Data'!$B$7:$R$2292,11,0)</f>
        <v>-3.2204000000000002</v>
      </c>
      <c r="G28" s="66">
        <f t="shared" si="1"/>
        <v>17</v>
      </c>
      <c r="H28" s="65">
        <f>VLOOKUP($A28,'Return Data'!$B$7:$R$2292,12,0)</f>
        <v>8.6658000000000008</v>
      </c>
      <c r="I28" s="66">
        <f t="shared" si="2"/>
        <v>16</v>
      </c>
      <c r="J28" s="65">
        <f>VLOOKUP($A28,'Return Data'!$B$7:$R$2292,13,0)</f>
        <v>20.0413</v>
      </c>
      <c r="K28" s="66">
        <f t="shared" si="3"/>
        <v>12</v>
      </c>
      <c r="L28" s="65">
        <f>VLOOKUP($A28,'Return Data'!$B$7:$R$2292,17,0)</f>
        <v>43.3675</v>
      </c>
      <c r="M28" s="66">
        <f t="shared" si="4"/>
        <v>9</v>
      </c>
      <c r="N28" s="65"/>
      <c r="O28" s="66"/>
      <c r="P28" s="65"/>
      <c r="Q28" s="66"/>
      <c r="R28" s="65">
        <f>VLOOKUP($A28,'Return Data'!$B$7:$R$2292,16,0)</f>
        <v>23.279599999999999</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-1.9686761904761905</v>
      </c>
      <c r="E30" s="74"/>
      <c r="F30" s="75">
        <f>AVERAGE(F8:F28)</f>
        <v>-1.2862285714285713</v>
      </c>
      <c r="G30" s="74"/>
      <c r="H30" s="75">
        <f>AVERAGE(H8:H28)</f>
        <v>9.5045523809523811</v>
      </c>
      <c r="I30" s="74"/>
      <c r="J30" s="75">
        <f>AVERAGE(J8:J28)</f>
        <v>19.771000000000001</v>
      </c>
      <c r="K30" s="74"/>
      <c r="L30" s="75">
        <f>AVERAGE(L8:L28)</f>
        <v>41.932738095238093</v>
      </c>
      <c r="M30" s="74"/>
      <c r="N30" s="75">
        <f>AVERAGE(N8:N28)</f>
        <v>15.765799999999999</v>
      </c>
      <c r="O30" s="74"/>
      <c r="P30" s="75">
        <f>AVERAGE(P8:P28)</f>
        <v>13.153499999999999</v>
      </c>
      <c r="Q30" s="74"/>
      <c r="R30" s="75">
        <f>AVERAGE(R8:R28)</f>
        <v>14.62756666666667</v>
      </c>
      <c r="S30" s="76"/>
    </row>
    <row r="31" spans="1:19" x14ac:dyDescent="0.3">
      <c r="A31" s="73" t="s">
        <v>28</v>
      </c>
      <c r="B31" s="74"/>
      <c r="C31" s="74"/>
      <c r="D31" s="75">
        <f>MIN(D8:D28)</f>
        <v>-7.1017000000000001</v>
      </c>
      <c r="E31" s="74"/>
      <c r="F31" s="75">
        <f>MIN(F8:F28)</f>
        <v>-8.8775999999999993</v>
      </c>
      <c r="G31" s="74"/>
      <c r="H31" s="75">
        <f>MIN(H8:H28)</f>
        <v>-0.92579999999999996</v>
      </c>
      <c r="I31" s="74"/>
      <c r="J31" s="75">
        <f>MIN(J8:J28)</f>
        <v>5.6340000000000003</v>
      </c>
      <c r="K31" s="74"/>
      <c r="L31" s="75">
        <f>MIN(L8:L28)</f>
        <v>29.9694</v>
      </c>
      <c r="M31" s="74"/>
      <c r="N31" s="75">
        <f>MIN(N8:N28)</f>
        <v>7.3120000000000003</v>
      </c>
      <c r="O31" s="74"/>
      <c r="P31" s="75">
        <f>MIN(P8:P28)</f>
        <v>9.5623000000000005</v>
      </c>
      <c r="Q31" s="74"/>
      <c r="R31" s="75">
        <f>MIN(R8:R28)</f>
        <v>1.0668</v>
      </c>
      <c r="S31" s="76"/>
    </row>
    <row r="32" spans="1:19" ht="15" thickBot="1" x14ac:dyDescent="0.35">
      <c r="A32" s="77" t="s">
        <v>29</v>
      </c>
      <c r="B32" s="78"/>
      <c r="C32" s="78"/>
      <c r="D32" s="79">
        <f>MAX(D8:D28)</f>
        <v>2.5817999999999999</v>
      </c>
      <c r="E32" s="78"/>
      <c r="F32" s="79">
        <f>MAX(F8:F28)</f>
        <v>7.8982999999999999</v>
      </c>
      <c r="G32" s="78"/>
      <c r="H32" s="79">
        <f>MAX(H8:H28)</f>
        <v>18.8721</v>
      </c>
      <c r="I32" s="78"/>
      <c r="J32" s="79">
        <f>MAX(J8:J28)</f>
        <v>30.356000000000002</v>
      </c>
      <c r="K32" s="78"/>
      <c r="L32" s="79">
        <f>MAX(L8:L28)</f>
        <v>55.415199999999999</v>
      </c>
      <c r="M32" s="78"/>
      <c r="N32" s="79">
        <f>MAX(N8:N28)</f>
        <v>22.729900000000001</v>
      </c>
      <c r="O32" s="78"/>
      <c r="P32" s="79">
        <f>MAX(P8:P28)</f>
        <v>17.166</v>
      </c>
      <c r="Q32" s="78"/>
      <c r="R32" s="79">
        <f>MAX(R8:R28)</f>
        <v>25.128699999999998</v>
      </c>
      <c r="S32" s="80"/>
    </row>
    <row r="33" spans="1:1" x14ac:dyDescent="0.3">
      <c r="A33" s="112" t="s">
        <v>430</v>
      </c>
    </row>
    <row r="34" spans="1:1" x14ac:dyDescent="0.3">
      <c r="A34" s="14" t="s">
        <v>340</v>
      </c>
    </row>
  </sheetData>
  <sheetProtection algorithmName="SHA-512" hashValue="Qq0SqVgDEBYg+OF1+CD4fxccUYi8AiWdLrdcKlTs/Oac3O5/QGAP7+3UHokSvCmQiS2rl2uiFE617l+aso5+OQ==" saltValue="B4WHJjJLELUxWJScTO3Y4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1382</v>
      </c>
      <c r="B8" s="64">
        <f>VLOOKUP($A8,'Return Data'!$B$7:$R$2292,3,0)</f>
        <v>44651</v>
      </c>
      <c r="C8" s="65">
        <f>VLOOKUP($A8,'Return Data'!$B$7:$R$2292,4,0)</f>
        <v>56.625399999999999</v>
      </c>
      <c r="D8" s="65">
        <f>VLOOKUP($A8,'Return Data'!$B$7:$R$2292,10,0)</f>
        <v>-6.9318</v>
      </c>
      <c r="E8" s="66">
        <f t="shared" ref="E8:E29" si="0">RANK(D8,D$8:D$29,0)</f>
        <v>19</v>
      </c>
      <c r="F8" s="65">
        <f>VLOOKUP($A8,'Return Data'!$B$7:$R$2292,11,0)</f>
        <v>-5.6416000000000004</v>
      </c>
      <c r="G8" s="66">
        <f t="shared" ref="G8:G29" si="1">RANK(F8,F$8:F$29,0)</f>
        <v>21</v>
      </c>
      <c r="H8" s="65">
        <f>VLOOKUP($A8,'Return Data'!$B$7:$R$2292,12,0)</f>
        <v>3.8475999999999999</v>
      </c>
      <c r="I8" s="66">
        <f t="shared" ref="I8:I29" si="2">RANK(H8,H$8:H$29,0)</f>
        <v>21</v>
      </c>
      <c r="J8" s="65">
        <f>VLOOKUP($A8,'Return Data'!$B$7:$R$2292,13,0)</f>
        <v>22.462399999999999</v>
      </c>
      <c r="K8" s="66">
        <f t="shared" ref="K8:K29" si="3">RANK(J8,J$8:J$29,0)</f>
        <v>21</v>
      </c>
      <c r="L8" s="65">
        <f>VLOOKUP($A8,'Return Data'!$B$7:$R$2292,17,0)</f>
        <v>61.289200000000001</v>
      </c>
      <c r="M8" s="66">
        <f t="shared" ref="M8:M18" si="4">RANK(L8,L$8:L$29,0)</f>
        <v>19</v>
      </c>
      <c r="N8" s="65">
        <f>VLOOKUP($A8,'Return Data'!$B$7:$R$2292,14,0)</f>
        <v>14.2498</v>
      </c>
      <c r="O8" s="66">
        <f>RANK(N8,N$8:N$29,0)</f>
        <v>19</v>
      </c>
      <c r="P8" s="65">
        <f>VLOOKUP($A8,'Return Data'!$B$7:$R$2292,15,0)</f>
        <v>9.4242000000000008</v>
      </c>
      <c r="Q8" s="66">
        <f>RANK(P8,P$8:P$29,0)</f>
        <v>14</v>
      </c>
      <c r="R8" s="65">
        <f>VLOOKUP($A8,'Return Data'!$B$7:$R$2292,16,0)</f>
        <v>16.984999999999999</v>
      </c>
      <c r="S8" s="67">
        <f t="shared" ref="S8:S29" si="5">RANK(R8,R$8:R$29,0)</f>
        <v>19</v>
      </c>
    </row>
    <row r="9" spans="1:20" x14ac:dyDescent="0.3">
      <c r="A9" s="63" t="s">
        <v>1383</v>
      </c>
      <c r="B9" s="64">
        <f>VLOOKUP($A9,'Return Data'!$B$7:$R$2292,3,0)</f>
        <v>44651</v>
      </c>
      <c r="C9" s="65">
        <f>VLOOKUP($A9,'Return Data'!$B$7:$R$2292,4,0)</f>
        <v>68.27</v>
      </c>
      <c r="D9" s="65">
        <f>VLOOKUP($A9,'Return Data'!$B$7:$R$2292,10,0)</f>
        <v>-0.81359999999999999</v>
      </c>
      <c r="E9" s="66">
        <f t="shared" si="0"/>
        <v>4</v>
      </c>
      <c r="F9" s="65">
        <f>VLOOKUP($A9,'Return Data'!$B$7:$R$2292,11,0)</f>
        <v>6.0751999999999997</v>
      </c>
      <c r="G9" s="66">
        <f t="shared" si="1"/>
        <v>3</v>
      </c>
      <c r="H9" s="65">
        <f>VLOOKUP($A9,'Return Data'!$B$7:$R$2292,12,0)</f>
        <v>19.373999999999999</v>
      </c>
      <c r="I9" s="66">
        <f t="shared" si="2"/>
        <v>5</v>
      </c>
      <c r="J9" s="65">
        <f>VLOOKUP($A9,'Return Data'!$B$7:$R$2292,13,0)</f>
        <v>42.407200000000003</v>
      </c>
      <c r="K9" s="66">
        <f t="shared" si="3"/>
        <v>6</v>
      </c>
      <c r="L9" s="65">
        <f>VLOOKUP($A9,'Return Data'!$B$7:$R$2292,17,0)</f>
        <v>61.886699999999998</v>
      </c>
      <c r="M9" s="66">
        <f t="shared" si="4"/>
        <v>17</v>
      </c>
      <c r="N9" s="65">
        <f>VLOOKUP($A9,'Return Data'!$B$7:$R$2292,14,0)</f>
        <v>32.440600000000003</v>
      </c>
      <c r="O9" s="66">
        <f>RANK(N9,N$8:N$29,0)</f>
        <v>4</v>
      </c>
      <c r="P9" s="65">
        <f>VLOOKUP($A9,'Return Data'!$B$7:$R$2292,15,0)</f>
        <v>22.2685</v>
      </c>
      <c r="Q9" s="66">
        <f>RANK(P9,P$8:P$29,0)</f>
        <v>2</v>
      </c>
      <c r="R9" s="65">
        <f>VLOOKUP($A9,'Return Data'!$B$7:$R$2292,16,0)</f>
        <v>25.901499999999999</v>
      </c>
      <c r="S9" s="67">
        <f t="shared" si="5"/>
        <v>8</v>
      </c>
    </row>
    <row r="10" spans="1:20" x14ac:dyDescent="0.3">
      <c r="A10" s="63" t="s">
        <v>1385</v>
      </c>
      <c r="B10" s="64">
        <f>VLOOKUP($A10,'Return Data'!$B$7:$R$2292,3,0)</f>
        <v>44651</v>
      </c>
      <c r="C10" s="65">
        <f>VLOOKUP($A10,'Return Data'!$B$7:$R$2292,4,0)</f>
        <v>27.93</v>
      </c>
      <c r="D10" s="65">
        <f>VLOOKUP($A10,'Return Data'!$B$7:$R$2292,10,0)</f>
        <v>-2.8521999999999998</v>
      </c>
      <c r="E10" s="66">
        <f t="shared" si="0"/>
        <v>12</v>
      </c>
      <c r="F10" s="65">
        <f>VLOOKUP($A10,'Return Data'!$B$7:$R$2292,11,0)</f>
        <v>5.2374000000000001</v>
      </c>
      <c r="G10" s="66">
        <f t="shared" si="1"/>
        <v>6</v>
      </c>
      <c r="H10" s="65">
        <f>VLOOKUP($A10,'Return Data'!$B$7:$R$2292,12,0)</f>
        <v>18.247199999999999</v>
      </c>
      <c r="I10" s="66">
        <f t="shared" si="2"/>
        <v>6</v>
      </c>
      <c r="J10" s="65">
        <f>VLOOKUP($A10,'Return Data'!$B$7:$R$2292,13,0)</f>
        <v>45.544600000000003</v>
      </c>
      <c r="K10" s="66">
        <f t="shared" si="3"/>
        <v>4</v>
      </c>
      <c r="L10" s="65">
        <f>VLOOKUP($A10,'Return Data'!$B$7:$R$2292,17,0)</f>
        <v>75.869900000000001</v>
      </c>
      <c r="M10" s="66">
        <f t="shared" si="4"/>
        <v>5</v>
      </c>
      <c r="N10" s="65">
        <f>VLOOKUP($A10,'Return Data'!$B$7:$R$2292,14,0)</f>
        <v>37.3491</v>
      </c>
      <c r="O10" s="66">
        <f>RANK(N10,N$8:N$29,0)</f>
        <v>2</v>
      </c>
      <c r="P10" s="65"/>
      <c r="Q10" s="66"/>
      <c r="R10" s="65">
        <f>VLOOKUP($A10,'Return Data'!$B$7:$R$2292,16,0)</f>
        <v>36.743400000000001</v>
      </c>
      <c r="S10" s="67">
        <f t="shared" si="5"/>
        <v>2</v>
      </c>
    </row>
    <row r="11" spans="1:20" x14ac:dyDescent="0.3">
      <c r="A11" s="63" t="s">
        <v>1387</v>
      </c>
      <c r="B11" s="64">
        <f>VLOOKUP($A11,'Return Data'!$B$7:$R$2292,3,0)</f>
        <v>44651</v>
      </c>
      <c r="C11" s="65">
        <f>VLOOKUP($A11,'Return Data'!$B$7:$R$2292,4,0)</f>
        <v>25.69</v>
      </c>
      <c r="D11" s="65">
        <f>VLOOKUP($A11,'Return Data'!$B$7:$R$2292,10,0)</f>
        <v>5.7202000000000002</v>
      </c>
      <c r="E11" s="66">
        <f t="shared" si="0"/>
        <v>1</v>
      </c>
      <c r="F11" s="65">
        <f>VLOOKUP($A11,'Return Data'!$B$7:$R$2292,11,0)</f>
        <v>11.939</v>
      </c>
      <c r="G11" s="66">
        <f t="shared" si="1"/>
        <v>1</v>
      </c>
      <c r="H11" s="65">
        <f>VLOOKUP($A11,'Return Data'!$B$7:$R$2292,12,0)</f>
        <v>30.7379</v>
      </c>
      <c r="I11" s="66">
        <f t="shared" si="2"/>
        <v>1</v>
      </c>
      <c r="J11" s="65">
        <f>VLOOKUP($A11,'Return Data'!$B$7:$R$2292,13,0)</f>
        <v>60.0623</v>
      </c>
      <c r="K11" s="66">
        <f t="shared" si="3"/>
        <v>2</v>
      </c>
      <c r="L11" s="65">
        <f>VLOOKUP($A11,'Return Data'!$B$7:$R$2292,17,0)</f>
        <v>84.097300000000004</v>
      </c>
      <c r="M11" s="66">
        <f t="shared" si="4"/>
        <v>2</v>
      </c>
      <c r="N11" s="65"/>
      <c r="O11" s="66"/>
      <c r="P11" s="65"/>
      <c r="Q11" s="66"/>
      <c r="R11" s="65">
        <f>VLOOKUP($A11,'Return Data'!$B$7:$R$2292,16,0)</f>
        <v>35.2684</v>
      </c>
      <c r="S11" s="67">
        <f t="shared" si="5"/>
        <v>3</v>
      </c>
    </row>
    <row r="12" spans="1:20" x14ac:dyDescent="0.3">
      <c r="A12" s="63" t="s">
        <v>1389</v>
      </c>
      <c r="B12" s="64">
        <f>VLOOKUP($A12,'Return Data'!$B$7:$R$2292,3,0)</f>
        <v>44651</v>
      </c>
      <c r="C12" s="65">
        <f>VLOOKUP($A12,'Return Data'!$B$7:$R$2292,4,0)</f>
        <v>117.443</v>
      </c>
      <c r="D12" s="65">
        <f>VLOOKUP($A12,'Return Data'!$B$7:$R$2292,10,0)</f>
        <v>-2.3334999999999999</v>
      </c>
      <c r="E12" s="66">
        <f t="shared" si="0"/>
        <v>10</v>
      </c>
      <c r="F12" s="65">
        <f>VLOOKUP($A12,'Return Data'!$B$7:$R$2292,11,0)</f>
        <v>4.4709000000000003</v>
      </c>
      <c r="G12" s="66">
        <f t="shared" si="1"/>
        <v>8</v>
      </c>
      <c r="H12" s="65">
        <f>VLOOKUP($A12,'Return Data'!$B$7:$R$2292,12,0)</f>
        <v>17.426600000000001</v>
      </c>
      <c r="I12" s="66">
        <f t="shared" si="2"/>
        <v>10</v>
      </c>
      <c r="J12" s="65">
        <f>VLOOKUP($A12,'Return Data'!$B$7:$R$2292,13,0)</f>
        <v>40.435000000000002</v>
      </c>
      <c r="K12" s="66">
        <f t="shared" si="3"/>
        <v>9</v>
      </c>
      <c r="L12" s="65">
        <f>VLOOKUP($A12,'Return Data'!$B$7:$R$2292,17,0)</f>
        <v>69.344300000000004</v>
      </c>
      <c r="M12" s="66">
        <f t="shared" si="4"/>
        <v>9</v>
      </c>
      <c r="N12" s="65">
        <f>VLOOKUP($A12,'Return Data'!$B$7:$R$2292,14,0)</f>
        <v>26.1419</v>
      </c>
      <c r="O12" s="66">
        <f t="shared" ref="O12:O18" si="6">RANK(N12,N$8:N$29,0)</f>
        <v>12</v>
      </c>
      <c r="P12" s="65">
        <f>VLOOKUP($A12,'Return Data'!$B$7:$R$2292,15,0)</f>
        <v>14.5261</v>
      </c>
      <c r="Q12" s="66">
        <f>RANK(P12,P$8:P$29,0)</f>
        <v>10</v>
      </c>
      <c r="R12" s="65">
        <f>VLOOKUP($A12,'Return Data'!$B$7:$R$2292,16,0)</f>
        <v>22.827500000000001</v>
      </c>
      <c r="S12" s="67">
        <f t="shared" si="5"/>
        <v>10</v>
      </c>
    </row>
    <row r="13" spans="1:20" x14ac:dyDescent="0.3">
      <c r="A13" s="63" t="s">
        <v>1391</v>
      </c>
      <c r="B13" s="64">
        <f>VLOOKUP($A13,'Return Data'!$B$7:$R$2292,3,0)</f>
        <v>44651</v>
      </c>
      <c r="C13" s="65">
        <f>VLOOKUP($A13,'Return Data'!$B$7:$R$2292,4,0)</f>
        <v>25.544</v>
      </c>
      <c r="D13" s="65">
        <f>VLOOKUP($A13,'Return Data'!$B$7:$R$2292,10,0)</f>
        <v>-2.2052</v>
      </c>
      <c r="E13" s="66">
        <f t="shared" si="0"/>
        <v>9</v>
      </c>
      <c r="F13" s="65">
        <f>VLOOKUP($A13,'Return Data'!$B$7:$R$2292,11,0)</f>
        <v>5.0113000000000003</v>
      </c>
      <c r="G13" s="66">
        <f t="shared" si="1"/>
        <v>7</v>
      </c>
      <c r="H13" s="65">
        <f>VLOOKUP($A13,'Return Data'!$B$7:$R$2292,12,0)</f>
        <v>17.4923</v>
      </c>
      <c r="I13" s="66">
        <f t="shared" si="2"/>
        <v>9</v>
      </c>
      <c r="J13" s="65">
        <f>VLOOKUP($A13,'Return Data'!$B$7:$R$2292,13,0)</f>
        <v>39.333399999999997</v>
      </c>
      <c r="K13" s="66">
        <f t="shared" si="3"/>
        <v>10</v>
      </c>
      <c r="L13" s="65">
        <f>VLOOKUP($A13,'Return Data'!$B$7:$R$2292,17,0)</f>
        <v>72.816500000000005</v>
      </c>
      <c r="M13" s="66">
        <f t="shared" si="4"/>
        <v>7</v>
      </c>
      <c r="N13" s="65">
        <f>VLOOKUP($A13,'Return Data'!$B$7:$R$2292,14,0)</f>
        <v>31.503799999999998</v>
      </c>
      <c r="O13" s="66">
        <f t="shared" si="6"/>
        <v>5</v>
      </c>
      <c r="P13" s="65"/>
      <c r="Q13" s="66"/>
      <c r="R13" s="65">
        <f>VLOOKUP($A13,'Return Data'!$B$7:$R$2292,16,0)</f>
        <v>34.739600000000003</v>
      </c>
      <c r="S13" s="67">
        <f t="shared" si="5"/>
        <v>4</v>
      </c>
    </row>
    <row r="14" spans="1:20" x14ac:dyDescent="0.3">
      <c r="A14" s="63" t="s">
        <v>1394</v>
      </c>
      <c r="B14" s="64">
        <f>VLOOKUP($A14,'Return Data'!$B$7:$R$2292,3,0)</f>
        <v>44651</v>
      </c>
      <c r="C14" s="65">
        <f>VLOOKUP($A14,'Return Data'!$B$7:$R$2292,4,0)</f>
        <v>97.634799999999998</v>
      </c>
      <c r="D14" s="65">
        <f>VLOOKUP($A14,'Return Data'!$B$7:$R$2292,10,0)</f>
        <v>-3.94</v>
      </c>
      <c r="E14" s="66">
        <f t="shared" si="0"/>
        <v>14</v>
      </c>
      <c r="F14" s="65">
        <f>VLOOKUP($A14,'Return Data'!$B$7:$R$2292,11,0)</f>
        <v>0.24660000000000001</v>
      </c>
      <c r="G14" s="66">
        <f t="shared" si="1"/>
        <v>16</v>
      </c>
      <c r="H14" s="65">
        <f>VLOOKUP($A14,'Return Data'!$B$7:$R$2292,12,0)</f>
        <v>15.3089</v>
      </c>
      <c r="I14" s="66">
        <f t="shared" si="2"/>
        <v>11</v>
      </c>
      <c r="J14" s="65">
        <f>VLOOKUP($A14,'Return Data'!$B$7:$R$2292,13,0)</f>
        <v>32.474499999999999</v>
      </c>
      <c r="K14" s="66">
        <f t="shared" si="3"/>
        <v>19</v>
      </c>
      <c r="L14" s="65">
        <f>VLOOKUP($A14,'Return Data'!$B$7:$R$2292,17,0)</f>
        <v>63.461599999999997</v>
      </c>
      <c r="M14" s="66">
        <f t="shared" si="4"/>
        <v>16</v>
      </c>
      <c r="N14" s="65">
        <f>VLOOKUP($A14,'Return Data'!$B$7:$R$2292,14,0)</f>
        <v>18.219899999999999</v>
      </c>
      <c r="O14" s="66">
        <f t="shared" si="6"/>
        <v>17</v>
      </c>
      <c r="P14" s="65">
        <f>VLOOKUP($A14,'Return Data'!$B$7:$R$2292,15,0)</f>
        <v>12.5357</v>
      </c>
      <c r="Q14" s="66">
        <f>RANK(P14,P$8:P$29,0)</f>
        <v>12</v>
      </c>
      <c r="R14" s="65">
        <f>VLOOKUP($A14,'Return Data'!$B$7:$R$2292,16,0)</f>
        <v>20.649100000000001</v>
      </c>
      <c r="S14" s="67">
        <f t="shared" si="5"/>
        <v>13</v>
      </c>
    </row>
    <row r="15" spans="1:20" x14ac:dyDescent="0.3">
      <c r="A15" s="63" t="s">
        <v>1395</v>
      </c>
      <c r="B15" s="64">
        <f>VLOOKUP($A15,'Return Data'!$B$7:$R$2292,3,0)</f>
        <v>44651</v>
      </c>
      <c r="C15" s="65">
        <f>VLOOKUP($A15,'Return Data'!$B$7:$R$2292,4,0)</f>
        <v>78.320999999999998</v>
      </c>
      <c r="D15" s="65">
        <f>VLOOKUP($A15,'Return Data'!$B$7:$R$2292,10,0)</f>
        <v>-6.6752000000000002</v>
      </c>
      <c r="E15" s="66">
        <f t="shared" si="0"/>
        <v>18</v>
      </c>
      <c r="F15" s="65">
        <f>VLOOKUP($A15,'Return Data'!$B$7:$R$2292,11,0)</f>
        <v>-2.8782000000000001</v>
      </c>
      <c r="G15" s="66">
        <f t="shared" si="1"/>
        <v>19</v>
      </c>
      <c r="H15" s="65">
        <f>VLOOKUP($A15,'Return Data'!$B$7:$R$2292,12,0)</f>
        <v>8.3607999999999993</v>
      </c>
      <c r="I15" s="66">
        <f t="shared" si="2"/>
        <v>19</v>
      </c>
      <c r="J15" s="65">
        <f>VLOOKUP($A15,'Return Data'!$B$7:$R$2292,13,0)</f>
        <v>35.681899999999999</v>
      </c>
      <c r="K15" s="66">
        <f t="shared" si="3"/>
        <v>17</v>
      </c>
      <c r="L15" s="65">
        <f>VLOOKUP($A15,'Return Data'!$B$7:$R$2292,17,0)</f>
        <v>66.920100000000005</v>
      </c>
      <c r="M15" s="66">
        <f t="shared" si="4"/>
        <v>12</v>
      </c>
      <c r="N15" s="65">
        <f>VLOOKUP($A15,'Return Data'!$B$7:$R$2292,14,0)</f>
        <v>17.864999999999998</v>
      </c>
      <c r="O15" s="66">
        <f t="shared" si="6"/>
        <v>18</v>
      </c>
      <c r="P15" s="65">
        <f>VLOOKUP($A15,'Return Data'!$B$7:$R$2292,15,0)</f>
        <v>17.459700000000002</v>
      </c>
      <c r="Q15" s="66">
        <f>RANK(P15,P$8:P$29,0)</f>
        <v>7</v>
      </c>
      <c r="R15" s="65">
        <f>VLOOKUP($A15,'Return Data'!$B$7:$R$2292,16,0)</f>
        <v>18.806899999999999</v>
      </c>
      <c r="S15" s="67">
        <f t="shared" si="5"/>
        <v>14</v>
      </c>
    </row>
    <row r="16" spans="1:20" x14ac:dyDescent="0.3">
      <c r="A16" s="63" t="s">
        <v>1398</v>
      </c>
      <c r="B16" s="64">
        <f>VLOOKUP($A16,'Return Data'!$B$7:$R$2292,3,0)</f>
        <v>44651</v>
      </c>
      <c r="C16" s="65">
        <f>VLOOKUP($A16,'Return Data'!$B$7:$R$2292,4,0)</f>
        <v>93.8553</v>
      </c>
      <c r="D16" s="65">
        <f>VLOOKUP($A16,'Return Data'!$B$7:$R$2292,10,0)</f>
        <v>-7.7279</v>
      </c>
      <c r="E16" s="66">
        <f t="shared" si="0"/>
        <v>21</v>
      </c>
      <c r="F16" s="65">
        <f>VLOOKUP($A16,'Return Data'!$B$7:$R$2292,11,0)</f>
        <v>-0.3221</v>
      </c>
      <c r="G16" s="66">
        <f t="shared" si="1"/>
        <v>17</v>
      </c>
      <c r="H16" s="65">
        <f>VLOOKUP($A16,'Return Data'!$B$7:$R$2292,12,0)</f>
        <v>14.4962</v>
      </c>
      <c r="I16" s="66">
        <f t="shared" si="2"/>
        <v>14</v>
      </c>
      <c r="J16" s="65">
        <f>VLOOKUP($A16,'Return Data'!$B$7:$R$2292,13,0)</f>
        <v>35.721400000000003</v>
      </c>
      <c r="K16" s="66">
        <f t="shared" si="3"/>
        <v>16</v>
      </c>
      <c r="L16" s="65">
        <f>VLOOKUP($A16,'Return Data'!$B$7:$R$2292,17,0)</f>
        <v>68.031599999999997</v>
      </c>
      <c r="M16" s="66">
        <f t="shared" si="4"/>
        <v>11</v>
      </c>
      <c r="N16" s="65">
        <f>VLOOKUP($A16,'Return Data'!$B$7:$R$2292,14,0)</f>
        <v>21.0687</v>
      </c>
      <c r="O16" s="66">
        <f t="shared" si="6"/>
        <v>16</v>
      </c>
      <c r="P16" s="65">
        <f>VLOOKUP($A16,'Return Data'!$B$7:$R$2292,15,0)</f>
        <v>13.000999999999999</v>
      </c>
      <c r="Q16" s="66">
        <f>RANK(P16,P$8:P$29,0)</f>
        <v>11</v>
      </c>
      <c r="R16" s="65">
        <f>VLOOKUP($A16,'Return Data'!$B$7:$R$2292,16,0)</f>
        <v>17.762799999999999</v>
      </c>
      <c r="S16" s="67">
        <f t="shared" si="5"/>
        <v>16</v>
      </c>
    </row>
    <row r="17" spans="1:19" x14ac:dyDescent="0.3">
      <c r="A17" s="63" t="s">
        <v>1400</v>
      </c>
      <c r="B17" s="64">
        <f>VLOOKUP($A17,'Return Data'!$B$7:$R$2292,3,0)</f>
        <v>44651</v>
      </c>
      <c r="C17" s="65">
        <f>VLOOKUP($A17,'Return Data'!$B$7:$R$2292,4,0)</f>
        <v>55.09</v>
      </c>
      <c r="D17" s="65">
        <f>VLOOKUP($A17,'Return Data'!$B$7:$R$2292,10,0)</f>
        <v>-3.6299999999999999E-2</v>
      </c>
      <c r="E17" s="66">
        <f t="shared" si="0"/>
        <v>2</v>
      </c>
      <c r="F17" s="65">
        <f>VLOOKUP($A17,'Return Data'!$B$7:$R$2292,11,0)</f>
        <v>2.7031999999999998</v>
      </c>
      <c r="G17" s="66">
        <f t="shared" si="1"/>
        <v>12</v>
      </c>
      <c r="H17" s="65">
        <f>VLOOKUP($A17,'Return Data'!$B$7:$R$2292,12,0)</f>
        <v>18.244299999999999</v>
      </c>
      <c r="I17" s="66">
        <f t="shared" si="2"/>
        <v>7</v>
      </c>
      <c r="J17" s="65">
        <f>VLOOKUP($A17,'Return Data'!$B$7:$R$2292,13,0)</f>
        <v>41.692399999999999</v>
      </c>
      <c r="K17" s="66">
        <f t="shared" si="3"/>
        <v>8</v>
      </c>
      <c r="L17" s="65">
        <f>VLOOKUP($A17,'Return Data'!$B$7:$R$2292,17,0)</f>
        <v>71.409800000000004</v>
      </c>
      <c r="M17" s="66">
        <f t="shared" si="4"/>
        <v>8</v>
      </c>
      <c r="N17" s="65">
        <f>VLOOKUP($A17,'Return Data'!$B$7:$R$2292,14,0)</f>
        <v>28.724599999999999</v>
      </c>
      <c r="O17" s="66">
        <f t="shared" si="6"/>
        <v>7</v>
      </c>
      <c r="P17" s="65">
        <f>VLOOKUP($A17,'Return Data'!$B$7:$R$2292,15,0)</f>
        <v>16.940799999999999</v>
      </c>
      <c r="Q17" s="66">
        <f>RANK(P17,P$8:P$29,0)</f>
        <v>8</v>
      </c>
      <c r="R17" s="65">
        <f>VLOOKUP($A17,'Return Data'!$B$7:$R$2292,16,0)</f>
        <v>17.6145</v>
      </c>
      <c r="S17" s="67">
        <f t="shared" si="5"/>
        <v>18</v>
      </c>
    </row>
    <row r="18" spans="1:19" x14ac:dyDescent="0.3">
      <c r="A18" s="63" t="s">
        <v>1402</v>
      </c>
      <c r="B18" s="64">
        <f>VLOOKUP($A18,'Return Data'!$B$7:$R$2292,3,0)</f>
        <v>44651</v>
      </c>
      <c r="C18" s="65">
        <f>VLOOKUP($A18,'Return Data'!$B$7:$R$2292,4,0)</f>
        <v>18.97</v>
      </c>
      <c r="D18" s="65">
        <f>VLOOKUP($A18,'Return Data'!$B$7:$R$2292,10,0)</f>
        <v>-0.99160000000000004</v>
      </c>
      <c r="E18" s="66">
        <f t="shared" si="0"/>
        <v>5</v>
      </c>
      <c r="F18" s="65">
        <f>VLOOKUP($A18,'Return Data'!$B$7:$R$2292,11,0)</f>
        <v>7.0541999999999998</v>
      </c>
      <c r="G18" s="66">
        <f t="shared" si="1"/>
        <v>2</v>
      </c>
      <c r="H18" s="65">
        <f>VLOOKUP($A18,'Return Data'!$B$7:$R$2292,12,0)</f>
        <v>21.993600000000001</v>
      </c>
      <c r="I18" s="66">
        <f t="shared" si="2"/>
        <v>2</v>
      </c>
      <c r="J18" s="65">
        <f>VLOOKUP($A18,'Return Data'!$B$7:$R$2292,13,0)</f>
        <v>41.991</v>
      </c>
      <c r="K18" s="66">
        <f t="shared" si="3"/>
        <v>7</v>
      </c>
      <c r="L18" s="65">
        <f>VLOOKUP($A18,'Return Data'!$B$7:$R$2292,17,0)</f>
        <v>66.171000000000006</v>
      </c>
      <c r="M18" s="66">
        <f t="shared" si="4"/>
        <v>13</v>
      </c>
      <c r="N18" s="65">
        <f>VLOOKUP($A18,'Return Data'!$B$7:$R$2292,14,0)</f>
        <v>23.432300000000001</v>
      </c>
      <c r="O18" s="66">
        <f t="shared" si="6"/>
        <v>13</v>
      </c>
      <c r="P18" s="65"/>
      <c r="Q18" s="66"/>
      <c r="R18" s="65">
        <f>VLOOKUP($A18,'Return Data'!$B$7:$R$2292,16,0)</f>
        <v>14.339499999999999</v>
      </c>
      <c r="S18" s="67">
        <f t="shared" si="5"/>
        <v>22</v>
      </c>
    </row>
    <row r="19" spans="1:19" x14ac:dyDescent="0.3">
      <c r="A19" s="63" t="s">
        <v>1403</v>
      </c>
      <c r="B19" s="64">
        <f>VLOOKUP($A19,'Return Data'!$B$7:$R$2292,3,0)</f>
        <v>44651</v>
      </c>
      <c r="C19" s="65">
        <f>VLOOKUP($A19,'Return Data'!$B$7:$R$2292,4,0)</f>
        <v>22.19</v>
      </c>
      <c r="D19" s="65">
        <f>VLOOKUP($A19,'Return Data'!$B$7:$R$2292,10,0)</f>
        <v>-5.7348999999999997</v>
      </c>
      <c r="E19" s="66">
        <f t="shared" si="0"/>
        <v>17</v>
      </c>
      <c r="F19" s="65">
        <f>VLOOKUP($A19,'Return Data'!$B$7:$R$2292,11,0)</f>
        <v>-4.5180999999999996</v>
      </c>
      <c r="G19" s="66">
        <f t="shared" si="1"/>
        <v>20</v>
      </c>
      <c r="H19" s="65">
        <f>VLOOKUP($A19,'Return Data'!$B$7:$R$2292,12,0)</f>
        <v>8.1384000000000007</v>
      </c>
      <c r="I19" s="66">
        <f t="shared" si="2"/>
        <v>20</v>
      </c>
      <c r="J19" s="65">
        <f>VLOOKUP($A19,'Return Data'!$B$7:$R$2292,13,0)</f>
        <v>34.403399999999998</v>
      </c>
      <c r="K19" s="66">
        <f t="shared" si="3"/>
        <v>18</v>
      </c>
      <c r="L19" s="65"/>
      <c r="M19" s="66"/>
      <c r="N19" s="65"/>
      <c r="O19" s="66"/>
      <c r="P19" s="65"/>
      <c r="Q19" s="66"/>
      <c r="R19" s="65">
        <f>VLOOKUP($A19,'Return Data'!$B$7:$R$2292,16,0)</f>
        <v>46.271599999999999</v>
      </c>
      <c r="S19" s="67">
        <f t="shared" si="5"/>
        <v>1</v>
      </c>
    </row>
    <row r="20" spans="1:19" x14ac:dyDescent="0.3">
      <c r="A20" s="63" t="s">
        <v>1405</v>
      </c>
      <c r="B20" s="64">
        <f>VLOOKUP($A20,'Return Data'!$B$7:$R$2292,3,0)</f>
        <v>44651</v>
      </c>
      <c r="C20" s="65">
        <f>VLOOKUP($A20,'Return Data'!$B$7:$R$2292,4,0)</f>
        <v>22.07</v>
      </c>
      <c r="D20" s="65">
        <f>VLOOKUP($A20,'Return Data'!$B$7:$R$2292,10,0)</f>
        <v>-4.0434999999999999</v>
      </c>
      <c r="E20" s="66">
        <f t="shared" si="0"/>
        <v>15</v>
      </c>
      <c r="F20" s="65">
        <f>VLOOKUP($A20,'Return Data'!$B$7:$R$2292,11,0)</f>
        <v>1.8929</v>
      </c>
      <c r="G20" s="66">
        <f t="shared" si="1"/>
        <v>14</v>
      </c>
      <c r="H20" s="65">
        <f>VLOOKUP($A20,'Return Data'!$B$7:$R$2292,12,0)</f>
        <v>13.6457</v>
      </c>
      <c r="I20" s="66">
        <f t="shared" si="2"/>
        <v>16</v>
      </c>
      <c r="J20" s="65">
        <f>VLOOKUP($A20,'Return Data'!$B$7:$R$2292,13,0)</f>
        <v>37.765300000000003</v>
      </c>
      <c r="K20" s="66">
        <f t="shared" si="3"/>
        <v>14</v>
      </c>
      <c r="L20" s="65">
        <f>VLOOKUP($A20,'Return Data'!$B$7:$R$2292,17,0)</f>
        <v>61.325600000000001</v>
      </c>
      <c r="M20" s="66">
        <f>RANK(L20,L$8:L$29,0)</f>
        <v>18</v>
      </c>
      <c r="N20" s="65">
        <f>VLOOKUP($A20,'Return Data'!$B$7:$R$2292,14,0)</f>
        <v>26.793700000000001</v>
      </c>
      <c r="O20" s="66">
        <f>RANK(N20,N$8:N$29,0)</f>
        <v>9</v>
      </c>
      <c r="P20" s="65"/>
      <c r="Q20" s="66"/>
      <c r="R20" s="65">
        <f>VLOOKUP($A20,'Return Data'!$B$7:$R$2292,16,0)</f>
        <v>26.052399999999999</v>
      </c>
      <c r="S20" s="67">
        <f t="shared" si="5"/>
        <v>6</v>
      </c>
    </row>
    <row r="21" spans="1:19" x14ac:dyDescent="0.3">
      <c r="A21" s="63" t="s">
        <v>1407</v>
      </c>
      <c r="B21" s="64">
        <f>VLOOKUP($A21,'Return Data'!$B$7:$R$2292,3,0)</f>
        <v>44651</v>
      </c>
      <c r="C21" s="65">
        <f>VLOOKUP($A21,'Return Data'!$B$7:$R$2292,4,0)</f>
        <v>14.1868</v>
      </c>
      <c r="D21" s="65">
        <f>VLOOKUP($A21,'Return Data'!$B$7:$R$2292,10,0)</f>
        <v>-9.2910000000000004</v>
      </c>
      <c r="E21" s="66">
        <f t="shared" si="0"/>
        <v>22</v>
      </c>
      <c r="F21" s="65">
        <f>VLOOKUP($A21,'Return Data'!$B$7:$R$2292,11,0)</f>
        <v>-12.827</v>
      </c>
      <c r="G21" s="66">
        <f t="shared" si="1"/>
        <v>22</v>
      </c>
      <c r="H21" s="65">
        <f>VLOOKUP($A21,'Return Data'!$B$7:$R$2292,12,0)</f>
        <v>-9.1922999999999995</v>
      </c>
      <c r="I21" s="66">
        <f t="shared" si="2"/>
        <v>22</v>
      </c>
      <c r="J21" s="65">
        <f>VLOOKUP($A21,'Return Data'!$B$7:$R$2292,13,0)</f>
        <v>11.210599999999999</v>
      </c>
      <c r="K21" s="66">
        <f t="shared" si="3"/>
        <v>22</v>
      </c>
      <c r="L21" s="65"/>
      <c r="M21" s="66"/>
      <c r="N21" s="65"/>
      <c r="O21" s="66"/>
      <c r="P21" s="65"/>
      <c r="Q21" s="66"/>
      <c r="R21" s="65">
        <f>VLOOKUP($A21,'Return Data'!$B$7:$R$2292,16,0)</f>
        <v>17.955400000000001</v>
      </c>
      <c r="S21" s="67">
        <f t="shared" si="5"/>
        <v>15</v>
      </c>
    </row>
    <row r="22" spans="1:19" x14ac:dyDescent="0.3">
      <c r="A22" s="63" t="s">
        <v>1410</v>
      </c>
      <c r="B22" s="64">
        <f>VLOOKUP($A22,'Return Data'!$B$7:$R$2292,3,0)</f>
        <v>44651</v>
      </c>
      <c r="C22" s="65">
        <f>VLOOKUP($A22,'Return Data'!$B$7:$R$2292,4,0)</f>
        <v>183.989</v>
      </c>
      <c r="D22" s="65">
        <f>VLOOKUP($A22,'Return Data'!$B$7:$R$2292,10,0)</f>
        <v>-2.1663000000000001</v>
      </c>
      <c r="E22" s="66">
        <f t="shared" si="0"/>
        <v>8</v>
      </c>
      <c r="F22" s="65">
        <f>VLOOKUP($A22,'Return Data'!$B$7:$R$2292,11,0)</f>
        <v>2.8963999999999999</v>
      </c>
      <c r="G22" s="66">
        <f t="shared" si="1"/>
        <v>11</v>
      </c>
      <c r="H22" s="65">
        <f>VLOOKUP($A22,'Return Data'!$B$7:$R$2292,12,0)</f>
        <v>17.655100000000001</v>
      </c>
      <c r="I22" s="66">
        <f t="shared" si="2"/>
        <v>8</v>
      </c>
      <c r="J22" s="65">
        <f>VLOOKUP($A22,'Return Data'!$B$7:$R$2292,13,0)</f>
        <v>38.452100000000002</v>
      </c>
      <c r="K22" s="66">
        <f t="shared" si="3"/>
        <v>12</v>
      </c>
      <c r="L22" s="65">
        <f>VLOOKUP($A22,'Return Data'!$B$7:$R$2292,17,0)</f>
        <v>78.870800000000003</v>
      </c>
      <c r="M22" s="66">
        <f t="shared" ref="M22:M29" si="7">RANK(L22,L$8:L$29,0)</f>
        <v>3</v>
      </c>
      <c r="N22" s="65">
        <f>VLOOKUP($A22,'Return Data'!$B$7:$R$2292,14,0)</f>
        <v>33.145600000000002</v>
      </c>
      <c r="O22" s="66">
        <f t="shared" ref="O22:O29" si="8">RANK(N22,N$8:N$29,0)</f>
        <v>3</v>
      </c>
      <c r="P22" s="65">
        <f>VLOOKUP($A22,'Return Data'!$B$7:$R$2292,15,0)</f>
        <v>20.239999999999998</v>
      </c>
      <c r="Q22" s="66">
        <f t="shared" ref="Q22:Q27" si="9">RANK(P22,P$8:P$29,0)</f>
        <v>5</v>
      </c>
      <c r="R22" s="65">
        <f>VLOOKUP($A22,'Return Data'!$B$7:$R$2292,16,0)</f>
        <v>21.478899999999999</v>
      </c>
      <c r="S22" s="67">
        <f t="shared" si="5"/>
        <v>12</v>
      </c>
    </row>
    <row r="23" spans="1:19" x14ac:dyDescent="0.3">
      <c r="A23" s="63" t="s">
        <v>1411</v>
      </c>
      <c r="B23" s="64">
        <f>VLOOKUP($A23,'Return Data'!$B$7:$R$2292,3,0)</f>
        <v>44651</v>
      </c>
      <c r="C23" s="65">
        <f>VLOOKUP($A23,'Return Data'!$B$7:$R$2292,4,0)</f>
        <v>48.469000000000001</v>
      </c>
      <c r="D23" s="65">
        <f>VLOOKUP($A23,'Return Data'!$B$7:$R$2292,10,0)</f>
        <v>-3.1608000000000001</v>
      </c>
      <c r="E23" s="66">
        <f t="shared" si="0"/>
        <v>13</v>
      </c>
      <c r="F23" s="65">
        <f>VLOOKUP($A23,'Return Data'!$B$7:$R$2292,11,0)</f>
        <v>5.9917999999999996</v>
      </c>
      <c r="G23" s="66">
        <f t="shared" si="1"/>
        <v>4</v>
      </c>
      <c r="H23" s="65">
        <f>VLOOKUP($A23,'Return Data'!$B$7:$R$2292,12,0)</f>
        <v>21.732500000000002</v>
      </c>
      <c r="I23" s="66">
        <f t="shared" si="2"/>
        <v>3</v>
      </c>
      <c r="J23" s="65">
        <f>VLOOKUP($A23,'Return Data'!$B$7:$R$2292,13,0)</f>
        <v>50.8904</v>
      </c>
      <c r="K23" s="66">
        <f t="shared" si="3"/>
        <v>3</v>
      </c>
      <c r="L23" s="65">
        <f>VLOOKUP($A23,'Return Data'!$B$7:$R$2292,17,0)</f>
        <v>74.700100000000006</v>
      </c>
      <c r="M23" s="66">
        <f t="shared" si="7"/>
        <v>6</v>
      </c>
      <c r="N23" s="65">
        <f>VLOOKUP($A23,'Return Data'!$B$7:$R$2292,14,0)</f>
        <v>23.0121</v>
      </c>
      <c r="O23" s="66">
        <f t="shared" si="8"/>
        <v>14</v>
      </c>
      <c r="P23" s="65">
        <f>VLOOKUP($A23,'Return Data'!$B$7:$R$2292,15,0)</f>
        <v>17.6814</v>
      </c>
      <c r="Q23" s="66">
        <f t="shared" si="9"/>
        <v>6</v>
      </c>
      <c r="R23" s="65">
        <f>VLOOKUP($A23,'Return Data'!$B$7:$R$2292,16,0)</f>
        <v>22.144300000000001</v>
      </c>
      <c r="S23" s="67">
        <f t="shared" si="5"/>
        <v>11</v>
      </c>
    </row>
    <row r="24" spans="1:19" x14ac:dyDescent="0.3">
      <c r="A24" s="63" t="s">
        <v>1414</v>
      </c>
      <c r="B24" s="64">
        <f>VLOOKUP($A24,'Return Data'!$B$7:$R$2292,3,0)</f>
        <v>44651</v>
      </c>
      <c r="C24" s="65">
        <f>VLOOKUP($A24,'Return Data'!$B$7:$R$2292,4,0)</f>
        <v>92.954499999999996</v>
      </c>
      <c r="D24" s="65">
        <f>VLOOKUP($A24,'Return Data'!$B$7:$R$2292,10,0)</f>
        <v>-2.1240000000000001</v>
      </c>
      <c r="E24" s="66">
        <f t="shared" si="0"/>
        <v>7</v>
      </c>
      <c r="F24" s="65">
        <f>VLOOKUP($A24,'Return Data'!$B$7:$R$2292,11,0)</f>
        <v>5.5780000000000003</v>
      </c>
      <c r="G24" s="66">
        <f t="shared" si="1"/>
        <v>5</v>
      </c>
      <c r="H24" s="65">
        <f>VLOOKUP($A24,'Return Data'!$B$7:$R$2292,12,0)</f>
        <v>19.4512</v>
      </c>
      <c r="I24" s="66">
        <f t="shared" si="2"/>
        <v>4</v>
      </c>
      <c r="J24" s="65">
        <f>VLOOKUP($A24,'Return Data'!$B$7:$R$2292,13,0)</f>
        <v>45.389099999999999</v>
      </c>
      <c r="K24" s="66">
        <f t="shared" si="3"/>
        <v>5</v>
      </c>
      <c r="L24" s="65">
        <f>VLOOKUP($A24,'Return Data'!$B$7:$R$2292,17,0)</f>
        <v>78.579499999999996</v>
      </c>
      <c r="M24" s="66">
        <f t="shared" si="7"/>
        <v>4</v>
      </c>
      <c r="N24" s="65">
        <f>VLOOKUP($A24,'Return Data'!$B$7:$R$2292,14,0)</f>
        <v>29.4497</v>
      </c>
      <c r="O24" s="66">
        <f t="shared" si="8"/>
        <v>6</v>
      </c>
      <c r="P24" s="65">
        <f>VLOOKUP($A24,'Return Data'!$B$7:$R$2292,15,0)</f>
        <v>20.956099999999999</v>
      </c>
      <c r="Q24" s="66">
        <f t="shared" si="9"/>
        <v>4</v>
      </c>
      <c r="R24" s="65">
        <f>VLOOKUP($A24,'Return Data'!$B$7:$R$2292,16,0)</f>
        <v>25.9618</v>
      </c>
      <c r="S24" s="67">
        <f t="shared" si="5"/>
        <v>7</v>
      </c>
    </row>
    <row r="25" spans="1:19" x14ac:dyDescent="0.3">
      <c r="A25" s="63" t="s">
        <v>1418</v>
      </c>
      <c r="B25" s="64">
        <f>VLOOKUP($A25,'Return Data'!$B$7:$R$2292,3,0)</f>
        <v>44651</v>
      </c>
      <c r="C25" s="65">
        <f>VLOOKUP($A25,'Return Data'!$B$7:$R$2292,4,0)</f>
        <v>137.2799</v>
      </c>
      <c r="D25" s="65">
        <f>VLOOKUP($A25,'Return Data'!$B$7:$R$2292,10,0)</f>
        <v>-0.52769999999999995</v>
      </c>
      <c r="E25" s="66">
        <f t="shared" si="0"/>
        <v>3</v>
      </c>
      <c r="F25" s="65">
        <f>VLOOKUP($A25,'Return Data'!$B$7:$R$2292,11,0)</f>
        <v>3.0339</v>
      </c>
      <c r="G25" s="66">
        <f t="shared" si="1"/>
        <v>9</v>
      </c>
      <c r="H25" s="65">
        <f>VLOOKUP($A25,'Return Data'!$B$7:$R$2292,12,0)</f>
        <v>15.2706</v>
      </c>
      <c r="I25" s="66">
        <f t="shared" si="2"/>
        <v>12</v>
      </c>
      <c r="J25" s="65">
        <f>VLOOKUP($A25,'Return Data'!$B$7:$R$2292,13,0)</f>
        <v>60.792400000000001</v>
      </c>
      <c r="K25" s="66">
        <f t="shared" si="3"/>
        <v>1</v>
      </c>
      <c r="L25" s="65">
        <f>VLOOKUP($A25,'Return Data'!$B$7:$R$2292,17,0)</f>
        <v>111.142</v>
      </c>
      <c r="M25" s="66">
        <f t="shared" si="7"/>
        <v>1</v>
      </c>
      <c r="N25" s="65">
        <f>VLOOKUP($A25,'Return Data'!$B$7:$R$2292,14,0)</f>
        <v>37.988799999999998</v>
      </c>
      <c r="O25" s="66">
        <f t="shared" si="8"/>
        <v>1</v>
      </c>
      <c r="P25" s="65">
        <f>VLOOKUP($A25,'Return Data'!$B$7:$R$2292,15,0)</f>
        <v>22.6265</v>
      </c>
      <c r="Q25" s="66">
        <f t="shared" si="9"/>
        <v>1</v>
      </c>
      <c r="R25" s="65">
        <f>VLOOKUP($A25,'Return Data'!$B$7:$R$2292,16,0)</f>
        <v>16.277899999999999</v>
      </c>
      <c r="S25" s="67">
        <f t="shared" si="5"/>
        <v>20</v>
      </c>
    </row>
    <row r="26" spans="1:19" x14ac:dyDescent="0.3">
      <c r="A26" s="63" t="s">
        <v>1419</v>
      </c>
      <c r="B26" s="64">
        <f>VLOOKUP($A26,'Return Data'!$B$7:$R$2292,3,0)</f>
        <v>44651</v>
      </c>
      <c r="C26" s="65">
        <f>VLOOKUP($A26,'Return Data'!$B$7:$R$2292,4,0)</f>
        <v>113.38809999999999</v>
      </c>
      <c r="D26" s="65">
        <f>VLOOKUP($A26,'Return Data'!$B$7:$R$2292,10,0)</f>
        <v>-2.6823999999999999</v>
      </c>
      <c r="E26" s="66">
        <f t="shared" si="0"/>
        <v>11</v>
      </c>
      <c r="F26" s="65">
        <f>VLOOKUP($A26,'Return Data'!$B$7:$R$2292,11,0)</f>
        <v>2.9236</v>
      </c>
      <c r="G26" s="66">
        <f t="shared" si="1"/>
        <v>10</v>
      </c>
      <c r="H26" s="65">
        <f>VLOOKUP($A26,'Return Data'!$B$7:$R$2292,12,0)</f>
        <v>12.2926</v>
      </c>
      <c r="I26" s="66">
        <f t="shared" si="2"/>
        <v>17</v>
      </c>
      <c r="J26" s="65">
        <f>VLOOKUP($A26,'Return Data'!$B$7:$R$2292,13,0)</f>
        <v>29.625399999999999</v>
      </c>
      <c r="K26" s="66">
        <f t="shared" si="3"/>
        <v>20</v>
      </c>
      <c r="L26" s="65">
        <f>VLOOKUP($A26,'Return Data'!$B$7:$R$2292,17,0)</f>
        <v>59.9863</v>
      </c>
      <c r="M26" s="66">
        <f t="shared" si="7"/>
        <v>20</v>
      </c>
      <c r="N26" s="65">
        <f>VLOOKUP($A26,'Return Data'!$B$7:$R$2292,14,0)</f>
        <v>26.683199999999999</v>
      </c>
      <c r="O26" s="66">
        <f t="shared" si="8"/>
        <v>10</v>
      </c>
      <c r="P26" s="65">
        <f>VLOOKUP($A26,'Return Data'!$B$7:$R$2292,15,0)</f>
        <v>21.507200000000001</v>
      </c>
      <c r="Q26" s="66">
        <f t="shared" si="9"/>
        <v>3</v>
      </c>
      <c r="R26" s="65">
        <f>VLOOKUP($A26,'Return Data'!$B$7:$R$2292,16,0)</f>
        <v>26.6188</v>
      </c>
      <c r="S26" s="67">
        <f t="shared" si="5"/>
        <v>5</v>
      </c>
    </row>
    <row r="27" spans="1:19" x14ac:dyDescent="0.3">
      <c r="A27" s="63" t="s">
        <v>1422</v>
      </c>
      <c r="B27" s="64">
        <f>VLOOKUP($A27,'Return Data'!$B$7:$R$2292,3,0)</f>
        <v>44651</v>
      </c>
      <c r="C27" s="65">
        <f>VLOOKUP($A27,'Return Data'!$B$7:$R$2292,4,0)</f>
        <v>155.46299999999999</v>
      </c>
      <c r="D27" s="65">
        <f>VLOOKUP($A27,'Return Data'!$B$7:$R$2292,10,0)</f>
        <v>-4.2603999999999997</v>
      </c>
      <c r="E27" s="66">
        <f t="shared" si="0"/>
        <v>16</v>
      </c>
      <c r="F27" s="65">
        <f>VLOOKUP($A27,'Return Data'!$B$7:$R$2292,11,0)</f>
        <v>0.5111</v>
      </c>
      <c r="G27" s="66">
        <f t="shared" si="1"/>
        <v>15</v>
      </c>
      <c r="H27" s="65">
        <f>VLOOKUP($A27,'Return Data'!$B$7:$R$2292,12,0)</f>
        <v>14.015599999999999</v>
      </c>
      <c r="I27" s="66">
        <f t="shared" si="2"/>
        <v>15</v>
      </c>
      <c r="J27" s="65">
        <f>VLOOKUP($A27,'Return Data'!$B$7:$R$2292,13,0)</f>
        <v>38.5976</v>
      </c>
      <c r="K27" s="66">
        <f t="shared" si="3"/>
        <v>11</v>
      </c>
      <c r="L27" s="65">
        <f>VLOOKUP($A27,'Return Data'!$B$7:$R$2292,17,0)</f>
        <v>68.302199999999999</v>
      </c>
      <c r="M27" s="66">
        <f t="shared" si="7"/>
        <v>10</v>
      </c>
      <c r="N27" s="65">
        <f>VLOOKUP($A27,'Return Data'!$B$7:$R$2292,14,0)</f>
        <v>21.106200000000001</v>
      </c>
      <c r="O27" s="66">
        <f t="shared" si="8"/>
        <v>15</v>
      </c>
      <c r="P27" s="65">
        <f>VLOOKUP($A27,'Return Data'!$B$7:$R$2292,15,0)</f>
        <v>11.653700000000001</v>
      </c>
      <c r="Q27" s="66">
        <f t="shared" si="9"/>
        <v>13</v>
      </c>
      <c r="R27" s="65">
        <f>VLOOKUP($A27,'Return Data'!$B$7:$R$2292,16,0)</f>
        <v>17.6724</v>
      </c>
      <c r="S27" s="67">
        <f t="shared" si="5"/>
        <v>17</v>
      </c>
    </row>
    <row r="28" spans="1:19" x14ac:dyDescent="0.3">
      <c r="A28" s="63" t="s">
        <v>1423</v>
      </c>
      <c r="B28" s="64">
        <f>VLOOKUP($A28,'Return Data'!$B$7:$R$2292,3,0)</f>
        <v>44651</v>
      </c>
      <c r="C28" s="65">
        <f>VLOOKUP($A28,'Return Data'!$B$7:$R$2292,4,0)</f>
        <v>21.769600000000001</v>
      </c>
      <c r="D28" s="65">
        <f>VLOOKUP($A28,'Return Data'!$B$7:$R$2292,10,0)</f>
        <v>-7.1452999999999998</v>
      </c>
      <c r="E28" s="66">
        <f t="shared" si="0"/>
        <v>20</v>
      </c>
      <c r="F28" s="65">
        <f>VLOOKUP($A28,'Return Data'!$B$7:$R$2292,11,0)</f>
        <v>-1.0585</v>
      </c>
      <c r="G28" s="66">
        <f t="shared" si="1"/>
        <v>18</v>
      </c>
      <c r="H28" s="65">
        <f>VLOOKUP($A28,'Return Data'!$B$7:$R$2292,12,0)</f>
        <v>9.3614999999999995</v>
      </c>
      <c r="I28" s="66">
        <f t="shared" si="2"/>
        <v>18</v>
      </c>
      <c r="J28" s="65">
        <f>VLOOKUP($A28,'Return Data'!$B$7:$R$2292,13,0)</f>
        <v>36.415500000000002</v>
      </c>
      <c r="K28" s="66">
        <f t="shared" si="3"/>
        <v>15</v>
      </c>
      <c r="L28" s="65">
        <f>VLOOKUP($A28,'Return Data'!$B$7:$R$2292,17,0)</f>
        <v>65.205500000000001</v>
      </c>
      <c r="M28" s="66">
        <f t="shared" si="7"/>
        <v>15</v>
      </c>
      <c r="N28" s="65">
        <f>VLOOKUP($A28,'Return Data'!$B$7:$R$2292,14,0)</f>
        <v>26.563400000000001</v>
      </c>
      <c r="O28" s="66">
        <f t="shared" si="8"/>
        <v>11</v>
      </c>
      <c r="P28" s="65"/>
      <c r="Q28" s="66"/>
      <c r="R28" s="65">
        <f>VLOOKUP($A28,'Return Data'!$B$7:$R$2292,16,0)</f>
        <v>25.8492</v>
      </c>
      <c r="S28" s="67">
        <f t="shared" si="5"/>
        <v>9</v>
      </c>
    </row>
    <row r="29" spans="1:19" x14ac:dyDescent="0.3">
      <c r="A29" s="63" t="s">
        <v>1425</v>
      </c>
      <c r="B29" s="64">
        <f>VLOOKUP($A29,'Return Data'!$B$7:$R$2292,3,0)</f>
        <v>44651</v>
      </c>
      <c r="C29" s="65">
        <f>VLOOKUP($A29,'Return Data'!$B$7:$R$2292,4,0)</f>
        <v>30.84</v>
      </c>
      <c r="D29" s="65">
        <f>VLOOKUP($A29,'Return Data'!$B$7:$R$2292,10,0)</f>
        <v>-1.7834000000000001</v>
      </c>
      <c r="E29" s="66">
        <f t="shared" si="0"/>
        <v>6</v>
      </c>
      <c r="F29" s="65">
        <f>VLOOKUP($A29,'Return Data'!$B$7:$R$2292,11,0)</f>
        <v>2.5948000000000002</v>
      </c>
      <c r="G29" s="66">
        <f t="shared" si="1"/>
        <v>13</v>
      </c>
      <c r="H29" s="65">
        <f>VLOOKUP($A29,'Return Data'!$B$7:$R$2292,12,0)</f>
        <v>15.117599999999999</v>
      </c>
      <c r="I29" s="66">
        <f t="shared" si="2"/>
        <v>13</v>
      </c>
      <c r="J29" s="65">
        <f>VLOOKUP($A29,'Return Data'!$B$7:$R$2292,13,0)</f>
        <v>38.110199999999999</v>
      </c>
      <c r="K29" s="66">
        <f t="shared" si="3"/>
        <v>13</v>
      </c>
      <c r="L29" s="65">
        <f>VLOOKUP($A29,'Return Data'!$B$7:$R$2292,17,0)</f>
        <v>65.864900000000006</v>
      </c>
      <c r="M29" s="66">
        <f t="shared" si="7"/>
        <v>14</v>
      </c>
      <c r="N29" s="65">
        <f>VLOOKUP($A29,'Return Data'!$B$7:$R$2292,14,0)</f>
        <v>28.572900000000001</v>
      </c>
      <c r="O29" s="66">
        <f t="shared" si="8"/>
        <v>8</v>
      </c>
      <c r="P29" s="65">
        <f>VLOOKUP($A29,'Return Data'!$B$7:$R$2292,15,0)</f>
        <v>16.851600000000001</v>
      </c>
      <c r="Q29" s="66">
        <f>RANK(P29,P$8:P$29,0)</f>
        <v>9</v>
      </c>
      <c r="R29" s="65">
        <f>VLOOKUP($A29,'Return Data'!$B$7:$R$2292,16,0)</f>
        <v>15.5098</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-3.2594000000000007</v>
      </c>
      <c r="E31" s="74"/>
      <c r="F31" s="75">
        <f>AVERAGE(F8:F29)</f>
        <v>1.8597636363636363</v>
      </c>
      <c r="G31" s="74"/>
      <c r="H31" s="75">
        <f>AVERAGE(H8:H29)</f>
        <v>14.682631818181818</v>
      </c>
      <c r="I31" s="74"/>
      <c r="J31" s="75">
        <f>AVERAGE(J8:J29)</f>
        <v>39.066277272727277</v>
      </c>
      <c r="K31" s="74"/>
      <c r="L31" s="75">
        <f>AVERAGE(L8:L29)</f>
        <v>71.263745000000014</v>
      </c>
      <c r="M31" s="74"/>
      <c r="N31" s="75">
        <f>AVERAGE(N8:N29)</f>
        <v>26.542699999999996</v>
      </c>
      <c r="O31" s="74"/>
      <c r="P31" s="75">
        <f>AVERAGE(P8:P29)</f>
        <v>16.976607142857141</v>
      </c>
      <c r="Q31" s="74"/>
      <c r="R31" s="75">
        <f>AVERAGE(R8:R29)</f>
        <v>23.792304545454542</v>
      </c>
      <c r="S31" s="76"/>
    </row>
    <row r="32" spans="1:19" x14ac:dyDescent="0.3">
      <c r="A32" s="73" t="s">
        <v>28</v>
      </c>
      <c r="B32" s="74"/>
      <c r="C32" s="74"/>
      <c r="D32" s="75">
        <f>MIN(D8:D29)</f>
        <v>-9.2910000000000004</v>
      </c>
      <c r="E32" s="74"/>
      <c r="F32" s="75">
        <f>MIN(F8:F29)</f>
        <v>-12.827</v>
      </c>
      <c r="G32" s="74"/>
      <c r="H32" s="75">
        <f>MIN(H8:H29)</f>
        <v>-9.1922999999999995</v>
      </c>
      <c r="I32" s="74"/>
      <c r="J32" s="75">
        <f>MIN(J8:J29)</f>
        <v>11.210599999999999</v>
      </c>
      <c r="K32" s="74"/>
      <c r="L32" s="75">
        <f>MIN(L8:L29)</f>
        <v>59.9863</v>
      </c>
      <c r="M32" s="74"/>
      <c r="N32" s="75">
        <f>MIN(N8:N29)</f>
        <v>14.2498</v>
      </c>
      <c r="O32" s="74"/>
      <c r="P32" s="75">
        <f>MIN(P8:P29)</f>
        <v>9.4242000000000008</v>
      </c>
      <c r="Q32" s="74"/>
      <c r="R32" s="75">
        <f>MIN(R8:R29)</f>
        <v>14.339499999999999</v>
      </c>
      <c r="S32" s="76"/>
    </row>
    <row r="33" spans="1:19" ht="15" thickBot="1" x14ac:dyDescent="0.35">
      <c r="A33" s="77" t="s">
        <v>29</v>
      </c>
      <c r="B33" s="78"/>
      <c r="C33" s="78"/>
      <c r="D33" s="79">
        <f>MAX(D8:D29)</f>
        <v>5.7202000000000002</v>
      </c>
      <c r="E33" s="78"/>
      <c r="F33" s="79">
        <f>MAX(F8:F29)</f>
        <v>11.939</v>
      </c>
      <c r="G33" s="78"/>
      <c r="H33" s="79">
        <f>MAX(H8:H29)</f>
        <v>30.7379</v>
      </c>
      <c r="I33" s="78"/>
      <c r="J33" s="79">
        <f>MAX(J8:J29)</f>
        <v>60.792400000000001</v>
      </c>
      <c r="K33" s="78"/>
      <c r="L33" s="79">
        <f>MAX(L8:L29)</f>
        <v>111.142</v>
      </c>
      <c r="M33" s="78"/>
      <c r="N33" s="79">
        <f>MAX(N8:N29)</f>
        <v>37.988799999999998</v>
      </c>
      <c r="O33" s="78"/>
      <c r="P33" s="79">
        <f>MAX(P8:P29)</f>
        <v>22.6265</v>
      </c>
      <c r="Q33" s="78"/>
      <c r="R33" s="79">
        <f>MAX(R8:R29)</f>
        <v>46.271599999999999</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1381</v>
      </c>
      <c r="B8" s="64">
        <f>VLOOKUP($A8,'Return Data'!$B$7:$R$2292,3,0)</f>
        <v>44651</v>
      </c>
      <c r="C8" s="65">
        <f>VLOOKUP($A8,'Return Data'!$B$7:$R$2292,4,0)</f>
        <v>51.590699999999998</v>
      </c>
      <c r="D8" s="65">
        <f>VLOOKUP($A8,'Return Data'!$B$7:$R$2292,10,0)</f>
        <v>-7.1688999999999998</v>
      </c>
      <c r="E8" s="66">
        <f t="shared" ref="E8:E29" si="0">RANK(D8,D$8:D$29,0)</f>
        <v>19</v>
      </c>
      <c r="F8" s="65">
        <f>VLOOKUP($A8,'Return Data'!$B$7:$R$2292,11,0)</f>
        <v>-6.1279000000000003</v>
      </c>
      <c r="G8" s="66">
        <f t="shared" ref="G8:G29" si="1">RANK(F8,F$8:F$29,0)</f>
        <v>21</v>
      </c>
      <c r="H8" s="65">
        <f>VLOOKUP($A8,'Return Data'!$B$7:$R$2292,12,0)</f>
        <v>3.0388000000000002</v>
      </c>
      <c r="I8" s="66">
        <f>RANK(H8,H$8:H$29,0)</f>
        <v>21</v>
      </c>
      <c r="J8" s="65">
        <f>VLOOKUP($A8,'Return Data'!$B$7:$R$2292,13,0)</f>
        <v>21.185199999999998</v>
      </c>
      <c r="K8" s="66">
        <f>RANK(J8,J$8:J$29,0)</f>
        <v>21</v>
      </c>
      <c r="L8" s="65">
        <f>VLOOKUP($A8,'Return Data'!$B$7:$R$2292,17,0)</f>
        <v>59.535299999999999</v>
      </c>
      <c r="M8" s="66">
        <f>RANK(L8,L$8:L$29,0)</f>
        <v>17</v>
      </c>
      <c r="N8" s="65">
        <f>VLOOKUP($A8,'Return Data'!$B$7:$R$2292,14,0)</f>
        <v>12.981999999999999</v>
      </c>
      <c r="O8" s="66">
        <f>RANK(N8,N$8:N$29,0)</f>
        <v>19</v>
      </c>
      <c r="P8" s="65">
        <f>VLOOKUP($A8,'Return Data'!$B$7:$R$2292,15,0)</f>
        <v>8.1735000000000007</v>
      </c>
      <c r="Q8" s="66">
        <f>RANK(P8,P$8:P$29,0)</f>
        <v>14</v>
      </c>
      <c r="R8" s="65">
        <f>VLOOKUP($A8,'Return Data'!$B$7:$R$2292,16,0)</f>
        <v>11.597799999999999</v>
      </c>
      <c r="S8" s="67">
        <f>RANK(R8,R$8:R$29,0)</f>
        <v>21</v>
      </c>
    </row>
    <row r="9" spans="1:20" x14ac:dyDescent="0.3">
      <c r="A9" s="63" t="s">
        <v>1384</v>
      </c>
      <c r="B9" s="64">
        <f>VLOOKUP($A9,'Return Data'!$B$7:$R$2292,3,0)</f>
        <v>44651</v>
      </c>
      <c r="C9" s="65">
        <f>VLOOKUP($A9,'Return Data'!$B$7:$R$2292,4,0)</f>
        <v>61.41</v>
      </c>
      <c r="D9" s="65">
        <f>VLOOKUP($A9,'Return Data'!$B$7:$R$2292,10,0)</f>
        <v>-1.1907000000000001</v>
      </c>
      <c r="E9" s="66">
        <f t="shared" si="0"/>
        <v>4</v>
      </c>
      <c r="F9" s="65">
        <f>VLOOKUP($A9,'Return Data'!$B$7:$R$2292,11,0)</f>
        <v>5.2442000000000002</v>
      </c>
      <c r="G9" s="66">
        <f t="shared" si="1"/>
        <v>4</v>
      </c>
      <c r="H9" s="65">
        <f>VLOOKUP($A9,'Return Data'!$B$7:$R$2292,12,0)</f>
        <v>17.982700000000001</v>
      </c>
      <c r="I9" s="66">
        <f t="shared" ref="I9:I29" si="2">RANK(H9,H$8:H$29,0)</f>
        <v>5</v>
      </c>
      <c r="J9" s="65">
        <f>VLOOKUP($A9,'Return Data'!$B$7:$R$2292,13,0)</f>
        <v>40.205500000000001</v>
      </c>
      <c r="K9" s="66">
        <f t="shared" ref="K9:K29" si="3">RANK(J9,J$8:J$29,0)</f>
        <v>7</v>
      </c>
      <c r="L9" s="65">
        <f>VLOOKUP($A9,'Return Data'!$B$7:$R$2292,17,0)</f>
        <v>59.265700000000002</v>
      </c>
      <c r="M9" s="66">
        <f t="shared" ref="M9:M29" si="4">RANK(L9,L$8:L$29,0)</f>
        <v>18</v>
      </c>
      <c r="N9" s="65">
        <f>VLOOKUP($A9,'Return Data'!$B$7:$R$2292,14,0)</f>
        <v>30.392099999999999</v>
      </c>
      <c r="O9" s="66">
        <f t="shared" ref="O9:O29" si="5">RANK(N9,N$8:N$29,0)</f>
        <v>4</v>
      </c>
      <c r="P9" s="65">
        <f>VLOOKUP($A9,'Return Data'!$B$7:$R$2292,15,0)</f>
        <v>20.5991</v>
      </c>
      <c r="Q9" s="66">
        <f t="shared" ref="Q9:Q29" si="6">RANK(P9,P$8:P$29,0)</f>
        <v>2</v>
      </c>
      <c r="R9" s="65">
        <f>VLOOKUP($A9,'Return Data'!$B$7:$R$2292,16,0)</f>
        <v>24.312899999999999</v>
      </c>
      <c r="S9" s="67">
        <f t="shared" ref="S9:S29" si="7">RANK(R9,R$8:R$29,0)</f>
        <v>5</v>
      </c>
    </row>
    <row r="10" spans="1:20" x14ac:dyDescent="0.3">
      <c r="A10" s="63" t="s">
        <v>1386</v>
      </c>
      <c r="B10" s="64">
        <f>VLOOKUP($A10,'Return Data'!$B$7:$R$2292,3,0)</f>
        <v>44651</v>
      </c>
      <c r="C10" s="65">
        <f>VLOOKUP($A10,'Return Data'!$B$7:$R$2292,4,0)</f>
        <v>26.35</v>
      </c>
      <c r="D10" s="65">
        <f>VLOOKUP($A10,'Return Data'!$B$7:$R$2292,10,0)</f>
        <v>-3.2317</v>
      </c>
      <c r="E10" s="66">
        <f t="shared" si="0"/>
        <v>12</v>
      </c>
      <c r="F10" s="65">
        <f>VLOOKUP($A10,'Return Data'!$B$7:$R$2292,11,0)</f>
        <v>4.4391999999999996</v>
      </c>
      <c r="G10" s="66">
        <f t="shared" si="1"/>
        <v>6</v>
      </c>
      <c r="H10" s="65">
        <f>VLOOKUP($A10,'Return Data'!$B$7:$R$2292,12,0)</f>
        <v>16.903300000000002</v>
      </c>
      <c r="I10" s="66">
        <f t="shared" si="2"/>
        <v>7</v>
      </c>
      <c r="J10" s="65">
        <f>VLOOKUP($A10,'Return Data'!$B$7:$R$2292,13,0)</f>
        <v>43.206499999999998</v>
      </c>
      <c r="K10" s="66">
        <f t="shared" si="3"/>
        <v>5</v>
      </c>
      <c r="L10" s="65">
        <f>VLOOKUP($A10,'Return Data'!$B$7:$R$2292,17,0)</f>
        <v>72.844700000000003</v>
      </c>
      <c r="M10" s="66">
        <f t="shared" si="4"/>
        <v>5</v>
      </c>
      <c r="N10" s="65">
        <f>VLOOKUP($A10,'Return Data'!$B$7:$R$2292,14,0)</f>
        <v>34.92</v>
      </c>
      <c r="O10" s="66">
        <f t="shared" si="5"/>
        <v>2</v>
      </c>
      <c r="P10" s="65"/>
      <c r="Q10" s="66"/>
      <c r="R10" s="65">
        <f>VLOOKUP($A10,'Return Data'!$B$7:$R$2292,16,0)</f>
        <v>34.338700000000003</v>
      </c>
      <c r="S10" s="67">
        <f t="shared" si="7"/>
        <v>2</v>
      </c>
    </row>
    <row r="11" spans="1:20" x14ac:dyDescent="0.3">
      <c r="A11" s="63" t="s">
        <v>1388</v>
      </c>
      <c r="B11" s="64">
        <f>VLOOKUP($A11,'Return Data'!$B$7:$R$2292,3,0)</f>
        <v>44651</v>
      </c>
      <c r="C11" s="65">
        <f>VLOOKUP($A11,'Return Data'!$B$7:$R$2292,4,0)</f>
        <v>24.32</v>
      </c>
      <c r="D11" s="65">
        <f>VLOOKUP($A11,'Return Data'!$B$7:$R$2292,10,0)</f>
        <v>5.2358000000000002</v>
      </c>
      <c r="E11" s="66">
        <f t="shared" si="0"/>
        <v>1</v>
      </c>
      <c r="F11" s="65">
        <f>VLOOKUP($A11,'Return Data'!$B$7:$R$2292,11,0)</f>
        <v>10.9489</v>
      </c>
      <c r="G11" s="66">
        <f t="shared" si="1"/>
        <v>1</v>
      </c>
      <c r="H11" s="65">
        <f>VLOOKUP($A11,'Return Data'!$B$7:$R$2292,12,0)</f>
        <v>29.018599999999999</v>
      </c>
      <c r="I11" s="66">
        <f t="shared" si="2"/>
        <v>1</v>
      </c>
      <c r="J11" s="65">
        <f>VLOOKUP($A11,'Return Data'!$B$7:$R$2292,13,0)</f>
        <v>57.207500000000003</v>
      </c>
      <c r="K11" s="66">
        <f t="shared" si="3"/>
        <v>2</v>
      </c>
      <c r="L11" s="65">
        <f>VLOOKUP($A11,'Return Data'!$B$7:$R$2292,17,0)</f>
        <v>80.920299999999997</v>
      </c>
      <c r="M11" s="66">
        <f t="shared" si="4"/>
        <v>2</v>
      </c>
      <c r="N11" s="65"/>
      <c r="O11" s="66"/>
      <c r="P11" s="65"/>
      <c r="Q11" s="66"/>
      <c r="R11" s="65">
        <f>VLOOKUP($A11,'Return Data'!$B$7:$R$2292,16,0)</f>
        <v>32.915599999999998</v>
      </c>
      <c r="S11" s="67">
        <f t="shared" si="7"/>
        <v>3</v>
      </c>
    </row>
    <row r="12" spans="1:20" x14ac:dyDescent="0.3">
      <c r="A12" s="63" t="s">
        <v>1390</v>
      </c>
      <c r="B12" s="64">
        <f>VLOOKUP($A12,'Return Data'!$B$7:$R$2292,3,0)</f>
        <v>44651</v>
      </c>
      <c r="C12" s="65">
        <f>VLOOKUP($A12,'Return Data'!$B$7:$R$2292,4,0)</f>
        <v>110.06100000000001</v>
      </c>
      <c r="D12" s="65">
        <f>VLOOKUP($A12,'Return Data'!$B$7:$R$2292,10,0)</f>
        <v>-2.5499999999999998</v>
      </c>
      <c r="E12" s="66">
        <f t="shared" si="0"/>
        <v>9</v>
      </c>
      <c r="F12" s="65">
        <f>VLOOKUP($A12,'Return Data'!$B$7:$R$2292,11,0)</f>
        <v>4.0076999999999998</v>
      </c>
      <c r="G12" s="66">
        <f t="shared" si="1"/>
        <v>8</v>
      </c>
      <c r="H12" s="65">
        <f>VLOOKUP($A12,'Return Data'!$B$7:$R$2292,12,0)</f>
        <v>16.659199999999998</v>
      </c>
      <c r="I12" s="66">
        <f t="shared" si="2"/>
        <v>8</v>
      </c>
      <c r="J12" s="65">
        <f>VLOOKUP($A12,'Return Data'!$B$7:$R$2292,13,0)</f>
        <v>39.2102</v>
      </c>
      <c r="K12" s="66">
        <f t="shared" si="3"/>
        <v>9</v>
      </c>
      <c r="L12" s="65">
        <f>VLOOKUP($A12,'Return Data'!$B$7:$R$2292,17,0)</f>
        <v>67.844099999999997</v>
      </c>
      <c r="M12" s="66">
        <f t="shared" si="4"/>
        <v>9</v>
      </c>
      <c r="N12" s="65">
        <f>VLOOKUP($A12,'Return Data'!$B$7:$R$2292,14,0)</f>
        <v>25.036899999999999</v>
      </c>
      <c r="O12" s="66">
        <f t="shared" si="5"/>
        <v>10</v>
      </c>
      <c r="P12" s="65">
        <f>VLOOKUP($A12,'Return Data'!$B$7:$R$2292,15,0)</f>
        <v>13.7027</v>
      </c>
      <c r="Q12" s="66">
        <f t="shared" si="6"/>
        <v>10</v>
      </c>
      <c r="R12" s="65">
        <f>VLOOKUP($A12,'Return Data'!$B$7:$R$2292,16,0)</f>
        <v>17.585699999999999</v>
      </c>
      <c r="S12" s="67">
        <f t="shared" si="7"/>
        <v>12</v>
      </c>
    </row>
    <row r="13" spans="1:20" x14ac:dyDescent="0.3">
      <c r="A13" s="63" t="s">
        <v>1392</v>
      </c>
      <c r="B13" s="64">
        <f>VLOOKUP($A13,'Return Data'!$B$7:$R$2292,3,0)</f>
        <v>44651</v>
      </c>
      <c r="C13" s="65">
        <f>VLOOKUP($A13,'Return Data'!$B$7:$R$2292,4,0)</f>
        <v>24.306000000000001</v>
      </c>
      <c r="D13" s="65">
        <f>VLOOKUP($A13,'Return Data'!$B$7:$R$2292,10,0)</f>
        <v>-2.6318999999999999</v>
      </c>
      <c r="E13" s="66">
        <f t="shared" si="0"/>
        <v>10</v>
      </c>
      <c r="F13" s="65">
        <f>VLOOKUP($A13,'Return Data'!$B$7:$R$2292,11,0)</f>
        <v>4.1299000000000001</v>
      </c>
      <c r="G13" s="66">
        <f t="shared" si="1"/>
        <v>7</v>
      </c>
      <c r="H13" s="65">
        <f>VLOOKUP($A13,'Return Data'!$B$7:$R$2292,12,0)</f>
        <v>16.019100000000002</v>
      </c>
      <c r="I13" s="66">
        <f t="shared" si="2"/>
        <v>10</v>
      </c>
      <c r="J13" s="65">
        <f>VLOOKUP($A13,'Return Data'!$B$7:$R$2292,13,0)</f>
        <v>37.043300000000002</v>
      </c>
      <c r="K13" s="66">
        <f t="shared" si="3"/>
        <v>12</v>
      </c>
      <c r="L13" s="65">
        <f>VLOOKUP($A13,'Return Data'!$B$7:$R$2292,17,0)</f>
        <v>70.044300000000007</v>
      </c>
      <c r="M13" s="66">
        <f t="shared" si="4"/>
        <v>7</v>
      </c>
      <c r="N13" s="65">
        <f>VLOOKUP($A13,'Return Data'!$B$7:$R$2292,14,0)</f>
        <v>29.4345</v>
      </c>
      <c r="O13" s="66">
        <f t="shared" si="5"/>
        <v>5</v>
      </c>
      <c r="P13" s="65"/>
      <c r="Q13" s="66"/>
      <c r="R13" s="65">
        <f>VLOOKUP($A13,'Return Data'!$B$7:$R$2292,16,0)</f>
        <v>32.628100000000003</v>
      </c>
      <c r="S13" s="67">
        <f t="shared" si="7"/>
        <v>4</v>
      </c>
    </row>
    <row r="14" spans="1:20" x14ac:dyDescent="0.3">
      <c r="A14" s="63" t="s">
        <v>1393</v>
      </c>
      <c r="B14" s="64">
        <f>VLOOKUP($A14,'Return Data'!$B$7:$R$2292,3,0)</f>
        <v>44651</v>
      </c>
      <c r="C14" s="65">
        <f>VLOOKUP($A14,'Return Data'!$B$7:$R$2292,4,0)</f>
        <v>88.684899999999999</v>
      </c>
      <c r="D14" s="65">
        <f>VLOOKUP($A14,'Return Data'!$B$7:$R$2292,10,0)</f>
        <v>-4.1409000000000002</v>
      </c>
      <c r="E14" s="66">
        <f t="shared" si="0"/>
        <v>14</v>
      </c>
      <c r="F14" s="65">
        <f>VLOOKUP($A14,'Return Data'!$B$7:$R$2292,11,0)</f>
        <v>-0.1739</v>
      </c>
      <c r="G14" s="66">
        <f t="shared" si="1"/>
        <v>16</v>
      </c>
      <c r="H14" s="65">
        <f>VLOOKUP($A14,'Return Data'!$B$7:$R$2292,12,0)</f>
        <v>14.5837</v>
      </c>
      <c r="I14" s="66">
        <f t="shared" si="2"/>
        <v>11</v>
      </c>
      <c r="J14" s="65">
        <f>VLOOKUP($A14,'Return Data'!$B$7:$R$2292,13,0)</f>
        <v>31.366399999999999</v>
      </c>
      <c r="K14" s="66">
        <f t="shared" si="3"/>
        <v>19</v>
      </c>
      <c r="L14" s="65">
        <f>VLOOKUP($A14,'Return Data'!$B$7:$R$2292,17,0)</f>
        <v>62.087699999999998</v>
      </c>
      <c r="M14" s="66">
        <f t="shared" si="4"/>
        <v>16</v>
      </c>
      <c r="N14" s="65">
        <f>VLOOKUP($A14,'Return Data'!$B$7:$R$2292,14,0)</f>
        <v>17.186900000000001</v>
      </c>
      <c r="O14" s="66">
        <f t="shared" si="5"/>
        <v>17</v>
      </c>
      <c r="P14" s="65">
        <f>VLOOKUP($A14,'Return Data'!$B$7:$R$2292,15,0)</f>
        <v>11.4033</v>
      </c>
      <c r="Q14" s="66">
        <f t="shared" si="6"/>
        <v>12</v>
      </c>
      <c r="R14" s="65">
        <f>VLOOKUP($A14,'Return Data'!$B$7:$R$2292,16,0)</f>
        <v>14.4011</v>
      </c>
      <c r="S14" s="67">
        <f t="shared" si="7"/>
        <v>17</v>
      </c>
    </row>
    <row r="15" spans="1:20" x14ac:dyDescent="0.3">
      <c r="A15" s="63" t="s">
        <v>1396</v>
      </c>
      <c r="B15" s="64">
        <f>VLOOKUP($A15,'Return Data'!$B$7:$R$2292,3,0)</f>
        <v>44651</v>
      </c>
      <c r="C15" s="65">
        <f>VLOOKUP($A15,'Return Data'!$B$7:$R$2292,4,0)</f>
        <v>71.009</v>
      </c>
      <c r="D15" s="65">
        <f>VLOOKUP($A15,'Return Data'!$B$7:$R$2292,10,0)</f>
        <v>-6.9100999999999999</v>
      </c>
      <c r="E15" s="66">
        <f t="shared" si="0"/>
        <v>18</v>
      </c>
      <c r="F15" s="65">
        <f>VLOOKUP($A15,'Return Data'!$B$7:$R$2292,11,0)</f>
        <v>-3.3589000000000002</v>
      </c>
      <c r="G15" s="66">
        <f t="shared" si="1"/>
        <v>19</v>
      </c>
      <c r="H15" s="65">
        <f>VLOOKUP($A15,'Return Data'!$B$7:$R$2292,12,0)</f>
        <v>7.5518999999999998</v>
      </c>
      <c r="I15" s="66">
        <f t="shared" si="2"/>
        <v>19</v>
      </c>
      <c r="J15" s="65">
        <f>VLOOKUP($A15,'Return Data'!$B$7:$R$2292,13,0)</f>
        <v>34.354399999999998</v>
      </c>
      <c r="K15" s="66">
        <f t="shared" si="3"/>
        <v>15</v>
      </c>
      <c r="L15" s="65">
        <f>VLOOKUP($A15,'Return Data'!$B$7:$R$2292,17,0)</f>
        <v>65.286299999999997</v>
      </c>
      <c r="M15" s="66">
        <f t="shared" si="4"/>
        <v>12</v>
      </c>
      <c r="N15" s="65">
        <f>VLOOKUP($A15,'Return Data'!$B$7:$R$2292,14,0)</f>
        <v>16.685300000000002</v>
      </c>
      <c r="O15" s="66">
        <f t="shared" si="5"/>
        <v>18</v>
      </c>
      <c r="P15" s="65">
        <f>VLOOKUP($A15,'Return Data'!$B$7:$R$2292,15,0)</f>
        <v>16.119499999999999</v>
      </c>
      <c r="Q15" s="66">
        <f t="shared" si="6"/>
        <v>7</v>
      </c>
      <c r="R15" s="65">
        <f>VLOOKUP($A15,'Return Data'!$B$7:$R$2292,16,0)</f>
        <v>15.029199999999999</v>
      </c>
      <c r="S15" s="67">
        <f t="shared" si="7"/>
        <v>15</v>
      </c>
    </row>
    <row r="16" spans="1:20" x14ac:dyDescent="0.3">
      <c r="A16" s="63" t="s">
        <v>1397</v>
      </c>
      <c r="B16" s="64">
        <f>VLOOKUP($A16,'Return Data'!$B$7:$R$2292,3,0)</f>
        <v>44651</v>
      </c>
      <c r="C16" s="65">
        <f>VLOOKUP($A16,'Return Data'!$B$7:$R$2292,4,0)</f>
        <v>85.891400000000004</v>
      </c>
      <c r="D16" s="65">
        <f>VLOOKUP($A16,'Return Data'!$B$7:$R$2292,10,0)</f>
        <v>-8.0631000000000004</v>
      </c>
      <c r="E16" s="66">
        <f t="shared" si="0"/>
        <v>21</v>
      </c>
      <c r="F16" s="65">
        <f>VLOOKUP($A16,'Return Data'!$B$7:$R$2292,11,0)</f>
        <v>-1.0449999999999999</v>
      </c>
      <c r="G16" s="66">
        <f t="shared" si="1"/>
        <v>17</v>
      </c>
      <c r="H16" s="65">
        <f>VLOOKUP($A16,'Return Data'!$B$7:$R$2292,12,0)</f>
        <v>13.2569</v>
      </c>
      <c r="I16" s="66">
        <f t="shared" si="2"/>
        <v>14</v>
      </c>
      <c r="J16" s="65">
        <f>VLOOKUP($A16,'Return Data'!$B$7:$R$2292,13,0)</f>
        <v>33.7774</v>
      </c>
      <c r="K16" s="66">
        <f t="shared" si="3"/>
        <v>17</v>
      </c>
      <c r="L16" s="65">
        <f>VLOOKUP($A16,'Return Data'!$B$7:$R$2292,17,0)</f>
        <v>65.644000000000005</v>
      </c>
      <c r="M16" s="66">
        <f t="shared" si="4"/>
        <v>11</v>
      </c>
      <c r="N16" s="65">
        <f>VLOOKUP($A16,'Return Data'!$B$7:$R$2292,14,0)</f>
        <v>19.3843</v>
      </c>
      <c r="O16" s="66">
        <f t="shared" si="5"/>
        <v>16</v>
      </c>
      <c r="P16" s="65">
        <f>VLOOKUP($A16,'Return Data'!$B$7:$R$2292,15,0)</f>
        <v>11.723699999999999</v>
      </c>
      <c r="Q16" s="66">
        <f t="shared" si="6"/>
        <v>11</v>
      </c>
      <c r="R16" s="65">
        <f>VLOOKUP($A16,'Return Data'!$B$7:$R$2292,16,0)</f>
        <v>13.5899</v>
      </c>
      <c r="S16" s="67">
        <f t="shared" si="7"/>
        <v>18</v>
      </c>
    </row>
    <row r="17" spans="1:19" x14ac:dyDescent="0.3">
      <c r="A17" s="63" t="s">
        <v>1399</v>
      </c>
      <c r="B17" s="64">
        <f>VLOOKUP($A17,'Return Data'!$B$7:$R$2292,3,0)</f>
        <v>44651</v>
      </c>
      <c r="C17" s="65">
        <f>VLOOKUP($A17,'Return Data'!$B$7:$R$2292,4,0)</f>
        <v>50.95</v>
      </c>
      <c r="D17" s="65">
        <f>VLOOKUP($A17,'Return Data'!$B$7:$R$2292,10,0)</f>
        <v>-0.39100000000000001</v>
      </c>
      <c r="E17" s="66">
        <f t="shared" si="0"/>
        <v>2</v>
      </c>
      <c r="F17" s="65">
        <f>VLOOKUP($A17,'Return Data'!$B$7:$R$2292,11,0)</f>
        <v>2.0019999999999998</v>
      </c>
      <c r="G17" s="66">
        <f t="shared" si="1"/>
        <v>13</v>
      </c>
      <c r="H17" s="65">
        <f>VLOOKUP($A17,'Return Data'!$B$7:$R$2292,12,0)</f>
        <v>16.992000000000001</v>
      </c>
      <c r="I17" s="66">
        <f t="shared" si="2"/>
        <v>6</v>
      </c>
      <c r="J17" s="65">
        <f>VLOOKUP($A17,'Return Data'!$B$7:$R$2292,13,0)</f>
        <v>39.703899999999997</v>
      </c>
      <c r="K17" s="66">
        <f t="shared" si="3"/>
        <v>8</v>
      </c>
      <c r="L17" s="65">
        <f>VLOOKUP($A17,'Return Data'!$B$7:$R$2292,17,0)</f>
        <v>68.900700000000001</v>
      </c>
      <c r="M17" s="66">
        <f t="shared" si="4"/>
        <v>8</v>
      </c>
      <c r="N17" s="65">
        <f>VLOOKUP($A17,'Return Data'!$B$7:$R$2292,14,0)</f>
        <v>26.9269</v>
      </c>
      <c r="O17" s="66">
        <f t="shared" si="5"/>
        <v>8</v>
      </c>
      <c r="P17" s="65">
        <f>VLOOKUP($A17,'Return Data'!$B$7:$R$2292,15,0)</f>
        <v>15.6288</v>
      </c>
      <c r="Q17" s="66">
        <f t="shared" si="6"/>
        <v>9</v>
      </c>
      <c r="R17" s="65">
        <f>VLOOKUP($A17,'Return Data'!$B$7:$R$2292,16,0)</f>
        <v>11.918699999999999</v>
      </c>
      <c r="S17" s="67">
        <f t="shared" si="7"/>
        <v>20</v>
      </c>
    </row>
    <row r="18" spans="1:19" x14ac:dyDescent="0.3">
      <c r="A18" s="63" t="s">
        <v>1401</v>
      </c>
      <c r="B18" s="64">
        <f>VLOOKUP($A18,'Return Data'!$B$7:$R$2292,3,0)</f>
        <v>44651</v>
      </c>
      <c r="C18" s="65">
        <f>VLOOKUP($A18,'Return Data'!$B$7:$R$2292,4,0)</f>
        <v>17.54</v>
      </c>
      <c r="D18" s="65">
        <f>VLOOKUP($A18,'Return Data'!$B$7:$R$2292,10,0)</f>
        <v>-1.2943</v>
      </c>
      <c r="E18" s="66">
        <f t="shared" si="0"/>
        <v>5</v>
      </c>
      <c r="F18" s="65">
        <f>VLOOKUP($A18,'Return Data'!$B$7:$R$2292,11,0)</f>
        <v>6.4966999999999997</v>
      </c>
      <c r="G18" s="66">
        <f t="shared" si="1"/>
        <v>2</v>
      </c>
      <c r="H18" s="65">
        <f>VLOOKUP($A18,'Return Data'!$B$7:$R$2292,12,0)</f>
        <v>20.965499999999999</v>
      </c>
      <c r="I18" s="66">
        <f t="shared" si="2"/>
        <v>2</v>
      </c>
      <c r="J18" s="65">
        <f>VLOOKUP($A18,'Return Data'!$B$7:$R$2292,13,0)</f>
        <v>40.544899999999998</v>
      </c>
      <c r="K18" s="66">
        <f t="shared" si="3"/>
        <v>6</v>
      </c>
      <c r="L18" s="65">
        <f>VLOOKUP($A18,'Return Data'!$B$7:$R$2292,17,0)</f>
        <v>64.523300000000006</v>
      </c>
      <c r="M18" s="66">
        <f t="shared" si="4"/>
        <v>14</v>
      </c>
      <c r="N18" s="65">
        <f>VLOOKUP($A18,'Return Data'!$B$7:$R$2292,14,0)</f>
        <v>22.099499999999999</v>
      </c>
      <c r="O18" s="66">
        <f t="shared" si="5"/>
        <v>13</v>
      </c>
      <c r="P18" s="65"/>
      <c r="Q18" s="66"/>
      <c r="R18" s="65">
        <f>VLOOKUP($A18,'Return Data'!$B$7:$R$2292,16,0)</f>
        <v>12.4793</v>
      </c>
      <c r="S18" s="67">
        <f t="shared" si="7"/>
        <v>19</v>
      </c>
    </row>
    <row r="19" spans="1:19" x14ac:dyDescent="0.3">
      <c r="A19" s="63" t="s">
        <v>1404</v>
      </c>
      <c r="B19" s="64">
        <f>VLOOKUP($A19,'Return Data'!$B$7:$R$2292,3,0)</f>
        <v>44651</v>
      </c>
      <c r="C19" s="65">
        <f>VLOOKUP($A19,'Return Data'!$B$7:$R$2292,4,0)</f>
        <v>21.35</v>
      </c>
      <c r="D19" s="65">
        <f>VLOOKUP($A19,'Return Data'!$B$7:$R$2292,10,0)</f>
        <v>-6.0712999999999999</v>
      </c>
      <c r="E19" s="66">
        <f t="shared" si="0"/>
        <v>17</v>
      </c>
      <c r="F19" s="65">
        <f>VLOOKUP($A19,'Return Data'!$B$7:$R$2292,11,0)</f>
        <v>-5.2794999999999996</v>
      </c>
      <c r="G19" s="66">
        <f t="shared" si="1"/>
        <v>20</v>
      </c>
      <c r="H19" s="65">
        <f>VLOOKUP($A19,'Return Data'!$B$7:$R$2292,12,0)</f>
        <v>6.8033999999999999</v>
      </c>
      <c r="I19" s="66">
        <f t="shared" si="2"/>
        <v>20</v>
      </c>
      <c r="J19" s="65">
        <f>VLOOKUP($A19,'Return Data'!$B$7:$R$2292,13,0)</f>
        <v>32.116300000000003</v>
      </c>
      <c r="K19" s="66">
        <f t="shared" si="3"/>
        <v>18</v>
      </c>
      <c r="L19" s="65"/>
      <c r="M19" s="66"/>
      <c r="N19" s="65"/>
      <c r="O19" s="66"/>
      <c r="P19" s="65"/>
      <c r="Q19" s="66"/>
      <c r="R19" s="65">
        <f>VLOOKUP($A19,'Return Data'!$B$7:$R$2292,16,0)</f>
        <v>43.603099999999998</v>
      </c>
      <c r="S19" s="67">
        <f t="shared" si="7"/>
        <v>1</v>
      </c>
    </row>
    <row r="20" spans="1:19" x14ac:dyDescent="0.3">
      <c r="A20" s="63" t="s">
        <v>1406</v>
      </c>
      <c r="B20" s="64">
        <f>VLOOKUP($A20,'Return Data'!$B$7:$R$2292,3,0)</f>
        <v>44651</v>
      </c>
      <c r="C20" s="65">
        <f>VLOOKUP($A20,'Return Data'!$B$7:$R$2292,4,0)</f>
        <v>20.88</v>
      </c>
      <c r="D20" s="65">
        <f>VLOOKUP($A20,'Return Data'!$B$7:$R$2292,10,0)</f>
        <v>-4.4394</v>
      </c>
      <c r="E20" s="66">
        <f t="shared" si="0"/>
        <v>15</v>
      </c>
      <c r="F20" s="65">
        <f>VLOOKUP($A20,'Return Data'!$B$7:$R$2292,11,0)</f>
        <v>1.0649</v>
      </c>
      <c r="G20" s="66">
        <f t="shared" si="1"/>
        <v>14</v>
      </c>
      <c r="H20" s="65">
        <f>VLOOKUP($A20,'Return Data'!$B$7:$R$2292,12,0)</f>
        <v>12.3185</v>
      </c>
      <c r="I20" s="66">
        <f t="shared" si="2"/>
        <v>16</v>
      </c>
      <c r="J20" s="65">
        <f>VLOOKUP($A20,'Return Data'!$B$7:$R$2292,13,0)</f>
        <v>35.584400000000002</v>
      </c>
      <c r="K20" s="66">
        <f t="shared" si="3"/>
        <v>14</v>
      </c>
      <c r="L20" s="65">
        <f>VLOOKUP($A20,'Return Data'!$B$7:$R$2292,17,0)</f>
        <v>58.704000000000001</v>
      </c>
      <c r="M20" s="66">
        <f t="shared" si="4"/>
        <v>19</v>
      </c>
      <c r="N20" s="65">
        <f>VLOOKUP($A20,'Return Data'!$B$7:$R$2292,14,0)</f>
        <v>24.782699999999998</v>
      </c>
      <c r="O20" s="66">
        <f t="shared" si="5"/>
        <v>11</v>
      </c>
      <c r="P20" s="65"/>
      <c r="Q20" s="66"/>
      <c r="R20" s="65">
        <f>VLOOKUP($A20,'Return Data'!$B$7:$R$2292,16,0)</f>
        <v>24.025500000000001</v>
      </c>
      <c r="S20" s="67">
        <f t="shared" si="7"/>
        <v>6</v>
      </c>
    </row>
    <row r="21" spans="1:19" x14ac:dyDescent="0.3">
      <c r="A21" s="63" t="s">
        <v>1408</v>
      </c>
      <c r="B21" s="64">
        <f>VLOOKUP($A21,'Return Data'!$B$7:$R$2292,3,0)</f>
        <v>44651</v>
      </c>
      <c r="C21" s="65">
        <f>VLOOKUP($A21,'Return Data'!$B$7:$R$2292,4,0)</f>
        <v>13.536899999999999</v>
      </c>
      <c r="D21" s="65">
        <f>VLOOKUP($A21,'Return Data'!$B$7:$R$2292,10,0)</f>
        <v>-9.7811000000000003</v>
      </c>
      <c r="E21" s="66">
        <f t="shared" si="0"/>
        <v>22</v>
      </c>
      <c r="F21" s="65">
        <f>VLOOKUP($A21,'Return Data'!$B$7:$R$2292,11,0)</f>
        <v>-13.7865</v>
      </c>
      <c r="G21" s="66">
        <f t="shared" si="1"/>
        <v>22</v>
      </c>
      <c r="H21" s="65">
        <f>VLOOKUP($A21,'Return Data'!$B$7:$R$2292,12,0)</f>
        <v>-10.6976</v>
      </c>
      <c r="I21" s="66">
        <f t="shared" si="2"/>
        <v>22</v>
      </c>
      <c r="J21" s="65">
        <f>VLOOKUP($A21,'Return Data'!$B$7:$R$2292,13,0)</f>
        <v>8.7554999999999996</v>
      </c>
      <c r="K21" s="66">
        <f t="shared" si="3"/>
        <v>22</v>
      </c>
      <c r="L21" s="65"/>
      <c r="M21" s="66"/>
      <c r="N21" s="65"/>
      <c r="O21" s="66"/>
      <c r="P21" s="65"/>
      <c r="Q21" s="66"/>
      <c r="R21" s="65">
        <f>VLOOKUP($A21,'Return Data'!$B$7:$R$2292,16,0)</f>
        <v>15.372299999999999</v>
      </c>
      <c r="S21" s="67">
        <f t="shared" si="7"/>
        <v>14</v>
      </c>
    </row>
    <row r="22" spans="1:19" x14ac:dyDescent="0.3">
      <c r="A22" s="63" t="s">
        <v>1409</v>
      </c>
      <c r="B22" s="64">
        <f>VLOOKUP($A22,'Return Data'!$B$7:$R$2292,3,0)</f>
        <v>44651</v>
      </c>
      <c r="C22" s="65">
        <f>VLOOKUP($A22,'Return Data'!$B$7:$R$2292,4,0)</f>
        <v>163.30000000000001</v>
      </c>
      <c r="D22" s="65">
        <f>VLOOKUP($A22,'Return Data'!$B$7:$R$2292,10,0)</f>
        <v>-2.5179</v>
      </c>
      <c r="E22" s="66">
        <f t="shared" si="0"/>
        <v>8</v>
      </c>
      <c r="F22" s="65">
        <f>VLOOKUP($A22,'Return Data'!$B$7:$R$2292,11,0)</f>
        <v>2.1486999999999998</v>
      </c>
      <c r="G22" s="66">
        <f t="shared" si="1"/>
        <v>11</v>
      </c>
      <c r="H22" s="65">
        <f>VLOOKUP($A22,'Return Data'!$B$7:$R$2292,12,0)</f>
        <v>16.369399999999999</v>
      </c>
      <c r="I22" s="66">
        <f t="shared" si="2"/>
        <v>9</v>
      </c>
      <c r="J22" s="65">
        <f>VLOOKUP($A22,'Return Data'!$B$7:$R$2292,13,0)</f>
        <v>36.443800000000003</v>
      </c>
      <c r="K22" s="66">
        <f t="shared" si="3"/>
        <v>13</v>
      </c>
      <c r="L22" s="65">
        <f>VLOOKUP($A22,'Return Data'!$B$7:$R$2292,17,0)</f>
        <v>76.289900000000003</v>
      </c>
      <c r="M22" s="66">
        <f t="shared" si="4"/>
        <v>4</v>
      </c>
      <c r="N22" s="65">
        <f>VLOOKUP($A22,'Return Data'!$B$7:$R$2292,14,0)</f>
        <v>31.248699999999999</v>
      </c>
      <c r="O22" s="66">
        <f t="shared" si="5"/>
        <v>3</v>
      </c>
      <c r="P22" s="65">
        <f>VLOOKUP($A22,'Return Data'!$B$7:$R$2292,15,0)</f>
        <v>18.584700000000002</v>
      </c>
      <c r="Q22" s="66">
        <f t="shared" si="6"/>
        <v>5</v>
      </c>
      <c r="R22" s="65">
        <f>VLOOKUP($A22,'Return Data'!$B$7:$R$2292,16,0)</f>
        <v>17.735199999999999</v>
      </c>
      <c r="S22" s="67">
        <f t="shared" si="7"/>
        <v>11</v>
      </c>
    </row>
    <row r="23" spans="1:19" x14ac:dyDescent="0.3">
      <c r="A23" s="63" t="s">
        <v>1412</v>
      </c>
      <c r="B23" s="64">
        <f>VLOOKUP($A23,'Return Data'!$B$7:$R$2292,3,0)</f>
        <v>44651</v>
      </c>
      <c r="C23" s="65">
        <f>VLOOKUP($A23,'Return Data'!$B$7:$R$2292,4,0)</f>
        <v>45.134</v>
      </c>
      <c r="D23" s="65">
        <f>VLOOKUP($A23,'Return Data'!$B$7:$R$2292,10,0)</f>
        <v>-3.4174000000000002</v>
      </c>
      <c r="E23" s="66">
        <f t="shared" si="0"/>
        <v>13</v>
      </c>
      <c r="F23" s="65">
        <f>VLOOKUP($A23,'Return Data'!$B$7:$R$2292,11,0)</f>
        <v>5.4188000000000001</v>
      </c>
      <c r="G23" s="66">
        <f t="shared" si="1"/>
        <v>3</v>
      </c>
      <c r="H23" s="65">
        <f>VLOOKUP($A23,'Return Data'!$B$7:$R$2292,12,0)</f>
        <v>20.7502</v>
      </c>
      <c r="I23" s="66">
        <f t="shared" si="2"/>
        <v>3</v>
      </c>
      <c r="J23" s="65">
        <f>VLOOKUP($A23,'Return Data'!$B$7:$R$2292,13,0)</f>
        <v>49.277299999999997</v>
      </c>
      <c r="K23" s="66">
        <f t="shared" si="3"/>
        <v>3</v>
      </c>
      <c r="L23" s="65">
        <f>VLOOKUP($A23,'Return Data'!$B$7:$R$2292,17,0)</f>
        <v>72.830200000000005</v>
      </c>
      <c r="M23" s="66">
        <f t="shared" si="4"/>
        <v>6</v>
      </c>
      <c r="N23" s="65">
        <f>VLOOKUP($A23,'Return Data'!$B$7:$R$2292,14,0)</f>
        <v>21.668299999999999</v>
      </c>
      <c r="O23" s="66">
        <f t="shared" si="5"/>
        <v>14</v>
      </c>
      <c r="P23" s="65">
        <f>VLOOKUP($A23,'Return Data'!$B$7:$R$2292,15,0)</f>
        <v>16.477699999999999</v>
      </c>
      <c r="Q23" s="66">
        <f t="shared" si="6"/>
        <v>6</v>
      </c>
      <c r="R23" s="65">
        <f>VLOOKUP($A23,'Return Data'!$B$7:$R$2292,16,0)</f>
        <v>21.0457</v>
      </c>
      <c r="S23" s="67">
        <f t="shared" si="7"/>
        <v>8</v>
      </c>
    </row>
    <row r="24" spans="1:19" x14ac:dyDescent="0.3">
      <c r="A24" s="63" t="s">
        <v>1413</v>
      </c>
      <c r="B24" s="64">
        <f>VLOOKUP($A24,'Return Data'!$B$7:$R$2292,3,0)</f>
        <v>44651</v>
      </c>
      <c r="C24" s="65">
        <f>VLOOKUP($A24,'Return Data'!$B$7:$R$2292,4,0)</f>
        <v>85.251900000000006</v>
      </c>
      <c r="D24" s="65">
        <f>VLOOKUP($A24,'Return Data'!$B$7:$R$2292,10,0)</f>
        <v>-2.3418000000000001</v>
      </c>
      <c r="E24" s="66">
        <f t="shared" si="0"/>
        <v>7</v>
      </c>
      <c r="F24" s="65">
        <f>VLOOKUP($A24,'Return Data'!$B$7:$R$2292,11,0)</f>
        <v>5.1050000000000004</v>
      </c>
      <c r="G24" s="66">
        <f t="shared" si="1"/>
        <v>5</v>
      </c>
      <c r="H24" s="65">
        <f>VLOOKUP($A24,'Return Data'!$B$7:$R$2292,12,0)</f>
        <v>18.663499999999999</v>
      </c>
      <c r="I24" s="66">
        <f t="shared" si="2"/>
        <v>4</v>
      </c>
      <c r="J24" s="65">
        <f>VLOOKUP($A24,'Return Data'!$B$7:$R$2292,13,0)</f>
        <v>44.117600000000003</v>
      </c>
      <c r="K24" s="66">
        <f t="shared" si="3"/>
        <v>4</v>
      </c>
      <c r="L24" s="65">
        <f>VLOOKUP($A24,'Return Data'!$B$7:$R$2292,17,0)</f>
        <v>77.014399999999995</v>
      </c>
      <c r="M24" s="66">
        <f t="shared" si="4"/>
        <v>3</v>
      </c>
      <c r="N24" s="65">
        <f>VLOOKUP($A24,'Return Data'!$B$7:$R$2292,14,0)</f>
        <v>28.336500000000001</v>
      </c>
      <c r="O24" s="66">
        <f t="shared" si="5"/>
        <v>6</v>
      </c>
      <c r="P24" s="65">
        <f>VLOOKUP($A24,'Return Data'!$B$7:$R$2292,15,0)</f>
        <v>19.7547</v>
      </c>
      <c r="Q24" s="66">
        <f t="shared" si="6"/>
        <v>4</v>
      </c>
      <c r="R24" s="65">
        <f>VLOOKUP($A24,'Return Data'!$B$7:$R$2292,16,0)</f>
        <v>20.3965</v>
      </c>
      <c r="S24" s="67">
        <f t="shared" si="7"/>
        <v>9</v>
      </c>
    </row>
    <row r="25" spans="1:19" x14ac:dyDescent="0.3">
      <c r="A25" s="63" t="s">
        <v>1417</v>
      </c>
      <c r="B25" s="64">
        <f>VLOOKUP($A25,'Return Data'!$B$7:$R$2292,3,0)</f>
        <v>44651</v>
      </c>
      <c r="C25" s="65">
        <f>VLOOKUP($A25,'Return Data'!$B$7:$R$2292,4,0)</f>
        <v>147.32345564999801</v>
      </c>
      <c r="D25" s="65">
        <f>VLOOKUP($A25,'Return Data'!$B$7:$R$2292,10,0)</f>
        <v>-0.95230000000000004</v>
      </c>
      <c r="E25" s="66">
        <f t="shared" si="0"/>
        <v>3</v>
      </c>
      <c r="F25" s="65">
        <f>VLOOKUP($A25,'Return Data'!$B$7:$R$2292,11,0)</f>
        <v>2.1179000000000001</v>
      </c>
      <c r="G25" s="66">
        <f t="shared" si="1"/>
        <v>12</v>
      </c>
      <c r="H25" s="65">
        <f>VLOOKUP($A25,'Return Data'!$B$7:$R$2292,12,0)</f>
        <v>13.706</v>
      </c>
      <c r="I25" s="66">
        <f t="shared" si="2"/>
        <v>13</v>
      </c>
      <c r="J25" s="65">
        <f>VLOOKUP($A25,'Return Data'!$B$7:$R$2292,13,0)</f>
        <v>57.819400000000002</v>
      </c>
      <c r="K25" s="66">
        <f t="shared" si="3"/>
        <v>1</v>
      </c>
      <c r="L25" s="65">
        <f>VLOOKUP($A25,'Return Data'!$B$7:$R$2292,17,0)</f>
        <v>108.0762</v>
      </c>
      <c r="M25" s="66">
        <f t="shared" si="4"/>
        <v>1</v>
      </c>
      <c r="N25" s="65">
        <f>VLOOKUP($A25,'Return Data'!$B$7:$R$2292,14,0)</f>
        <v>36.561300000000003</v>
      </c>
      <c r="O25" s="66">
        <f t="shared" si="5"/>
        <v>1</v>
      </c>
      <c r="P25" s="65">
        <f>VLOOKUP($A25,'Return Data'!$B$7:$R$2292,15,0)</f>
        <v>21.7136</v>
      </c>
      <c r="Q25" s="66">
        <f t="shared" si="6"/>
        <v>1</v>
      </c>
      <c r="R25" s="65">
        <f>VLOOKUP($A25,'Return Data'!$B$7:$R$2292,16,0)</f>
        <v>11.138999999999999</v>
      </c>
      <c r="S25" s="67">
        <f t="shared" si="7"/>
        <v>22</v>
      </c>
    </row>
    <row r="26" spans="1:19" x14ac:dyDescent="0.3">
      <c r="A26" s="63" t="s">
        <v>1420</v>
      </c>
      <c r="B26" s="64">
        <f>VLOOKUP($A26,'Return Data'!$B$7:$R$2292,3,0)</f>
        <v>44651</v>
      </c>
      <c r="C26" s="65">
        <f>VLOOKUP($A26,'Return Data'!$B$7:$R$2292,4,0)</f>
        <v>102.3262</v>
      </c>
      <c r="D26" s="65">
        <f>VLOOKUP($A26,'Return Data'!$B$7:$R$2292,10,0)</f>
        <v>-2.9516</v>
      </c>
      <c r="E26" s="66">
        <f t="shared" si="0"/>
        <v>11</v>
      </c>
      <c r="F26" s="65">
        <f>VLOOKUP($A26,'Return Data'!$B$7:$R$2292,11,0)</f>
        <v>2.3935</v>
      </c>
      <c r="G26" s="66">
        <f t="shared" si="1"/>
        <v>9</v>
      </c>
      <c r="H26" s="65">
        <f>VLOOKUP($A26,'Return Data'!$B$7:$R$2292,12,0)</f>
        <v>11.4293</v>
      </c>
      <c r="I26" s="66">
        <f t="shared" si="2"/>
        <v>17</v>
      </c>
      <c r="J26" s="65">
        <f>VLOOKUP($A26,'Return Data'!$B$7:$R$2292,13,0)</f>
        <v>28.254999999999999</v>
      </c>
      <c r="K26" s="66">
        <f t="shared" si="3"/>
        <v>20</v>
      </c>
      <c r="L26" s="65">
        <f>VLOOKUP($A26,'Return Data'!$B$7:$R$2292,17,0)</f>
        <v>58.255000000000003</v>
      </c>
      <c r="M26" s="66">
        <f t="shared" si="4"/>
        <v>20</v>
      </c>
      <c r="N26" s="65">
        <f>VLOOKUP($A26,'Return Data'!$B$7:$R$2292,14,0)</f>
        <v>25.261299999999999</v>
      </c>
      <c r="O26" s="66">
        <f t="shared" si="5"/>
        <v>9</v>
      </c>
      <c r="P26" s="65">
        <f>VLOOKUP($A26,'Return Data'!$B$7:$R$2292,15,0)</f>
        <v>20.141100000000002</v>
      </c>
      <c r="Q26" s="66">
        <f t="shared" si="6"/>
        <v>3</v>
      </c>
      <c r="R26" s="65">
        <f>VLOOKUP($A26,'Return Data'!$B$7:$R$2292,16,0)</f>
        <v>20.332999999999998</v>
      </c>
      <c r="S26" s="67">
        <f t="shared" si="7"/>
        <v>10</v>
      </c>
    </row>
    <row r="27" spans="1:19" x14ac:dyDescent="0.3">
      <c r="A27" s="63" t="s">
        <v>1421</v>
      </c>
      <c r="B27" s="64">
        <f>VLOOKUP($A27,'Return Data'!$B$7:$R$2292,3,0)</f>
        <v>44651</v>
      </c>
      <c r="C27" s="65">
        <f>VLOOKUP($A27,'Return Data'!$B$7:$R$2292,4,0)</f>
        <v>145.7535</v>
      </c>
      <c r="D27" s="65">
        <f>VLOOKUP($A27,'Return Data'!$B$7:$R$2292,10,0)</f>
        <v>-4.5457999999999998</v>
      </c>
      <c r="E27" s="66">
        <f t="shared" si="0"/>
        <v>16</v>
      </c>
      <c r="F27" s="65">
        <f>VLOOKUP($A27,'Return Data'!$B$7:$R$2292,11,0)</f>
        <v>-4.4699999999999997E-2</v>
      </c>
      <c r="G27" s="66">
        <f t="shared" si="1"/>
        <v>15</v>
      </c>
      <c r="H27" s="65">
        <f>VLOOKUP($A27,'Return Data'!$B$7:$R$2292,12,0)</f>
        <v>13.0976</v>
      </c>
      <c r="I27" s="66">
        <f t="shared" si="2"/>
        <v>15</v>
      </c>
      <c r="J27" s="65">
        <f>VLOOKUP($A27,'Return Data'!$B$7:$R$2292,13,0)</f>
        <v>37.134500000000003</v>
      </c>
      <c r="K27" s="66">
        <f t="shared" si="3"/>
        <v>10</v>
      </c>
      <c r="L27" s="65">
        <f>VLOOKUP($A27,'Return Data'!$B$7:$R$2292,17,0)</f>
        <v>66.588800000000006</v>
      </c>
      <c r="M27" s="66">
        <f t="shared" si="4"/>
        <v>10</v>
      </c>
      <c r="N27" s="65">
        <f>VLOOKUP($A27,'Return Data'!$B$7:$R$2292,14,0)</f>
        <v>19.901700000000002</v>
      </c>
      <c r="O27" s="66">
        <f t="shared" si="5"/>
        <v>15</v>
      </c>
      <c r="P27" s="65">
        <f>VLOOKUP($A27,'Return Data'!$B$7:$R$2292,15,0)</f>
        <v>10.641400000000001</v>
      </c>
      <c r="Q27" s="66">
        <f t="shared" si="6"/>
        <v>13</v>
      </c>
      <c r="R27" s="65">
        <f>VLOOKUP($A27,'Return Data'!$B$7:$R$2292,16,0)</f>
        <v>16.929099999999998</v>
      </c>
      <c r="S27" s="67">
        <f t="shared" si="7"/>
        <v>13</v>
      </c>
    </row>
    <row r="28" spans="1:19" x14ac:dyDescent="0.3">
      <c r="A28" s="63" t="s">
        <v>1424</v>
      </c>
      <c r="B28" s="64">
        <f>VLOOKUP($A28,'Return Data'!$B$7:$R$2292,3,0)</f>
        <v>44651</v>
      </c>
      <c r="C28" s="65">
        <f>VLOOKUP($A28,'Return Data'!$B$7:$R$2292,4,0)</f>
        <v>20.417100000000001</v>
      </c>
      <c r="D28" s="65">
        <f>VLOOKUP($A28,'Return Data'!$B$7:$R$2292,10,0)</f>
        <v>-7.5865</v>
      </c>
      <c r="E28" s="66">
        <f t="shared" si="0"/>
        <v>20</v>
      </c>
      <c r="F28" s="65">
        <f>VLOOKUP($A28,'Return Data'!$B$7:$R$2292,11,0)</f>
        <v>-1.9818</v>
      </c>
      <c r="G28" s="66">
        <f t="shared" si="1"/>
        <v>18</v>
      </c>
      <c r="H28" s="65">
        <f>VLOOKUP($A28,'Return Data'!$B$7:$R$2292,12,0)</f>
        <v>7.8529</v>
      </c>
      <c r="I28" s="66">
        <f t="shared" si="2"/>
        <v>18</v>
      </c>
      <c r="J28" s="65">
        <f>VLOOKUP($A28,'Return Data'!$B$7:$R$2292,13,0)</f>
        <v>33.949399999999997</v>
      </c>
      <c r="K28" s="66">
        <f t="shared" si="3"/>
        <v>16</v>
      </c>
      <c r="L28" s="65">
        <f>VLOOKUP($A28,'Return Data'!$B$7:$R$2292,17,0)</f>
        <v>62.287300000000002</v>
      </c>
      <c r="M28" s="66">
        <f t="shared" si="4"/>
        <v>15</v>
      </c>
      <c r="N28" s="65">
        <f>VLOOKUP($A28,'Return Data'!$B$7:$R$2292,14,0)</f>
        <v>24.2746</v>
      </c>
      <c r="O28" s="66">
        <f t="shared" si="5"/>
        <v>12</v>
      </c>
      <c r="P28" s="65"/>
      <c r="Q28" s="66"/>
      <c r="R28" s="65">
        <f>VLOOKUP($A28,'Return Data'!$B$7:$R$2292,16,0)</f>
        <v>23.486000000000001</v>
      </c>
      <c r="S28" s="67">
        <f t="shared" si="7"/>
        <v>7</v>
      </c>
    </row>
    <row r="29" spans="1:19" x14ac:dyDescent="0.3">
      <c r="A29" s="63" t="s">
        <v>1426</v>
      </c>
      <c r="B29" s="64">
        <f>VLOOKUP($A29,'Return Data'!$B$7:$R$2292,3,0)</f>
        <v>44651</v>
      </c>
      <c r="C29" s="65">
        <f>VLOOKUP($A29,'Return Data'!$B$7:$R$2292,4,0)</f>
        <v>29</v>
      </c>
      <c r="D29" s="65">
        <f>VLOOKUP($A29,'Return Data'!$B$7:$R$2292,10,0)</f>
        <v>-1.9939</v>
      </c>
      <c r="E29" s="66">
        <f t="shared" si="0"/>
        <v>6</v>
      </c>
      <c r="F29" s="65">
        <f>VLOOKUP($A29,'Return Data'!$B$7:$R$2292,11,0)</f>
        <v>2.2206999999999999</v>
      </c>
      <c r="G29" s="66">
        <f t="shared" si="1"/>
        <v>10</v>
      </c>
      <c r="H29" s="65">
        <f>VLOOKUP($A29,'Return Data'!$B$7:$R$2292,12,0)</f>
        <v>14.4436</v>
      </c>
      <c r="I29" s="66">
        <f t="shared" si="2"/>
        <v>12</v>
      </c>
      <c r="J29" s="65">
        <f>VLOOKUP($A29,'Return Data'!$B$7:$R$2292,13,0)</f>
        <v>37.051000000000002</v>
      </c>
      <c r="K29" s="66">
        <f t="shared" si="3"/>
        <v>11</v>
      </c>
      <c r="L29" s="65">
        <f>VLOOKUP($A29,'Return Data'!$B$7:$R$2292,17,0)</f>
        <v>64.629300000000001</v>
      </c>
      <c r="M29" s="66">
        <f t="shared" si="4"/>
        <v>13</v>
      </c>
      <c r="N29" s="65">
        <f>VLOOKUP($A29,'Return Data'!$B$7:$R$2292,14,0)</f>
        <v>27.632899999999999</v>
      </c>
      <c r="O29" s="66">
        <f t="shared" si="5"/>
        <v>7</v>
      </c>
      <c r="P29" s="65">
        <f>VLOOKUP($A29,'Return Data'!$B$7:$R$2292,15,0)</f>
        <v>15.986000000000001</v>
      </c>
      <c r="Q29" s="66">
        <f t="shared" si="6"/>
        <v>8</v>
      </c>
      <c r="R29" s="65">
        <f>VLOOKUP($A29,'Return Data'!$B$7:$R$2292,16,0)</f>
        <v>14.6037</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-3.5879909090909092</v>
      </c>
      <c r="E31" s="74"/>
      <c r="F31" s="75">
        <f>AVERAGE(F8:F29)</f>
        <v>1.1790863636363638</v>
      </c>
      <c r="G31" s="74"/>
      <c r="H31" s="75">
        <f>AVERAGE(H8:H29)</f>
        <v>13.532204545454544</v>
      </c>
      <c r="I31" s="74"/>
      <c r="J31" s="75">
        <f>AVERAGE(J8:J29)</f>
        <v>37.195881818181817</v>
      </c>
      <c r="K31" s="74"/>
      <c r="L31" s="75">
        <f>AVERAGE(L8:L29)</f>
        <v>69.078575000000015</v>
      </c>
      <c r="M31" s="74"/>
      <c r="N31" s="75">
        <f>AVERAGE(N8:N29)</f>
        <v>24.985073684210526</v>
      </c>
      <c r="O31" s="74"/>
      <c r="P31" s="75">
        <f>AVERAGE(P8:P29)</f>
        <v>15.7607</v>
      </c>
      <c r="Q31" s="74"/>
      <c r="R31" s="75">
        <f>AVERAGE(R8:R29)</f>
        <v>20.430277272727274</v>
      </c>
      <c r="S31" s="76"/>
    </row>
    <row r="32" spans="1:19" x14ac:dyDescent="0.3">
      <c r="A32" s="73" t="s">
        <v>28</v>
      </c>
      <c r="B32" s="74"/>
      <c r="C32" s="74"/>
      <c r="D32" s="75">
        <f>MIN(D8:D29)</f>
        <v>-9.7811000000000003</v>
      </c>
      <c r="E32" s="74"/>
      <c r="F32" s="75">
        <f>MIN(F8:F29)</f>
        <v>-13.7865</v>
      </c>
      <c r="G32" s="74"/>
      <c r="H32" s="75">
        <f>MIN(H8:H29)</f>
        <v>-10.6976</v>
      </c>
      <c r="I32" s="74"/>
      <c r="J32" s="75">
        <f>MIN(J8:J29)</f>
        <v>8.7554999999999996</v>
      </c>
      <c r="K32" s="74"/>
      <c r="L32" s="75">
        <f>MIN(L8:L29)</f>
        <v>58.255000000000003</v>
      </c>
      <c r="M32" s="74"/>
      <c r="N32" s="75">
        <f>MIN(N8:N29)</f>
        <v>12.981999999999999</v>
      </c>
      <c r="O32" s="74"/>
      <c r="P32" s="75">
        <f>MIN(P8:P29)</f>
        <v>8.1735000000000007</v>
      </c>
      <c r="Q32" s="74"/>
      <c r="R32" s="75">
        <f>MIN(R8:R29)</f>
        <v>11.138999999999999</v>
      </c>
      <c r="S32" s="76"/>
    </row>
    <row r="33" spans="1:19" ht="15" thickBot="1" x14ac:dyDescent="0.35">
      <c r="A33" s="77" t="s">
        <v>29</v>
      </c>
      <c r="B33" s="78"/>
      <c r="C33" s="78"/>
      <c r="D33" s="79">
        <f>MAX(D8:D29)</f>
        <v>5.2358000000000002</v>
      </c>
      <c r="E33" s="78"/>
      <c r="F33" s="79">
        <f>MAX(F8:F29)</f>
        <v>10.9489</v>
      </c>
      <c r="G33" s="78"/>
      <c r="H33" s="79">
        <f>MAX(H8:H29)</f>
        <v>29.018599999999999</v>
      </c>
      <c r="I33" s="78"/>
      <c r="J33" s="79">
        <f>MAX(J8:J29)</f>
        <v>57.819400000000002</v>
      </c>
      <c r="K33" s="78"/>
      <c r="L33" s="79">
        <f>MAX(L8:L29)</f>
        <v>108.0762</v>
      </c>
      <c r="M33" s="78"/>
      <c r="N33" s="79">
        <f>MAX(N8:N29)</f>
        <v>36.561300000000003</v>
      </c>
      <c r="O33" s="78"/>
      <c r="P33" s="79">
        <f>MAX(P8:P29)</f>
        <v>21.7136</v>
      </c>
      <c r="Q33" s="78"/>
      <c r="R33" s="79">
        <f>MAX(R8:R29)</f>
        <v>43.603099999999998</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1106</v>
      </c>
      <c r="B8" s="64">
        <f>VLOOKUP($A8,'Return Data'!$B$7:$R$2292,3,0)</f>
        <v>44651</v>
      </c>
      <c r="C8" s="65">
        <f>VLOOKUP($A8,'Return Data'!$B$7:$R$2292,4,0)</f>
        <v>499.1</v>
      </c>
      <c r="D8" s="65">
        <f>VLOOKUP($A8,'Return Data'!$B$7:$R$2292,10,0)</f>
        <v>-3.1682000000000001</v>
      </c>
      <c r="E8" s="66">
        <f t="shared" ref="E8:E31" si="0">RANK(D8,D$8:D$31,0)</f>
        <v>16</v>
      </c>
      <c r="F8" s="65">
        <f>VLOOKUP($A8,'Return Data'!$B$7:$R$2292,11,0)</f>
        <v>0.95469999999999999</v>
      </c>
      <c r="G8" s="66">
        <f t="shared" ref="G8:G31" si="1">RANK(F8,F$8:F$31,0)</f>
        <v>8</v>
      </c>
      <c r="H8" s="65">
        <f>VLOOKUP($A8,'Return Data'!$B$7:$R$2292,12,0)</f>
        <v>15.5806</v>
      </c>
      <c r="I8" s="66">
        <f t="shared" ref="I8:I31" si="2">RANK(H8,H$8:H$31,0)</f>
        <v>4</v>
      </c>
      <c r="J8" s="65">
        <f>VLOOKUP($A8,'Return Data'!$B$7:$R$2292,13,0)</f>
        <v>31.887</v>
      </c>
      <c r="K8" s="66">
        <f t="shared" ref="K8:K31" si="3">RANK(J8,J$8:J$31,0)</f>
        <v>4</v>
      </c>
      <c r="L8" s="65">
        <f>VLOOKUP($A8,'Return Data'!$B$7:$R$2292,17,0)</f>
        <v>55.311300000000003</v>
      </c>
      <c r="M8" s="66">
        <f t="shared" ref="M8:M29" si="4">RANK(L8,L$8:L$31,0)</f>
        <v>10</v>
      </c>
      <c r="N8" s="65">
        <f>VLOOKUP($A8,'Return Data'!$B$7:$R$2292,14,0)</f>
        <v>17.320599999999999</v>
      </c>
      <c r="O8" s="66">
        <f t="shared" ref="O8:O20" si="5">RANK(N8,N$8:N$31,0)</f>
        <v>17</v>
      </c>
      <c r="P8" s="65">
        <f>VLOOKUP($A8,'Return Data'!$B$7:$R$2292,15,0)</f>
        <v>11.7561</v>
      </c>
      <c r="Q8" s="66">
        <f t="shared" ref="Q8:Q19" si="6">RANK(P8,P$8:P$31,0)</f>
        <v>18</v>
      </c>
      <c r="R8" s="65">
        <f>VLOOKUP($A8,'Return Data'!$B$7:$R$2292,16,0)</f>
        <v>16.667000000000002</v>
      </c>
      <c r="S8" s="67">
        <f t="shared" ref="S8:S31" si="7">RANK(R8,R$8:R$31,0)</f>
        <v>22</v>
      </c>
    </row>
    <row r="9" spans="1:20" x14ac:dyDescent="0.3">
      <c r="A9" s="63" t="s">
        <v>1107</v>
      </c>
      <c r="B9" s="64">
        <f>VLOOKUP($A9,'Return Data'!$B$7:$R$2292,3,0)</f>
        <v>44651</v>
      </c>
      <c r="C9" s="65">
        <f>VLOOKUP($A9,'Return Data'!$B$7:$R$2292,4,0)</f>
        <v>75.53</v>
      </c>
      <c r="D9" s="65">
        <f>VLOOKUP($A9,'Return Data'!$B$7:$R$2292,10,0)</f>
        <v>-3.4390000000000001</v>
      </c>
      <c r="E9" s="66">
        <f t="shared" si="0"/>
        <v>17</v>
      </c>
      <c r="F9" s="65">
        <f>VLOOKUP($A9,'Return Data'!$B$7:$R$2292,11,0)</f>
        <v>-1.3582000000000001</v>
      </c>
      <c r="G9" s="66">
        <f t="shared" si="1"/>
        <v>17</v>
      </c>
      <c r="H9" s="65">
        <f>VLOOKUP($A9,'Return Data'!$B$7:$R$2292,12,0)</f>
        <v>11.8466</v>
      </c>
      <c r="I9" s="66">
        <f t="shared" si="2"/>
        <v>9</v>
      </c>
      <c r="J9" s="65">
        <f>VLOOKUP($A9,'Return Data'!$B$7:$R$2292,13,0)</f>
        <v>25.029</v>
      </c>
      <c r="K9" s="66">
        <f t="shared" si="3"/>
        <v>15</v>
      </c>
      <c r="L9" s="65">
        <f>VLOOKUP($A9,'Return Data'!$B$7:$R$2292,17,0)</f>
        <v>45.801499999999997</v>
      </c>
      <c r="M9" s="66">
        <f t="shared" si="4"/>
        <v>19</v>
      </c>
      <c r="N9" s="65">
        <f>VLOOKUP($A9,'Return Data'!$B$7:$R$2292,14,0)</f>
        <v>24.3612</v>
      </c>
      <c r="O9" s="66">
        <f t="shared" si="5"/>
        <v>5</v>
      </c>
      <c r="P9" s="65">
        <f>VLOOKUP($A9,'Return Data'!$B$7:$R$2292,15,0)</f>
        <v>20.871500000000001</v>
      </c>
      <c r="Q9" s="66">
        <f t="shared" si="6"/>
        <v>2</v>
      </c>
      <c r="R9" s="65">
        <f>VLOOKUP($A9,'Return Data'!$B$7:$R$2292,16,0)</f>
        <v>20.279499999999999</v>
      </c>
      <c r="S9" s="67">
        <f t="shared" si="7"/>
        <v>8</v>
      </c>
    </row>
    <row r="10" spans="1:20" x14ac:dyDescent="0.3">
      <c r="A10" s="63" t="s">
        <v>2027</v>
      </c>
      <c r="B10" s="64">
        <f>VLOOKUP($A10,'Return Data'!$B$7:$R$2292,3,0)</f>
        <v>44651</v>
      </c>
      <c r="C10" s="65">
        <f>VLOOKUP($A10,'Return Data'!$B$7:$R$2292,4,0)</f>
        <v>65.615499999999997</v>
      </c>
      <c r="D10" s="65">
        <f>VLOOKUP($A10,'Return Data'!$B$7:$R$2292,10,0)</f>
        <v>1.3743000000000001</v>
      </c>
      <c r="E10" s="66">
        <f t="shared" si="0"/>
        <v>2</v>
      </c>
      <c r="F10" s="65">
        <f>VLOOKUP($A10,'Return Data'!$B$7:$R$2292,11,0)</f>
        <v>0.58169999999999999</v>
      </c>
      <c r="G10" s="66">
        <f t="shared" si="1"/>
        <v>10</v>
      </c>
      <c r="H10" s="65">
        <f>VLOOKUP($A10,'Return Data'!$B$7:$R$2292,12,0)</f>
        <v>10.698600000000001</v>
      </c>
      <c r="I10" s="66">
        <f t="shared" si="2"/>
        <v>15</v>
      </c>
      <c r="J10" s="65">
        <f>VLOOKUP($A10,'Return Data'!$B$7:$R$2292,13,0)</f>
        <v>25.9511</v>
      </c>
      <c r="K10" s="66">
        <f t="shared" si="3"/>
        <v>13</v>
      </c>
      <c r="L10" s="65">
        <f>VLOOKUP($A10,'Return Data'!$B$7:$R$2292,17,0)</f>
        <v>52.782200000000003</v>
      </c>
      <c r="M10" s="66">
        <f t="shared" si="4"/>
        <v>13</v>
      </c>
      <c r="N10" s="65">
        <f>VLOOKUP($A10,'Return Data'!$B$7:$R$2292,14,0)</f>
        <v>24.2728</v>
      </c>
      <c r="O10" s="66">
        <f t="shared" si="5"/>
        <v>6</v>
      </c>
      <c r="P10" s="65">
        <f>VLOOKUP($A10,'Return Data'!$B$7:$R$2292,15,0)</f>
        <v>15.752599999999999</v>
      </c>
      <c r="Q10" s="66">
        <f t="shared" si="6"/>
        <v>9</v>
      </c>
      <c r="R10" s="65">
        <f>VLOOKUP($A10,'Return Data'!$B$7:$R$2292,16,0)</f>
        <v>19.674399999999999</v>
      </c>
      <c r="S10" s="67">
        <f t="shared" si="7"/>
        <v>12</v>
      </c>
    </row>
    <row r="11" spans="1:20" x14ac:dyDescent="0.3">
      <c r="A11" s="63" t="s">
        <v>1111</v>
      </c>
      <c r="B11" s="64">
        <f>VLOOKUP($A11,'Return Data'!$B$7:$R$2292,3,0)</f>
        <v>44651</v>
      </c>
      <c r="C11" s="65">
        <f>VLOOKUP($A11,'Return Data'!$B$7:$R$2292,4,0)</f>
        <v>92.875</v>
      </c>
      <c r="D11" s="65">
        <f>VLOOKUP($A11,'Return Data'!$B$7:$R$2292,10,0)</f>
        <v>-5.0144000000000002</v>
      </c>
      <c r="E11" s="66">
        <f t="shared" si="0"/>
        <v>22</v>
      </c>
      <c r="F11" s="65">
        <f>VLOOKUP($A11,'Return Data'!$B$7:$R$2292,11,0)</f>
        <v>-6.4401000000000002</v>
      </c>
      <c r="G11" s="66">
        <f t="shared" si="1"/>
        <v>22</v>
      </c>
      <c r="H11" s="65">
        <f>VLOOKUP($A11,'Return Data'!$B$7:$R$2292,12,0)</f>
        <v>1.2030000000000001</v>
      </c>
      <c r="I11" s="66">
        <f t="shared" si="2"/>
        <v>24</v>
      </c>
      <c r="J11" s="65">
        <f>VLOOKUP($A11,'Return Data'!$B$7:$R$2292,13,0)</f>
        <v>14.112500000000001</v>
      </c>
      <c r="K11" s="66">
        <f t="shared" si="3"/>
        <v>24</v>
      </c>
      <c r="L11" s="65">
        <f>VLOOKUP($A11,'Return Data'!$B$7:$R$2292,17,0)</f>
        <v>40.594999999999999</v>
      </c>
      <c r="M11" s="66">
        <f t="shared" si="4"/>
        <v>23</v>
      </c>
      <c r="N11" s="65">
        <f>VLOOKUP($A11,'Return Data'!$B$7:$R$2292,14,0)</f>
        <v>17.2744</v>
      </c>
      <c r="O11" s="66">
        <f t="shared" si="5"/>
        <v>18</v>
      </c>
      <c r="P11" s="65">
        <f>VLOOKUP($A11,'Return Data'!$B$7:$R$2292,15,0)</f>
        <v>12.849500000000001</v>
      </c>
      <c r="Q11" s="66">
        <f t="shared" si="6"/>
        <v>16</v>
      </c>
      <c r="R11" s="65">
        <f>VLOOKUP($A11,'Return Data'!$B$7:$R$2292,16,0)</f>
        <v>17.942799999999998</v>
      </c>
      <c r="S11" s="67">
        <f t="shared" si="7"/>
        <v>17</v>
      </c>
    </row>
    <row r="12" spans="1:20" x14ac:dyDescent="0.3">
      <c r="A12" s="63" t="s">
        <v>1113</v>
      </c>
      <c r="B12" s="64">
        <f>VLOOKUP($A12,'Return Data'!$B$7:$R$2292,3,0)</f>
        <v>44651</v>
      </c>
      <c r="C12" s="65">
        <f>VLOOKUP($A12,'Return Data'!$B$7:$R$2292,4,0)</f>
        <v>55.183</v>
      </c>
      <c r="D12" s="65">
        <f>VLOOKUP($A12,'Return Data'!$B$7:$R$2292,10,0)</f>
        <v>-2.8313999999999999</v>
      </c>
      <c r="E12" s="66">
        <f t="shared" si="0"/>
        <v>14</v>
      </c>
      <c r="F12" s="65">
        <f>VLOOKUP($A12,'Return Data'!$B$7:$R$2292,11,0)</f>
        <v>0.32540000000000002</v>
      </c>
      <c r="G12" s="66">
        <f t="shared" si="1"/>
        <v>11</v>
      </c>
      <c r="H12" s="65">
        <f>VLOOKUP($A12,'Return Data'!$B$7:$R$2292,12,0)</f>
        <v>10.989800000000001</v>
      </c>
      <c r="I12" s="66">
        <f t="shared" si="2"/>
        <v>13</v>
      </c>
      <c r="J12" s="65">
        <f>VLOOKUP($A12,'Return Data'!$B$7:$R$2292,13,0)</f>
        <v>27.5701</v>
      </c>
      <c r="K12" s="66">
        <f t="shared" si="3"/>
        <v>10</v>
      </c>
      <c r="L12" s="65">
        <f>VLOOKUP($A12,'Return Data'!$B$7:$R$2292,17,0)</f>
        <v>59.353900000000003</v>
      </c>
      <c r="M12" s="66">
        <f t="shared" si="4"/>
        <v>5</v>
      </c>
      <c r="N12" s="65">
        <f>VLOOKUP($A12,'Return Data'!$B$7:$R$2292,14,0)</f>
        <v>24.789000000000001</v>
      </c>
      <c r="O12" s="66">
        <f t="shared" si="5"/>
        <v>3</v>
      </c>
      <c r="P12" s="65">
        <f>VLOOKUP($A12,'Return Data'!$B$7:$R$2292,15,0)</f>
        <v>18.072600000000001</v>
      </c>
      <c r="Q12" s="66">
        <f t="shared" si="6"/>
        <v>4</v>
      </c>
      <c r="R12" s="65">
        <f>VLOOKUP($A12,'Return Data'!$B$7:$R$2292,16,0)</f>
        <v>21.395600000000002</v>
      </c>
      <c r="S12" s="67">
        <f t="shared" si="7"/>
        <v>4</v>
      </c>
    </row>
    <row r="13" spans="1:20" x14ac:dyDescent="0.3">
      <c r="A13" s="63" t="s">
        <v>1116</v>
      </c>
      <c r="B13" s="64">
        <f>VLOOKUP($A13,'Return Data'!$B$7:$R$2292,3,0)</f>
        <v>44651</v>
      </c>
      <c r="C13" s="65">
        <f>VLOOKUP($A13,'Return Data'!$B$7:$R$2292,4,0)</f>
        <v>1559.4386</v>
      </c>
      <c r="D13" s="65">
        <f>VLOOKUP($A13,'Return Data'!$B$7:$R$2292,10,0)</f>
        <v>-4.7464000000000004</v>
      </c>
      <c r="E13" s="66">
        <f t="shared" si="0"/>
        <v>21</v>
      </c>
      <c r="F13" s="65">
        <f>VLOOKUP($A13,'Return Data'!$B$7:$R$2292,11,0)</f>
        <v>-7.2614999999999998</v>
      </c>
      <c r="G13" s="66">
        <f t="shared" si="1"/>
        <v>24</v>
      </c>
      <c r="H13" s="65">
        <f>VLOOKUP($A13,'Return Data'!$B$7:$R$2292,12,0)</f>
        <v>3.3325</v>
      </c>
      <c r="I13" s="66">
        <f t="shared" si="2"/>
        <v>23</v>
      </c>
      <c r="J13" s="65">
        <f>VLOOKUP($A13,'Return Data'!$B$7:$R$2292,13,0)</f>
        <v>14.631399999999999</v>
      </c>
      <c r="K13" s="66">
        <f t="shared" si="3"/>
        <v>23</v>
      </c>
      <c r="L13" s="65">
        <f>VLOOKUP($A13,'Return Data'!$B$7:$R$2292,17,0)</f>
        <v>44.761299999999999</v>
      </c>
      <c r="M13" s="66">
        <f t="shared" si="4"/>
        <v>21</v>
      </c>
      <c r="N13" s="65">
        <f>VLOOKUP($A13,'Return Data'!$B$7:$R$2292,14,0)</f>
        <v>14.440200000000001</v>
      </c>
      <c r="O13" s="66">
        <f t="shared" si="5"/>
        <v>22</v>
      </c>
      <c r="P13" s="65">
        <f>VLOOKUP($A13,'Return Data'!$B$7:$R$2292,15,0)</f>
        <v>11.648199999999999</v>
      </c>
      <c r="Q13" s="66">
        <f t="shared" si="6"/>
        <v>19</v>
      </c>
      <c r="R13" s="65">
        <f>VLOOKUP($A13,'Return Data'!$B$7:$R$2292,16,0)</f>
        <v>18.159800000000001</v>
      </c>
      <c r="S13" s="67">
        <f t="shared" si="7"/>
        <v>16</v>
      </c>
    </row>
    <row r="14" spans="1:20" x14ac:dyDescent="0.3">
      <c r="A14" s="63" t="s">
        <v>1118</v>
      </c>
      <c r="B14" s="64">
        <f>VLOOKUP($A14,'Return Data'!$B$7:$R$2292,3,0)</f>
        <v>44651</v>
      </c>
      <c r="C14" s="65">
        <f>VLOOKUP($A14,'Return Data'!$B$7:$R$2292,4,0)</f>
        <v>97.799000000000007</v>
      </c>
      <c r="D14" s="65">
        <f>VLOOKUP($A14,'Return Data'!$B$7:$R$2292,10,0)</f>
        <v>-0.37990000000000002</v>
      </c>
      <c r="E14" s="66">
        <f t="shared" si="0"/>
        <v>4</v>
      </c>
      <c r="F14" s="65">
        <f>VLOOKUP($A14,'Return Data'!$B$7:$R$2292,11,0)</f>
        <v>0.128</v>
      </c>
      <c r="G14" s="66">
        <f t="shared" si="1"/>
        <v>13</v>
      </c>
      <c r="H14" s="65">
        <f>VLOOKUP($A14,'Return Data'!$B$7:$R$2292,12,0)</f>
        <v>10.487399999999999</v>
      </c>
      <c r="I14" s="66">
        <f t="shared" si="2"/>
        <v>17</v>
      </c>
      <c r="J14" s="65">
        <f>VLOOKUP($A14,'Return Data'!$B$7:$R$2292,13,0)</f>
        <v>24.538699999999999</v>
      </c>
      <c r="K14" s="66">
        <f t="shared" si="3"/>
        <v>16</v>
      </c>
      <c r="L14" s="65">
        <f>VLOOKUP($A14,'Return Data'!$B$7:$R$2292,17,0)</f>
        <v>53.599299999999999</v>
      </c>
      <c r="M14" s="66">
        <f t="shared" si="4"/>
        <v>12</v>
      </c>
      <c r="N14" s="65">
        <f>VLOOKUP($A14,'Return Data'!$B$7:$R$2292,14,0)</f>
        <v>18.024799999999999</v>
      </c>
      <c r="O14" s="66">
        <f t="shared" si="5"/>
        <v>16</v>
      </c>
      <c r="P14" s="65">
        <f>VLOOKUP($A14,'Return Data'!$B$7:$R$2292,15,0)</f>
        <v>13.693899999999999</v>
      </c>
      <c r="Q14" s="66">
        <f t="shared" si="6"/>
        <v>15</v>
      </c>
      <c r="R14" s="65">
        <f>VLOOKUP($A14,'Return Data'!$B$7:$R$2292,16,0)</f>
        <v>19.621300000000002</v>
      </c>
      <c r="S14" s="67">
        <f t="shared" si="7"/>
        <v>13</v>
      </c>
    </row>
    <row r="15" spans="1:20" x14ac:dyDescent="0.3">
      <c r="A15" s="63" t="s">
        <v>1120</v>
      </c>
      <c r="B15" s="64">
        <f>VLOOKUP($A15,'Return Data'!$B$7:$R$2292,3,0)</f>
        <v>44651</v>
      </c>
      <c r="C15" s="65">
        <f>VLOOKUP($A15,'Return Data'!$B$7:$R$2292,4,0)</f>
        <v>172.62</v>
      </c>
      <c r="D15" s="65">
        <f>VLOOKUP($A15,'Return Data'!$B$7:$R$2292,10,0)</f>
        <v>-2.6724999999999999</v>
      </c>
      <c r="E15" s="66">
        <f t="shared" si="0"/>
        <v>13</v>
      </c>
      <c r="F15" s="65">
        <f>VLOOKUP($A15,'Return Data'!$B$7:$R$2292,11,0)</f>
        <v>-1.1227</v>
      </c>
      <c r="G15" s="66">
        <f t="shared" si="1"/>
        <v>16</v>
      </c>
      <c r="H15" s="65">
        <f>VLOOKUP($A15,'Return Data'!$B$7:$R$2292,12,0)</f>
        <v>8.9359999999999999</v>
      </c>
      <c r="I15" s="66">
        <f t="shared" si="2"/>
        <v>19</v>
      </c>
      <c r="J15" s="65">
        <f>VLOOKUP($A15,'Return Data'!$B$7:$R$2292,13,0)</f>
        <v>25.9816</v>
      </c>
      <c r="K15" s="66">
        <f t="shared" si="3"/>
        <v>12</v>
      </c>
      <c r="L15" s="65">
        <f>VLOOKUP($A15,'Return Data'!$B$7:$R$2292,17,0)</f>
        <v>58.214700000000001</v>
      </c>
      <c r="M15" s="66">
        <f t="shared" si="4"/>
        <v>6</v>
      </c>
      <c r="N15" s="65">
        <f>VLOOKUP($A15,'Return Data'!$B$7:$R$2292,14,0)</f>
        <v>19.064599999999999</v>
      </c>
      <c r="O15" s="66">
        <f t="shared" si="5"/>
        <v>14</v>
      </c>
      <c r="P15" s="65">
        <f>VLOOKUP($A15,'Return Data'!$B$7:$R$2292,15,0)</f>
        <v>13.939399999999999</v>
      </c>
      <c r="Q15" s="66">
        <f t="shared" si="6"/>
        <v>14</v>
      </c>
      <c r="R15" s="65">
        <f>VLOOKUP($A15,'Return Data'!$B$7:$R$2292,16,0)</f>
        <v>19.1616</v>
      </c>
      <c r="S15" s="67">
        <f t="shared" si="7"/>
        <v>15</v>
      </c>
    </row>
    <row r="16" spans="1:20" x14ac:dyDescent="0.3">
      <c r="A16" s="63" t="s">
        <v>1122</v>
      </c>
      <c r="B16" s="64">
        <f>VLOOKUP($A16,'Return Data'!$B$7:$R$2292,3,0)</f>
        <v>44651</v>
      </c>
      <c r="C16" s="65">
        <f>VLOOKUP($A16,'Return Data'!$B$7:$R$2292,4,0)</f>
        <v>17.649999999999999</v>
      </c>
      <c r="D16" s="65">
        <f>VLOOKUP($A16,'Return Data'!$B$7:$R$2292,10,0)</f>
        <v>-7.2516999999999996</v>
      </c>
      <c r="E16" s="66">
        <f t="shared" si="0"/>
        <v>24</v>
      </c>
      <c r="F16" s="65">
        <f>VLOOKUP($A16,'Return Data'!$B$7:$R$2292,11,0)</f>
        <v>-6.9093</v>
      </c>
      <c r="G16" s="66">
        <f t="shared" si="1"/>
        <v>23</v>
      </c>
      <c r="H16" s="65">
        <f>VLOOKUP($A16,'Return Data'!$B$7:$R$2292,12,0)</f>
        <v>4.3761000000000001</v>
      </c>
      <c r="I16" s="66">
        <f t="shared" si="2"/>
        <v>22</v>
      </c>
      <c r="J16" s="65">
        <f>VLOOKUP($A16,'Return Data'!$B$7:$R$2292,13,0)</f>
        <v>15.2841</v>
      </c>
      <c r="K16" s="66">
        <f t="shared" si="3"/>
        <v>22</v>
      </c>
      <c r="L16" s="65">
        <f>VLOOKUP($A16,'Return Data'!$B$7:$R$2292,17,0)</f>
        <v>46.444299999999998</v>
      </c>
      <c r="M16" s="66">
        <f t="shared" si="4"/>
        <v>18</v>
      </c>
      <c r="N16" s="65">
        <f>VLOOKUP($A16,'Return Data'!$B$7:$R$2292,14,0)</f>
        <v>15.5052</v>
      </c>
      <c r="O16" s="66">
        <f t="shared" si="5"/>
        <v>20</v>
      </c>
      <c r="P16" s="65">
        <f>VLOOKUP($A16,'Return Data'!$B$7:$R$2292,15,0)</f>
        <v>10.8133</v>
      </c>
      <c r="Q16" s="66">
        <f t="shared" si="6"/>
        <v>20</v>
      </c>
      <c r="R16" s="65">
        <f>VLOOKUP($A16,'Return Data'!$B$7:$R$2292,16,0)</f>
        <v>11.590299999999999</v>
      </c>
      <c r="S16" s="67">
        <f t="shared" si="7"/>
        <v>24</v>
      </c>
    </row>
    <row r="17" spans="1:19" x14ac:dyDescent="0.3">
      <c r="A17" s="63" t="s">
        <v>1124</v>
      </c>
      <c r="B17" s="64">
        <f>VLOOKUP($A17,'Return Data'!$B$7:$R$2292,3,0)</f>
        <v>44651</v>
      </c>
      <c r="C17" s="65">
        <f>VLOOKUP($A17,'Return Data'!$B$7:$R$2292,4,0)</f>
        <v>98.57</v>
      </c>
      <c r="D17" s="65">
        <f>VLOOKUP($A17,'Return Data'!$B$7:$R$2292,10,0)</f>
        <v>-3.8997999999999999</v>
      </c>
      <c r="E17" s="66">
        <f t="shared" si="0"/>
        <v>18</v>
      </c>
      <c r="F17" s="65">
        <f>VLOOKUP($A17,'Return Data'!$B$7:$R$2292,11,0)</f>
        <v>0.2747</v>
      </c>
      <c r="G17" s="66">
        <f t="shared" si="1"/>
        <v>12</v>
      </c>
      <c r="H17" s="65">
        <f>VLOOKUP($A17,'Return Data'!$B$7:$R$2292,12,0)</f>
        <v>11.466699999999999</v>
      </c>
      <c r="I17" s="66">
        <f t="shared" si="2"/>
        <v>11</v>
      </c>
      <c r="J17" s="65">
        <f>VLOOKUP($A17,'Return Data'!$B$7:$R$2292,13,0)</f>
        <v>25.327400000000001</v>
      </c>
      <c r="K17" s="66">
        <f t="shared" si="3"/>
        <v>14</v>
      </c>
      <c r="L17" s="65">
        <f>VLOOKUP($A17,'Return Data'!$B$7:$R$2292,17,0)</f>
        <v>49.707900000000002</v>
      </c>
      <c r="M17" s="66">
        <f t="shared" si="4"/>
        <v>16</v>
      </c>
      <c r="N17" s="65">
        <f>VLOOKUP($A17,'Return Data'!$B$7:$R$2292,14,0)</f>
        <v>21.890599999999999</v>
      </c>
      <c r="O17" s="66">
        <f t="shared" si="5"/>
        <v>12</v>
      </c>
      <c r="P17" s="65">
        <f>VLOOKUP($A17,'Return Data'!$B$7:$R$2292,15,0)</f>
        <v>17.484500000000001</v>
      </c>
      <c r="Q17" s="66">
        <f t="shared" si="6"/>
        <v>5</v>
      </c>
      <c r="R17" s="65">
        <f>VLOOKUP($A17,'Return Data'!$B$7:$R$2292,16,0)</f>
        <v>20.437799999999999</v>
      </c>
      <c r="S17" s="67">
        <f t="shared" si="7"/>
        <v>6</v>
      </c>
    </row>
    <row r="18" spans="1:19" x14ac:dyDescent="0.3">
      <c r="A18" s="63" t="s">
        <v>1126</v>
      </c>
      <c r="B18" s="64">
        <f>VLOOKUP($A18,'Return Data'!$B$7:$R$2292,3,0)</f>
        <v>44651</v>
      </c>
      <c r="C18" s="65">
        <f>VLOOKUP($A18,'Return Data'!$B$7:$R$2292,4,0)</f>
        <v>79.617000000000004</v>
      </c>
      <c r="D18" s="65">
        <f>VLOOKUP($A18,'Return Data'!$B$7:$R$2292,10,0)</f>
        <v>-1.4055</v>
      </c>
      <c r="E18" s="66">
        <f t="shared" si="0"/>
        <v>9</v>
      </c>
      <c r="F18" s="65">
        <f>VLOOKUP($A18,'Return Data'!$B$7:$R$2292,11,0)</f>
        <v>1.6301000000000001</v>
      </c>
      <c r="G18" s="66">
        <f t="shared" si="1"/>
        <v>5</v>
      </c>
      <c r="H18" s="65">
        <f>VLOOKUP($A18,'Return Data'!$B$7:$R$2292,12,0)</f>
        <v>10.853199999999999</v>
      </c>
      <c r="I18" s="66">
        <f t="shared" si="2"/>
        <v>14</v>
      </c>
      <c r="J18" s="65">
        <f>VLOOKUP($A18,'Return Data'!$B$7:$R$2292,13,0)</f>
        <v>26.002199999999998</v>
      </c>
      <c r="K18" s="66">
        <f t="shared" si="3"/>
        <v>11</v>
      </c>
      <c r="L18" s="65">
        <f>VLOOKUP($A18,'Return Data'!$B$7:$R$2292,17,0)</f>
        <v>57.447400000000002</v>
      </c>
      <c r="M18" s="66">
        <f t="shared" si="4"/>
        <v>7</v>
      </c>
      <c r="N18" s="65">
        <f>VLOOKUP($A18,'Return Data'!$B$7:$R$2292,14,0)</f>
        <v>23.9194</v>
      </c>
      <c r="O18" s="66">
        <f t="shared" si="5"/>
        <v>7</v>
      </c>
      <c r="P18" s="65">
        <f>VLOOKUP($A18,'Return Data'!$B$7:$R$2292,15,0)</f>
        <v>16.688500000000001</v>
      </c>
      <c r="Q18" s="66">
        <f t="shared" si="6"/>
        <v>6</v>
      </c>
      <c r="R18" s="65">
        <f>VLOOKUP($A18,'Return Data'!$B$7:$R$2292,16,0)</f>
        <v>20.7546</v>
      </c>
      <c r="S18" s="67">
        <f t="shared" si="7"/>
        <v>5</v>
      </c>
    </row>
    <row r="19" spans="1:19" x14ac:dyDescent="0.3">
      <c r="A19" s="63" t="s">
        <v>1127</v>
      </c>
      <c r="B19" s="64">
        <f>VLOOKUP($A19,'Return Data'!$B$7:$R$2292,3,0)</f>
        <v>44651</v>
      </c>
      <c r="C19" s="65">
        <f>VLOOKUP($A19,'Return Data'!$B$7:$R$2292,4,0)</f>
        <v>221.38</v>
      </c>
      <c r="D19" s="65">
        <f>VLOOKUP($A19,'Return Data'!$B$7:$R$2292,10,0)</f>
        <v>-1.3633999999999999</v>
      </c>
      <c r="E19" s="66">
        <f t="shared" si="0"/>
        <v>8</v>
      </c>
      <c r="F19" s="65">
        <f>VLOOKUP($A19,'Return Data'!$B$7:$R$2292,11,0)</f>
        <v>-2.9291</v>
      </c>
      <c r="G19" s="66">
        <f t="shared" si="1"/>
        <v>21</v>
      </c>
      <c r="H19" s="65">
        <f>VLOOKUP($A19,'Return Data'!$B$7:$R$2292,12,0)</f>
        <v>6.9675000000000002</v>
      </c>
      <c r="I19" s="66">
        <f t="shared" si="2"/>
        <v>20</v>
      </c>
      <c r="J19" s="65">
        <f>VLOOKUP($A19,'Return Data'!$B$7:$R$2292,13,0)</f>
        <v>17.1509</v>
      </c>
      <c r="K19" s="66">
        <f t="shared" si="3"/>
        <v>21</v>
      </c>
      <c r="L19" s="65">
        <f>VLOOKUP($A19,'Return Data'!$B$7:$R$2292,17,0)</f>
        <v>45.181899999999999</v>
      </c>
      <c r="M19" s="66">
        <f t="shared" si="4"/>
        <v>20</v>
      </c>
      <c r="N19" s="65">
        <f>VLOOKUP($A19,'Return Data'!$B$7:$R$2292,14,0)</f>
        <v>15.747999999999999</v>
      </c>
      <c r="O19" s="66">
        <f t="shared" si="5"/>
        <v>19</v>
      </c>
      <c r="P19" s="65">
        <f>VLOOKUP($A19,'Return Data'!$B$7:$R$2292,15,0)</f>
        <v>12.8233</v>
      </c>
      <c r="Q19" s="66">
        <f t="shared" si="6"/>
        <v>17</v>
      </c>
      <c r="R19" s="65">
        <f>VLOOKUP($A19,'Return Data'!$B$7:$R$2292,16,0)</f>
        <v>19.4222</v>
      </c>
      <c r="S19" s="67">
        <f t="shared" si="7"/>
        <v>14</v>
      </c>
    </row>
    <row r="20" spans="1:19" x14ac:dyDescent="0.3">
      <c r="A20" s="63" t="s">
        <v>1129</v>
      </c>
      <c r="B20" s="64">
        <f>VLOOKUP($A20,'Return Data'!$B$7:$R$2292,3,0)</f>
        <v>44651</v>
      </c>
      <c r="C20" s="65">
        <f>VLOOKUP($A20,'Return Data'!$B$7:$R$2292,4,0)</f>
        <v>18.694299999999998</v>
      </c>
      <c r="D20" s="65">
        <f>VLOOKUP($A20,'Return Data'!$B$7:$R$2292,10,0)</f>
        <v>-0.45</v>
      </c>
      <c r="E20" s="66">
        <f t="shared" si="0"/>
        <v>5</v>
      </c>
      <c r="F20" s="65">
        <f>VLOOKUP($A20,'Return Data'!$B$7:$R$2292,11,0)</f>
        <v>2.3273999999999999</v>
      </c>
      <c r="G20" s="66">
        <f t="shared" si="1"/>
        <v>4</v>
      </c>
      <c r="H20" s="65">
        <f>VLOOKUP($A20,'Return Data'!$B$7:$R$2292,12,0)</f>
        <v>12.2201</v>
      </c>
      <c r="I20" s="66">
        <f t="shared" si="2"/>
        <v>7</v>
      </c>
      <c r="J20" s="65">
        <f>VLOOKUP($A20,'Return Data'!$B$7:$R$2292,13,0)</f>
        <v>30.601500000000001</v>
      </c>
      <c r="K20" s="66">
        <f t="shared" si="3"/>
        <v>5</v>
      </c>
      <c r="L20" s="65">
        <f>VLOOKUP($A20,'Return Data'!$B$7:$R$2292,17,0)</f>
        <v>52.193600000000004</v>
      </c>
      <c r="M20" s="66">
        <f t="shared" si="4"/>
        <v>14</v>
      </c>
      <c r="N20" s="65">
        <f>VLOOKUP($A20,'Return Data'!$B$7:$R$2292,14,0)</f>
        <v>24.6737</v>
      </c>
      <c r="O20" s="66">
        <f t="shared" si="5"/>
        <v>4</v>
      </c>
      <c r="P20" s="65"/>
      <c r="Q20" s="66"/>
      <c r="R20" s="65">
        <f>VLOOKUP($A20,'Return Data'!$B$7:$R$2292,16,0)</f>
        <v>16.199200000000001</v>
      </c>
      <c r="S20" s="67">
        <f t="shared" si="7"/>
        <v>23</v>
      </c>
    </row>
    <row r="21" spans="1:19" x14ac:dyDescent="0.3">
      <c r="A21" s="63" t="s">
        <v>1131</v>
      </c>
      <c r="B21" s="64">
        <f>VLOOKUP($A21,'Return Data'!$B$7:$R$2292,3,0)</f>
        <v>44651</v>
      </c>
      <c r="C21" s="65">
        <f>VLOOKUP($A21,'Return Data'!$B$7:$R$2292,4,0)</f>
        <v>21.431000000000001</v>
      </c>
      <c r="D21" s="65">
        <f>VLOOKUP($A21,'Return Data'!$B$7:$R$2292,10,0)</f>
        <v>-0.72270000000000001</v>
      </c>
      <c r="E21" s="66">
        <f t="shared" si="0"/>
        <v>6</v>
      </c>
      <c r="F21" s="65">
        <f>VLOOKUP($A21,'Return Data'!$B$7:$R$2292,11,0)</f>
        <v>0.88970000000000005</v>
      </c>
      <c r="G21" s="66">
        <f t="shared" si="1"/>
        <v>9</v>
      </c>
      <c r="H21" s="65">
        <f>VLOOKUP($A21,'Return Data'!$B$7:$R$2292,12,0)</f>
        <v>12.0634</v>
      </c>
      <c r="I21" s="66">
        <f t="shared" si="2"/>
        <v>8</v>
      </c>
      <c r="J21" s="65">
        <f>VLOOKUP($A21,'Return Data'!$B$7:$R$2292,13,0)</f>
        <v>29.672699999999999</v>
      </c>
      <c r="K21" s="66">
        <f t="shared" si="3"/>
        <v>7</v>
      </c>
      <c r="L21" s="65">
        <f>VLOOKUP($A21,'Return Data'!$B$7:$R$2292,17,0)</f>
        <v>60.735999999999997</v>
      </c>
      <c r="M21" s="66">
        <f t="shared" si="4"/>
        <v>4</v>
      </c>
      <c r="N21" s="65"/>
      <c r="O21" s="66"/>
      <c r="P21" s="65"/>
      <c r="Q21" s="66"/>
      <c r="R21" s="65">
        <f>VLOOKUP($A21,'Return Data'!$B$7:$R$2292,16,0)</f>
        <v>32.984699999999997</v>
      </c>
      <c r="S21" s="67">
        <f t="shared" si="7"/>
        <v>2</v>
      </c>
    </row>
    <row r="22" spans="1:19" x14ac:dyDescent="0.3">
      <c r="A22" s="63" t="s">
        <v>1133</v>
      </c>
      <c r="B22" s="64">
        <f>VLOOKUP($A22,'Return Data'!$B$7:$R$2292,3,0)</f>
        <v>44651</v>
      </c>
      <c r="C22" s="65">
        <f>VLOOKUP($A22,'Return Data'!$B$7:$R$2292,4,0)</f>
        <v>49.621299999999998</v>
      </c>
      <c r="D22" s="65">
        <f>VLOOKUP($A22,'Return Data'!$B$7:$R$2292,10,0)</f>
        <v>-1.4154</v>
      </c>
      <c r="E22" s="66">
        <f t="shared" si="0"/>
        <v>10</v>
      </c>
      <c r="F22" s="65">
        <f>VLOOKUP($A22,'Return Data'!$B$7:$R$2292,11,0)</f>
        <v>7.4126000000000003</v>
      </c>
      <c r="G22" s="66">
        <f t="shared" si="1"/>
        <v>2</v>
      </c>
      <c r="H22" s="65">
        <f>VLOOKUP($A22,'Return Data'!$B$7:$R$2292,12,0)</f>
        <v>27.7056</v>
      </c>
      <c r="I22" s="66">
        <f t="shared" si="2"/>
        <v>1</v>
      </c>
      <c r="J22" s="65">
        <f>VLOOKUP($A22,'Return Data'!$B$7:$R$2292,13,0)</f>
        <v>39.851599999999998</v>
      </c>
      <c r="K22" s="66">
        <f t="shared" si="3"/>
        <v>2</v>
      </c>
      <c r="L22" s="65">
        <f>VLOOKUP($A22,'Return Data'!$B$7:$R$2292,17,0)</f>
        <v>54.649000000000001</v>
      </c>
      <c r="M22" s="66">
        <f t="shared" si="4"/>
        <v>11</v>
      </c>
      <c r="N22" s="65">
        <f>VLOOKUP($A22,'Return Data'!$B$7:$R$2292,14,0)</f>
        <v>22.384699999999999</v>
      </c>
      <c r="O22" s="66">
        <f t="shared" ref="O22:O29" si="8">RANK(N22,N$8:N$31,0)</f>
        <v>11</v>
      </c>
      <c r="P22" s="65">
        <f>VLOOKUP($A22,'Return Data'!$B$7:$R$2292,15,0)</f>
        <v>14.5275</v>
      </c>
      <c r="Q22" s="66">
        <f t="shared" ref="Q22:Q29" si="9">RANK(P22,P$8:P$31,0)</f>
        <v>12</v>
      </c>
      <c r="R22" s="65">
        <f>VLOOKUP($A22,'Return Data'!$B$7:$R$2292,16,0)</f>
        <v>21.8626</v>
      </c>
      <c r="S22" s="67">
        <f t="shared" si="7"/>
        <v>3</v>
      </c>
    </row>
    <row r="23" spans="1:19" x14ac:dyDescent="0.3">
      <c r="A23" s="63" t="s">
        <v>1136</v>
      </c>
      <c r="B23" s="64">
        <f>VLOOKUP($A23,'Return Data'!$B$7:$R$2292,3,0)</f>
        <v>44651</v>
      </c>
      <c r="C23" s="65">
        <f>VLOOKUP($A23,'Return Data'!$B$7:$R$2292,4,0)</f>
        <v>2152.7550000000001</v>
      </c>
      <c r="D23" s="65">
        <f>VLOOKUP($A23,'Return Data'!$B$7:$R$2292,10,0)</f>
        <v>-1.0677000000000001</v>
      </c>
      <c r="E23" s="66">
        <f t="shared" si="0"/>
        <v>7</v>
      </c>
      <c r="F23" s="65">
        <f>VLOOKUP($A23,'Return Data'!$B$7:$R$2292,11,0)</f>
        <v>-1.0443</v>
      </c>
      <c r="G23" s="66">
        <f t="shared" si="1"/>
        <v>15</v>
      </c>
      <c r="H23" s="65">
        <f>VLOOKUP($A23,'Return Data'!$B$7:$R$2292,12,0)</f>
        <v>15.206099999999999</v>
      </c>
      <c r="I23" s="66">
        <f t="shared" si="2"/>
        <v>5</v>
      </c>
      <c r="J23" s="65">
        <f>VLOOKUP($A23,'Return Data'!$B$7:$R$2292,13,0)</f>
        <v>30.1404</v>
      </c>
      <c r="K23" s="66">
        <f t="shared" si="3"/>
        <v>6</v>
      </c>
      <c r="L23" s="65">
        <f>VLOOKUP($A23,'Return Data'!$B$7:$R$2292,17,0)</f>
        <v>56.693399999999997</v>
      </c>
      <c r="M23" s="66">
        <f t="shared" si="4"/>
        <v>8</v>
      </c>
      <c r="N23" s="65">
        <f>VLOOKUP($A23,'Return Data'!$B$7:$R$2292,14,0)</f>
        <v>22.4922</v>
      </c>
      <c r="O23" s="66">
        <f t="shared" si="8"/>
        <v>9</v>
      </c>
      <c r="P23" s="65">
        <f>VLOOKUP($A23,'Return Data'!$B$7:$R$2292,15,0)</f>
        <v>16.622499999999999</v>
      </c>
      <c r="Q23" s="66">
        <f t="shared" si="9"/>
        <v>7</v>
      </c>
      <c r="R23" s="65">
        <f>VLOOKUP($A23,'Return Data'!$B$7:$R$2292,16,0)</f>
        <v>16.962399999999999</v>
      </c>
      <c r="S23" s="67">
        <f t="shared" si="7"/>
        <v>20</v>
      </c>
    </row>
    <row r="24" spans="1:19" x14ac:dyDescent="0.3">
      <c r="A24" s="63" t="s">
        <v>1137</v>
      </c>
      <c r="B24" s="64">
        <f>VLOOKUP($A24,'Return Data'!$B$7:$R$2292,3,0)</f>
        <v>44651</v>
      </c>
      <c r="C24" s="65">
        <f>VLOOKUP($A24,'Return Data'!$B$7:$R$2292,4,0)</f>
        <v>46.88</v>
      </c>
      <c r="D24" s="65">
        <f>VLOOKUP($A24,'Return Data'!$B$7:$R$2292,10,0)</f>
        <v>-4.4046000000000003</v>
      </c>
      <c r="E24" s="66">
        <f t="shared" si="0"/>
        <v>19</v>
      </c>
      <c r="F24" s="65">
        <f>VLOOKUP($A24,'Return Data'!$B$7:$R$2292,11,0)</f>
        <v>1.0563</v>
      </c>
      <c r="G24" s="66">
        <f t="shared" si="1"/>
        <v>6</v>
      </c>
      <c r="H24" s="65">
        <f>VLOOKUP($A24,'Return Data'!$B$7:$R$2292,12,0)</f>
        <v>17.346699999999998</v>
      </c>
      <c r="I24" s="66">
        <f t="shared" si="2"/>
        <v>3</v>
      </c>
      <c r="J24" s="65">
        <f>VLOOKUP($A24,'Return Data'!$B$7:$R$2292,13,0)</f>
        <v>37.760800000000003</v>
      </c>
      <c r="K24" s="66">
        <f t="shared" si="3"/>
        <v>3</v>
      </c>
      <c r="L24" s="65">
        <f>VLOOKUP($A24,'Return Data'!$B$7:$R$2292,17,0)</f>
        <v>74.645300000000006</v>
      </c>
      <c r="M24" s="66">
        <f t="shared" si="4"/>
        <v>2</v>
      </c>
      <c r="N24" s="65">
        <f>VLOOKUP($A24,'Return Data'!$B$7:$R$2292,14,0)</f>
        <v>34.3414</v>
      </c>
      <c r="O24" s="66">
        <f t="shared" si="8"/>
        <v>1</v>
      </c>
      <c r="P24" s="65">
        <f>VLOOKUP($A24,'Return Data'!$B$7:$R$2292,15,0)</f>
        <v>20.3477</v>
      </c>
      <c r="Q24" s="66">
        <f t="shared" si="9"/>
        <v>3</v>
      </c>
      <c r="R24" s="65">
        <f>VLOOKUP($A24,'Return Data'!$B$7:$R$2292,16,0)</f>
        <v>20.375</v>
      </c>
      <c r="S24" s="67">
        <f t="shared" si="7"/>
        <v>7</v>
      </c>
    </row>
    <row r="25" spans="1:19" x14ac:dyDescent="0.3">
      <c r="A25" s="63" t="s">
        <v>1142</v>
      </c>
      <c r="B25" s="64">
        <f>VLOOKUP($A25,'Return Data'!$B$7:$R$2292,3,0)</f>
        <v>44651</v>
      </c>
      <c r="C25" s="65">
        <f>VLOOKUP($A25,'Return Data'!$B$7:$R$2292,4,0)</f>
        <v>135.68360000000001</v>
      </c>
      <c r="D25" s="65">
        <f>VLOOKUP($A25,'Return Data'!$B$7:$R$2292,10,0)</f>
        <v>8.3036999999999992</v>
      </c>
      <c r="E25" s="66">
        <f t="shared" si="0"/>
        <v>1</v>
      </c>
      <c r="F25" s="65">
        <f>VLOOKUP($A25,'Return Data'!$B$7:$R$2292,11,0)</f>
        <v>13.4123</v>
      </c>
      <c r="G25" s="66">
        <f t="shared" si="1"/>
        <v>1</v>
      </c>
      <c r="H25" s="65">
        <f>VLOOKUP($A25,'Return Data'!$B$7:$R$2292,12,0)</f>
        <v>23.314</v>
      </c>
      <c r="I25" s="66">
        <f t="shared" si="2"/>
        <v>2</v>
      </c>
      <c r="J25" s="65">
        <f>VLOOKUP($A25,'Return Data'!$B$7:$R$2292,13,0)</f>
        <v>52.380499999999998</v>
      </c>
      <c r="K25" s="66">
        <f t="shared" si="3"/>
        <v>1</v>
      </c>
      <c r="L25" s="65">
        <f>VLOOKUP($A25,'Return Data'!$B$7:$R$2292,17,0)</f>
        <v>74.792699999999996</v>
      </c>
      <c r="M25" s="66">
        <f t="shared" si="4"/>
        <v>1</v>
      </c>
      <c r="N25" s="65">
        <f>VLOOKUP($A25,'Return Data'!$B$7:$R$2292,14,0)</f>
        <v>32.0291</v>
      </c>
      <c r="O25" s="66">
        <f t="shared" si="8"/>
        <v>2</v>
      </c>
      <c r="P25" s="65">
        <f>VLOOKUP($A25,'Return Data'!$B$7:$R$2292,15,0)</f>
        <v>22.8443</v>
      </c>
      <c r="Q25" s="66">
        <f t="shared" si="9"/>
        <v>1</v>
      </c>
      <c r="R25" s="65">
        <f>VLOOKUP($A25,'Return Data'!$B$7:$R$2292,16,0)</f>
        <v>17.5014</v>
      </c>
      <c r="S25" s="67">
        <f t="shared" si="7"/>
        <v>18</v>
      </c>
    </row>
    <row r="26" spans="1:19" x14ac:dyDescent="0.3">
      <c r="A26" s="63" t="s">
        <v>1143</v>
      </c>
      <c r="B26" s="64">
        <f>VLOOKUP($A26,'Return Data'!$B$7:$R$2292,3,0)</f>
        <v>44651</v>
      </c>
      <c r="C26" s="65">
        <f>VLOOKUP($A26,'Return Data'!$B$7:$R$2292,4,0)</f>
        <v>148.41849999999999</v>
      </c>
      <c r="D26" s="65">
        <f>VLOOKUP($A26,'Return Data'!$B$7:$R$2292,10,0)</f>
        <v>-3.1480999999999999</v>
      </c>
      <c r="E26" s="66">
        <f t="shared" si="0"/>
        <v>15</v>
      </c>
      <c r="F26" s="65">
        <f>VLOOKUP($A26,'Return Data'!$B$7:$R$2292,11,0)</f>
        <v>3.2317999999999998</v>
      </c>
      <c r="G26" s="66">
        <f t="shared" si="1"/>
        <v>3</v>
      </c>
      <c r="H26" s="65">
        <f>VLOOKUP($A26,'Return Data'!$B$7:$R$2292,12,0)</f>
        <v>14.4483</v>
      </c>
      <c r="I26" s="66">
        <f t="shared" si="2"/>
        <v>6</v>
      </c>
      <c r="J26" s="65">
        <f>VLOOKUP($A26,'Return Data'!$B$7:$R$2292,13,0)</f>
        <v>27.669899999999998</v>
      </c>
      <c r="K26" s="66">
        <f t="shared" si="3"/>
        <v>9</v>
      </c>
      <c r="L26" s="65">
        <f>VLOOKUP($A26,'Return Data'!$B$7:$R$2292,17,0)</f>
        <v>62.833199999999998</v>
      </c>
      <c r="M26" s="66">
        <f t="shared" si="4"/>
        <v>3</v>
      </c>
      <c r="N26" s="65">
        <f>VLOOKUP($A26,'Return Data'!$B$7:$R$2292,14,0)</f>
        <v>23.125800000000002</v>
      </c>
      <c r="O26" s="66">
        <f t="shared" si="8"/>
        <v>8</v>
      </c>
      <c r="P26" s="65">
        <f>VLOOKUP($A26,'Return Data'!$B$7:$R$2292,15,0)</f>
        <v>14.0839</v>
      </c>
      <c r="Q26" s="66">
        <f t="shared" si="9"/>
        <v>13</v>
      </c>
      <c r="R26" s="65">
        <f>VLOOKUP($A26,'Return Data'!$B$7:$R$2292,16,0)</f>
        <v>19.838899999999999</v>
      </c>
      <c r="S26" s="67">
        <f t="shared" si="7"/>
        <v>11</v>
      </c>
    </row>
    <row r="27" spans="1:19" x14ac:dyDescent="0.3">
      <c r="A27" s="63" t="s">
        <v>1146</v>
      </c>
      <c r="B27" s="64">
        <f>VLOOKUP($A27,'Return Data'!$B$7:$R$2292,3,0)</f>
        <v>44651</v>
      </c>
      <c r="C27" s="65">
        <f>VLOOKUP($A27,'Return Data'!$B$7:$R$2292,4,0)</f>
        <v>738.97379999999998</v>
      </c>
      <c r="D27" s="65">
        <f>VLOOKUP($A27,'Return Data'!$B$7:$R$2292,10,0)</f>
        <v>-1.7585999999999999</v>
      </c>
      <c r="E27" s="66">
        <f t="shared" si="0"/>
        <v>12</v>
      </c>
      <c r="F27" s="65">
        <f>VLOOKUP($A27,'Return Data'!$B$7:$R$2292,11,0)</f>
        <v>-0.85599999999999998</v>
      </c>
      <c r="G27" s="66">
        <f t="shared" si="1"/>
        <v>14</v>
      </c>
      <c r="H27" s="65">
        <f>VLOOKUP($A27,'Return Data'!$B$7:$R$2292,12,0)</f>
        <v>10.458</v>
      </c>
      <c r="I27" s="66">
        <f t="shared" si="2"/>
        <v>18</v>
      </c>
      <c r="J27" s="65">
        <f>VLOOKUP($A27,'Return Data'!$B$7:$R$2292,13,0)</f>
        <v>22.0868</v>
      </c>
      <c r="K27" s="66">
        <f t="shared" si="3"/>
        <v>19</v>
      </c>
      <c r="L27" s="65">
        <f>VLOOKUP($A27,'Return Data'!$B$7:$R$2292,17,0)</f>
        <v>46.668100000000003</v>
      </c>
      <c r="M27" s="66">
        <f t="shared" si="4"/>
        <v>17</v>
      </c>
      <c r="N27" s="65">
        <f>VLOOKUP($A27,'Return Data'!$B$7:$R$2292,14,0)</f>
        <v>14.8748</v>
      </c>
      <c r="O27" s="66">
        <f t="shared" si="8"/>
        <v>21</v>
      </c>
      <c r="P27" s="65">
        <f>VLOOKUP($A27,'Return Data'!$B$7:$R$2292,15,0)</f>
        <v>10.243499999999999</v>
      </c>
      <c r="Q27" s="66">
        <f t="shared" si="9"/>
        <v>21</v>
      </c>
      <c r="R27" s="65">
        <f>VLOOKUP($A27,'Return Data'!$B$7:$R$2292,16,0)</f>
        <v>16.946200000000001</v>
      </c>
      <c r="S27" s="67">
        <f t="shared" si="7"/>
        <v>21</v>
      </c>
    </row>
    <row r="28" spans="1:19" x14ac:dyDescent="0.3">
      <c r="A28" s="63" t="s">
        <v>1148</v>
      </c>
      <c r="B28" s="64">
        <f>VLOOKUP($A28,'Return Data'!$B$7:$R$2292,3,0)</f>
        <v>44651</v>
      </c>
      <c r="C28" s="65">
        <f>VLOOKUP($A28,'Return Data'!$B$7:$R$2292,4,0)</f>
        <v>263.04969999999997</v>
      </c>
      <c r="D28" s="65">
        <f>VLOOKUP($A28,'Return Data'!$B$7:$R$2292,10,0)</f>
        <v>-1.7094</v>
      </c>
      <c r="E28" s="66">
        <f t="shared" si="0"/>
        <v>11</v>
      </c>
      <c r="F28" s="65">
        <f>VLOOKUP($A28,'Return Data'!$B$7:$R$2292,11,0)</f>
        <v>0.9758</v>
      </c>
      <c r="G28" s="66">
        <f t="shared" si="1"/>
        <v>7</v>
      </c>
      <c r="H28" s="65">
        <f>VLOOKUP($A28,'Return Data'!$B$7:$R$2292,12,0)</f>
        <v>11.500999999999999</v>
      </c>
      <c r="I28" s="66">
        <f t="shared" si="2"/>
        <v>10</v>
      </c>
      <c r="J28" s="65">
        <f>VLOOKUP($A28,'Return Data'!$B$7:$R$2292,13,0)</f>
        <v>24.354399999999998</v>
      </c>
      <c r="K28" s="66">
        <f t="shared" si="3"/>
        <v>17</v>
      </c>
      <c r="L28" s="65">
        <f>VLOOKUP($A28,'Return Data'!$B$7:$R$2292,17,0)</f>
        <v>51.312399999999997</v>
      </c>
      <c r="M28" s="66">
        <f t="shared" si="4"/>
        <v>15</v>
      </c>
      <c r="N28" s="65">
        <f>VLOOKUP($A28,'Return Data'!$B$7:$R$2292,14,0)</f>
        <v>21.134499999999999</v>
      </c>
      <c r="O28" s="66">
        <f t="shared" si="8"/>
        <v>13</v>
      </c>
      <c r="P28" s="65">
        <f>VLOOKUP($A28,'Return Data'!$B$7:$R$2292,15,0)</f>
        <v>16.145600000000002</v>
      </c>
      <c r="Q28" s="66">
        <f t="shared" si="9"/>
        <v>8</v>
      </c>
      <c r="R28" s="65">
        <f>VLOOKUP($A28,'Return Data'!$B$7:$R$2292,16,0)</f>
        <v>19.845700000000001</v>
      </c>
      <c r="S28" s="67">
        <f t="shared" si="7"/>
        <v>10</v>
      </c>
    </row>
    <row r="29" spans="1:19" x14ac:dyDescent="0.3">
      <c r="A29" s="63" t="s">
        <v>1149</v>
      </c>
      <c r="B29" s="64">
        <f>VLOOKUP($A29,'Return Data'!$B$7:$R$2292,3,0)</f>
        <v>44651</v>
      </c>
      <c r="C29" s="65">
        <f>VLOOKUP($A29,'Return Data'!$B$7:$R$2292,4,0)</f>
        <v>75.900000000000006</v>
      </c>
      <c r="D29" s="65">
        <f>VLOOKUP($A29,'Return Data'!$B$7:$R$2292,10,0)</f>
        <v>0.43669999999999998</v>
      </c>
      <c r="E29" s="66">
        <f t="shared" si="0"/>
        <v>3</v>
      </c>
      <c r="F29" s="65">
        <f>VLOOKUP($A29,'Return Data'!$B$7:$R$2292,11,0)</f>
        <v>-1.7603</v>
      </c>
      <c r="G29" s="66">
        <f t="shared" si="1"/>
        <v>19</v>
      </c>
      <c r="H29" s="65">
        <f>VLOOKUP($A29,'Return Data'!$B$7:$R$2292,12,0)</f>
        <v>6.1984000000000004</v>
      </c>
      <c r="I29" s="66">
        <f t="shared" si="2"/>
        <v>21</v>
      </c>
      <c r="J29" s="65">
        <f>VLOOKUP($A29,'Return Data'!$B$7:$R$2292,13,0)</f>
        <v>20.018999999999998</v>
      </c>
      <c r="K29" s="66">
        <f t="shared" si="3"/>
        <v>20</v>
      </c>
      <c r="L29" s="65">
        <f>VLOOKUP($A29,'Return Data'!$B$7:$R$2292,17,0)</f>
        <v>44.659599999999998</v>
      </c>
      <c r="M29" s="66">
        <f t="shared" si="4"/>
        <v>22</v>
      </c>
      <c r="N29" s="65">
        <f>VLOOKUP($A29,'Return Data'!$B$7:$R$2292,14,0)</f>
        <v>18.917400000000001</v>
      </c>
      <c r="O29" s="66">
        <f t="shared" si="8"/>
        <v>15</v>
      </c>
      <c r="P29" s="65">
        <f>VLOOKUP($A29,'Return Data'!$B$7:$R$2292,15,0)</f>
        <v>14.9521</v>
      </c>
      <c r="Q29" s="66">
        <f t="shared" si="9"/>
        <v>10</v>
      </c>
      <c r="R29" s="65">
        <f>VLOOKUP($A29,'Return Data'!$B$7:$R$2292,16,0)</f>
        <v>17.039300000000001</v>
      </c>
      <c r="S29" s="67">
        <f t="shared" si="7"/>
        <v>19</v>
      </c>
    </row>
    <row r="30" spans="1:19" x14ac:dyDescent="0.3">
      <c r="A30" s="63" t="s">
        <v>1151</v>
      </c>
      <c r="B30" s="64">
        <f>VLOOKUP($A30,'Return Data'!$B$7:$R$2292,3,0)</f>
        <v>44651</v>
      </c>
      <c r="C30" s="65">
        <f>VLOOKUP($A30,'Return Data'!$B$7:$R$2292,4,0)</f>
        <v>27.47</v>
      </c>
      <c r="D30" s="65">
        <f>VLOOKUP($A30,'Return Data'!$B$7:$R$2292,10,0)</f>
        <v>-6.0533999999999999</v>
      </c>
      <c r="E30" s="66">
        <f t="shared" si="0"/>
        <v>23</v>
      </c>
      <c r="F30" s="65">
        <f>VLOOKUP($A30,'Return Data'!$B$7:$R$2292,11,0)</f>
        <v>-1.6116999999999999</v>
      </c>
      <c r="G30" s="66">
        <f t="shared" si="1"/>
        <v>18</v>
      </c>
      <c r="H30" s="65">
        <f>VLOOKUP($A30,'Return Data'!$B$7:$R$2292,12,0)</f>
        <v>11.395</v>
      </c>
      <c r="I30" s="66">
        <f t="shared" si="2"/>
        <v>12</v>
      </c>
      <c r="J30" s="65">
        <f>VLOOKUP($A30,'Return Data'!$B$7:$R$2292,13,0)</f>
        <v>28.7254</v>
      </c>
      <c r="K30" s="66">
        <f t="shared" si="3"/>
        <v>8</v>
      </c>
      <c r="L30" s="65"/>
      <c r="M30" s="66"/>
      <c r="N30" s="65"/>
      <c r="O30" s="66"/>
      <c r="P30" s="65"/>
      <c r="Q30" s="66"/>
      <c r="R30" s="65">
        <f>VLOOKUP($A30,'Return Data'!$B$7:$R$2292,16,0)</f>
        <v>64.835499999999996</v>
      </c>
      <c r="S30" s="67">
        <f t="shared" si="7"/>
        <v>1</v>
      </c>
    </row>
    <row r="31" spans="1:19" x14ac:dyDescent="0.3">
      <c r="A31" s="63" t="s">
        <v>1842</v>
      </c>
      <c r="B31" s="64">
        <f>VLOOKUP($A31,'Return Data'!$B$7:$R$2292,3,0)</f>
        <v>44651</v>
      </c>
      <c r="C31" s="65">
        <f>VLOOKUP($A31,'Return Data'!$B$7:$R$2292,4,0)</f>
        <v>195.56209999999999</v>
      </c>
      <c r="D31" s="65">
        <f>VLOOKUP($A31,'Return Data'!$B$7:$R$2292,10,0)</f>
        <v>-4.6792999999999996</v>
      </c>
      <c r="E31" s="66">
        <f t="shared" si="0"/>
        <v>20</v>
      </c>
      <c r="F31" s="65">
        <f>VLOOKUP($A31,'Return Data'!$B$7:$R$2292,11,0)</f>
        <v>-2.0706000000000002</v>
      </c>
      <c r="G31" s="66">
        <f t="shared" si="1"/>
        <v>20</v>
      </c>
      <c r="H31" s="65">
        <f>VLOOKUP($A31,'Return Data'!$B$7:$R$2292,12,0)</f>
        <v>10.642099999999999</v>
      </c>
      <c r="I31" s="66">
        <f t="shared" si="2"/>
        <v>16</v>
      </c>
      <c r="J31" s="65">
        <f>VLOOKUP($A31,'Return Data'!$B$7:$R$2292,13,0)</f>
        <v>23.839600000000001</v>
      </c>
      <c r="K31" s="66">
        <f t="shared" si="3"/>
        <v>18</v>
      </c>
      <c r="L31" s="65">
        <f>VLOOKUP($A31,'Return Data'!$B$7:$R$2292,17,0)</f>
        <v>55.7271</v>
      </c>
      <c r="M31" s="66">
        <f>RANK(L31,L$8:L$31,0)</f>
        <v>9</v>
      </c>
      <c r="N31" s="65">
        <f>VLOOKUP($A31,'Return Data'!$B$7:$R$2292,14,0)</f>
        <v>22.4556</v>
      </c>
      <c r="O31" s="66">
        <f>RANK(N31,N$8:N$31,0)</f>
        <v>10</v>
      </c>
      <c r="P31" s="65">
        <f>VLOOKUP($A31,'Return Data'!$B$7:$R$2292,15,0)</f>
        <v>14.725</v>
      </c>
      <c r="Q31" s="66">
        <f>RANK(P31,P$8:P$31,0)</f>
        <v>11</v>
      </c>
      <c r="R31" s="65">
        <f>VLOOKUP($A31,'Return Data'!$B$7:$R$2292,16,0)</f>
        <v>19.956</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-2.1444458333333336</v>
      </c>
      <c r="E33" s="74"/>
      <c r="F33" s="75">
        <f>AVERAGE(F8:F31)</f>
        <v>-6.8041666666665557E-3</v>
      </c>
      <c r="G33" s="74"/>
      <c r="H33" s="75">
        <f>AVERAGE(H8:H31)</f>
        <v>11.634862499999997</v>
      </c>
      <c r="I33" s="74"/>
      <c r="J33" s="75">
        <f>AVERAGE(J8:J31)</f>
        <v>26.690358333333336</v>
      </c>
      <c r="K33" s="74"/>
      <c r="L33" s="75">
        <f>AVERAGE(L8:L31)</f>
        <v>54.091786956521744</v>
      </c>
      <c r="M33" s="74"/>
      <c r="N33" s="75">
        <f>AVERAGE(N8:N31)</f>
        <v>21.501818181818184</v>
      </c>
      <c r="O33" s="74"/>
      <c r="P33" s="75">
        <f>AVERAGE(P8:P31)</f>
        <v>15.280261904761904</v>
      </c>
      <c r="Q33" s="74"/>
      <c r="R33" s="75">
        <f>AVERAGE(R8:R31)</f>
        <v>21.227241666666668</v>
      </c>
      <c r="S33" s="76"/>
    </row>
    <row r="34" spans="1:19" x14ac:dyDescent="0.3">
      <c r="A34" s="73" t="s">
        <v>28</v>
      </c>
      <c r="B34" s="74"/>
      <c r="C34" s="74"/>
      <c r="D34" s="75">
        <f>MIN(D8:D31)</f>
        <v>-7.2516999999999996</v>
      </c>
      <c r="E34" s="74"/>
      <c r="F34" s="75">
        <f>MIN(F8:F31)</f>
        <v>-7.2614999999999998</v>
      </c>
      <c r="G34" s="74"/>
      <c r="H34" s="75">
        <f>MIN(H8:H31)</f>
        <v>1.2030000000000001</v>
      </c>
      <c r="I34" s="74"/>
      <c r="J34" s="75">
        <f>MIN(J8:J31)</f>
        <v>14.112500000000001</v>
      </c>
      <c r="K34" s="74"/>
      <c r="L34" s="75">
        <f>MIN(L8:L31)</f>
        <v>40.594999999999999</v>
      </c>
      <c r="M34" s="74"/>
      <c r="N34" s="75">
        <f>MIN(N8:N31)</f>
        <v>14.440200000000001</v>
      </c>
      <c r="O34" s="74"/>
      <c r="P34" s="75">
        <f>MIN(P8:P31)</f>
        <v>10.243499999999999</v>
      </c>
      <c r="Q34" s="74"/>
      <c r="R34" s="75">
        <f>MIN(R8:R31)</f>
        <v>11.590299999999999</v>
      </c>
      <c r="S34" s="76"/>
    </row>
    <row r="35" spans="1:19" ht="15" thickBot="1" x14ac:dyDescent="0.35">
      <c r="A35" s="77" t="s">
        <v>29</v>
      </c>
      <c r="B35" s="78"/>
      <c r="C35" s="78"/>
      <c r="D35" s="79">
        <f>MAX(D8:D31)</f>
        <v>8.3036999999999992</v>
      </c>
      <c r="E35" s="78"/>
      <c r="F35" s="79">
        <f>MAX(F8:F31)</f>
        <v>13.4123</v>
      </c>
      <c r="G35" s="78"/>
      <c r="H35" s="79">
        <f>MAX(H8:H31)</f>
        <v>27.7056</v>
      </c>
      <c r="I35" s="78"/>
      <c r="J35" s="79">
        <f>MAX(J8:J31)</f>
        <v>52.380499999999998</v>
      </c>
      <c r="K35" s="78"/>
      <c r="L35" s="79">
        <f>MAX(L8:L31)</f>
        <v>74.792699999999996</v>
      </c>
      <c r="M35" s="78"/>
      <c r="N35" s="79">
        <f>MAX(N8:N31)</f>
        <v>34.3414</v>
      </c>
      <c r="O35" s="78"/>
      <c r="P35" s="79">
        <f>MAX(P8:P31)</f>
        <v>22.8443</v>
      </c>
      <c r="Q35" s="78"/>
      <c r="R35" s="79">
        <f>MAX(R8:R31)</f>
        <v>64.835499999999996</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1105</v>
      </c>
      <c r="B8" s="64">
        <f>VLOOKUP($A8,'Return Data'!$B$7:$R$2292,3,0)</f>
        <v>44651</v>
      </c>
      <c r="C8" s="65">
        <f>VLOOKUP($A8,'Return Data'!$B$7:$R$2292,4,0)</f>
        <v>460.96</v>
      </c>
      <c r="D8" s="65">
        <f>VLOOKUP($A8,'Return Data'!$B$7:$R$2292,10,0)</f>
        <v>-3.3748</v>
      </c>
      <c r="E8" s="66">
        <f t="shared" ref="E8:E31" si="0">RANK(D8,D$8:D$31,0)</f>
        <v>15</v>
      </c>
      <c r="F8" s="65">
        <f>VLOOKUP($A8,'Return Data'!$B$7:$R$2292,11,0)</f>
        <v>0.51239999999999997</v>
      </c>
      <c r="G8" s="66">
        <f t="shared" ref="G8:G31" si="1">RANK(F8,F$8:F$31,0)</f>
        <v>6</v>
      </c>
      <c r="H8" s="65">
        <f>VLOOKUP($A8,'Return Data'!$B$7:$R$2292,12,0)</f>
        <v>14.8209</v>
      </c>
      <c r="I8" s="66">
        <f t="shared" ref="I8:I31" si="2">RANK(H8,H$8:H$31,0)</f>
        <v>4</v>
      </c>
      <c r="J8" s="65">
        <f>VLOOKUP($A8,'Return Data'!$B$7:$R$2292,13,0)</f>
        <v>30.716899999999999</v>
      </c>
      <c r="K8" s="66">
        <f t="shared" ref="K8:K31" si="3">RANK(J8,J$8:J$31,0)</f>
        <v>4</v>
      </c>
      <c r="L8" s="65">
        <f>VLOOKUP($A8,'Return Data'!$B$7:$R$2292,17,0)</f>
        <v>53.883899999999997</v>
      </c>
      <c r="M8" s="66">
        <f t="shared" ref="M8:M29" si="4">RANK(L8,L$8:L$31,0)</f>
        <v>10</v>
      </c>
      <c r="N8" s="65">
        <f>VLOOKUP($A8,'Return Data'!$B$7:$R$2292,14,0)</f>
        <v>16.248100000000001</v>
      </c>
      <c r="O8" s="66">
        <f t="shared" ref="O8:O20" si="5">RANK(N8,N$8:N$31,0)</f>
        <v>17</v>
      </c>
      <c r="P8" s="65">
        <f>VLOOKUP($A8,'Return Data'!$B$7:$R$2292,15,0)</f>
        <v>10.740500000000001</v>
      </c>
      <c r="Q8" s="66">
        <f t="shared" ref="Q8:Q19" si="6">RANK(P8,P$8:P$31,0)</f>
        <v>18</v>
      </c>
      <c r="R8" s="65">
        <f>VLOOKUP($A8,'Return Data'!$B$7:$R$2292,16,0)</f>
        <v>21.702100000000002</v>
      </c>
      <c r="S8" s="67">
        <f t="shared" ref="S8:S31" si="7">RANK(R8,R$8:R$31,0)</f>
        <v>5</v>
      </c>
    </row>
    <row r="9" spans="1:20" x14ac:dyDescent="0.3">
      <c r="A9" s="63" t="s">
        <v>1108</v>
      </c>
      <c r="B9" s="64">
        <f>VLOOKUP($A9,'Return Data'!$B$7:$R$2292,3,0)</f>
        <v>44651</v>
      </c>
      <c r="C9" s="65">
        <f>VLOOKUP($A9,'Return Data'!$B$7:$R$2292,4,0)</f>
        <v>67.39</v>
      </c>
      <c r="D9" s="65">
        <f>VLOOKUP($A9,'Return Data'!$B$7:$R$2292,10,0)</f>
        <v>-3.7561</v>
      </c>
      <c r="E9" s="66">
        <f t="shared" si="0"/>
        <v>17</v>
      </c>
      <c r="F9" s="65">
        <f>VLOOKUP($A9,'Return Data'!$B$7:$R$2292,11,0)</f>
        <v>-2.0066999999999999</v>
      </c>
      <c r="G9" s="66">
        <f t="shared" si="1"/>
        <v>18</v>
      </c>
      <c r="H9" s="65">
        <f>VLOOKUP($A9,'Return Data'!$B$7:$R$2292,12,0)</f>
        <v>10.7295</v>
      </c>
      <c r="I9" s="66">
        <f t="shared" si="2"/>
        <v>9</v>
      </c>
      <c r="J9" s="65">
        <f>VLOOKUP($A9,'Return Data'!$B$7:$R$2292,13,0)</f>
        <v>23.3797</v>
      </c>
      <c r="K9" s="66">
        <f t="shared" si="3"/>
        <v>16</v>
      </c>
      <c r="L9" s="65">
        <f>VLOOKUP($A9,'Return Data'!$B$7:$R$2292,17,0)</f>
        <v>43.865099999999998</v>
      </c>
      <c r="M9" s="66">
        <f t="shared" si="4"/>
        <v>20</v>
      </c>
      <c r="N9" s="65">
        <f>VLOOKUP($A9,'Return Data'!$B$7:$R$2292,14,0)</f>
        <v>22.699200000000001</v>
      </c>
      <c r="O9" s="66">
        <f t="shared" si="5"/>
        <v>4</v>
      </c>
      <c r="P9" s="65">
        <f>VLOOKUP($A9,'Return Data'!$B$7:$R$2292,15,0)</f>
        <v>19.353899999999999</v>
      </c>
      <c r="Q9" s="66">
        <f t="shared" si="6"/>
        <v>2</v>
      </c>
      <c r="R9" s="65">
        <f>VLOOKUP($A9,'Return Data'!$B$7:$R$2292,16,0)</f>
        <v>18.7163</v>
      </c>
      <c r="S9" s="67">
        <f t="shared" si="7"/>
        <v>9</v>
      </c>
    </row>
    <row r="10" spans="1:20" x14ac:dyDescent="0.3">
      <c r="A10" s="63" t="s">
        <v>2049</v>
      </c>
      <c r="B10" s="64">
        <f>VLOOKUP($A10,'Return Data'!$B$7:$R$2292,3,0)</f>
        <v>44651</v>
      </c>
      <c r="C10" s="65">
        <f>VLOOKUP($A10,'Return Data'!$B$7:$R$2292,4,0)</f>
        <v>57.912999999999997</v>
      </c>
      <c r="D10" s="65">
        <f>VLOOKUP($A10,'Return Data'!$B$7:$R$2292,10,0)</f>
        <v>1.0099</v>
      </c>
      <c r="E10" s="66">
        <f t="shared" si="0"/>
        <v>2</v>
      </c>
      <c r="F10" s="65">
        <f>VLOOKUP($A10,'Return Data'!$B$7:$R$2292,11,0)</f>
        <v>-0.17069999999999999</v>
      </c>
      <c r="G10" s="66">
        <f t="shared" si="1"/>
        <v>10</v>
      </c>
      <c r="H10" s="65">
        <f>VLOOKUP($A10,'Return Data'!$B$7:$R$2292,12,0)</f>
        <v>9.4452999999999996</v>
      </c>
      <c r="I10" s="66">
        <f t="shared" si="2"/>
        <v>18</v>
      </c>
      <c r="J10" s="65">
        <f>VLOOKUP($A10,'Return Data'!$B$7:$R$2292,13,0)</f>
        <v>24.066500000000001</v>
      </c>
      <c r="K10" s="66">
        <f t="shared" si="3"/>
        <v>13</v>
      </c>
      <c r="L10" s="65">
        <f>VLOOKUP($A10,'Return Data'!$B$7:$R$2292,17,0)</f>
        <v>50.515799999999999</v>
      </c>
      <c r="M10" s="66">
        <f t="shared" si="4"/>
        <v>13</v>
      </c>
      <c r="N10" s="65">
        <f>VLOOKUP($A10,'Return Data'!$B$7:$R$2292,14,0)</f>
        <v>22.471</v>
      </c>
      <c r="O10" s="66">
        <f t="shared" si="5"/>
        <v>6</v>
      </c>
      <c r="P10" s="65">
        <f>VLOOKUP($A10,'Return Data'!$B$7:$R$2292,15,0)</f>
        <v>13.994999999999999</v>
      </c>
      <c r="Q10" s="66">
        <f t="shared" si="6"/>
        <v>10</v>
      </c>
      <c r="R10" s="65">
        <f>VLOOKUP($A10,'Return Data'!$B$7:$R$2292,16,0)</f>
        <v>11.6614</v>
      </c>
      <c r="S10" s="67">
        <f t="shared" si="7"/>
        <v>22</v>
      </c>
    </row>
    <row r="11" spans="1:20" x14ac:dyDescent="0.3">
      <c r="A11" s="63" t="s">
        <v>1112</v>
      </c>
      <c r="B11" s="64">
        <f>VLOOKUP($A11,'Return Data'!$B$7:$R$2292,3,0)</f>
        <v>44651</v>
      </c>
      <c r="C11" s="65">
        <f>VLOOKUP($A11,'Return Data'!$B$7:$R$2292,4,0)</f>
        <v>86.200999999999993</v>
      </c>
      <c r="D11" s="65">
        <f>VLOOKUP($A11,'Return Data'!$B$7:$R$2292,10,0)</f>
        <v>-5.2476000000000003</v>
      </c>
      <c r="E11" s="66">
        <f t="shared" si="0"/>
        <v>22</v>
      </c>
      <c r="F11" s="65">
        <f>VLOOKUP($A11,'Return Data'!$B$7:$R$2292,11,0)</f>
        <v>-6.9032999999999998</v>
      </c>
      <c r="G11" s="66">
        <f t="shared" si="1"/>
        <v>22</v>
      </c>
      <c r="H11" s="65">
        <f>VLOOKUP($A11,'Return Data'!$B$7:$R$2292,12,0)</f>
        <v>0.46150000000000002</v>
      </c>
      <c r="I11" s="66">
        <f t="shared" si="2"/>
        <v>24</v>
      </c>
      <c r="J11" s="65">
        <f>VLOOKUP($A11,'Return Data'!$B$7:$R$2292,13,0)</f>
        <v>12.9986</v>
      </c>
      <c r="K11" s="66">
        <f t="shared" si="3"/>
        <v>24</v>
      </c>
      <c r="L11" s="65">
        <f>VLOOKUP($A11,'Return Data'!$B$7:$R$2292,17,0)</f>
        <v>39.2361</v>
      </c>
      <c r="M11" s="66">
        <f t="shared" si="4"/>
        <v>23</v>
      </c>
      <c r="N11" s="65">
        <f>VLOOKUP($A11,'Return Data'!$B$7:$R$2292,14,0)</f>
        <v>16.169</v>
      </c>
      <c r="O11" s="66">
        <f t="shared" si="5"/>
        <v>18</v>
      </c>
      <c r="P11" s="65">
        <f>VLOOKUP($A11,'Return Data'!$B$7:$R$2292,15,0)</f>
        <v>11.824400000000001</v>
      </c>
      <c r="Q11" s="66">
        <f t="shared" si="6"/>
        <v>16</v>
      </c>
      <c r="R11" s="65">
        <f>VLOOKUP($A11,'Return Data'!$B$7:$R$2292,16,0)</f>
        <v>15.0275</v>
      </c>
      <c r="S11" s="67">
        <f t="shared" si="7"/>
        <v>16</v>
      </c>
    </row>
    <row r="12" spans="1:20" x14ac:dyDescent="0.3">
      <c r="A12" s="63" t="s">
        <v>1114</v>
      </c>
      <c r="B12" s="64">
        <f>VLOOKUP($A12,'Return Data'!$B$7:$R$2292,3,0)</f>
        <v>44651</v>
      </c>
      <c r="C12" s="65">
        <f>VLOOKUP($A12,'Return Data'!$B$7:$R$2292,4,0)</f>
        <v>49.548999999999999</v>
      </c>
      <c r="D12" s="65">
        <f>VLOOKUP($A12,'Return Data'!$B$7:$R$2292,10,0)</f>
        <v>-3.2113999999999998</v>
      </c>
      <c r="E12" s="66">
        <f t="shared" si="0"/>
        <v>14</v>
      </c>
      <c r="F12" s="65">
        <f>VLOOKUP($A12,'Return Data'!$B$7:$R$2292,11,0)</f>
        <v>-0.442</v>
      </c>
      <c r="G12" s="66">
        <f t="shared" si="1"/>
        <v>12</v>
      </c>
      <c r="H12" s="65">
        <f>VLOOKUP($A12,'Return Data'!$B$7:$R$2292,12,0)</f>
        <v>9.7309000000000001</v>
      </c>
      <c r="I12" s="66">
        <f t="shared" si="2"/>
        <v>17</v>
      </c>
      <c r="J12" s="65">
        <f>VLOOKUP($A12,'Return Data'!$B$7:$R$2292,13,0)</f>
        <v>25.66</v>
      </c>
      <c r="K12" s="66">
        <f t="shared" si="3"/>
        <v>10</v>
      </c>
      <c r="L12" s="65">
        <f>VLOOKUP($A12,'Return Data'!$B$7:$R$2292,17,0)</f>
        <v>56.972000000000001</v>
      </c>
      <c r="M12" s="66">
        <f t="shared" si="4"/>
        <v>5</v>
      </c>
      <c r="N12" s="65">
        <f>VLOOKUP($A12,'Return Data'!$B$7:$R$2292,14,0)</f>
        <v>22.8813</v>
      </c>
      <c r="O12" s="66">
        <f t="shared" si="5"/>
        <v>3</v>
      </c>
      <c r="P12" s="65">
        <f>VLOOKUP($A12,'Return Data'!$B$7:$R$2292,15,0)</f>
        <v>16.481200000000001</v>
      </c>
      <c r="Q12" s="66">
        <f t="shared" si="6"/>
        <v>4</v>
      </c>
      <c r="R12" s="65">
        <f>VLOOKUP($A12,'Return Data'!$B$7:$R$2292,16,0)</f>
        <v>11.867000000000001</v>
      </c>
      <c r="S12" s="67">
        <f t="shared" si="7"/>
        <v>21</v>
      </c>
    </row>
    <row r="13" spans="1:20" x14ac:dyDescent="0.3">
      <c r="A13" s="63" t="s">
        <v>1115</v>
      </c>
      <c r="B13" s="64">
        <f>VLOOKUP($A13,'Return Data'!$B$7:$R$2292,3,0)</f>
        <v>44651</v>
      </c>
      <c r="C13" s="65">
        <f>VLOOKUP($A13,'Return Data'!$B$7:$R$2292,4,0)</f>
        <v>1425.4975999999999</v>
      </c>
      <c r="D13" s="65">
        <f>VLOOKUP($A13,'Return Data'!$B$7:$R$2292,10,0)</f>
        <v>-4.9379999999999997</v>
      </c>
      <c r="E13" s="66">
        <f t="shared" si="0"/>
        <v>21</v>
      </c>
      <c r="F13" s="65">
        <f>VLOOKUP($A13,'Return Data'!$B$7:$R$2292,11,0)</f>
        <v>-7.6250999999999998</v>
      </c>
      <c r="G13" s="66">
        <f t="shared" si="1"/>
        <v>24</v>
      </c>
      <c r="H13" s="65">
        <f>VLOOKUP($A13,'Return Data'!$B$7:$R$2292,12,0)</f>
        <v>2.7256</v>
      </c>
      <c r="I13" s="66">
        <f t="shared" si="2"/>
        <v>23</v>
      </c>
      <c r="J13" s="65">
        <f>VLOOKUP($A13,'Return Data'!$B$7:$R$2292,13,0)</f>
        <v>13.7281</v>
      </c>
      <c r="K13" s="66">
        <f t="shared" si="3"/>
        <v>23</v>
      </c>
      <c r="L13" s="65">
        <f>VLOOKUP($A13,'Return Data'!$B$7:$R$2292,17,0)</f>
        <v>43.6</v>
      </c>
      <c r="M13" s="66">
        <f t="shared" si="4"/>
        <v>21</v>
      </c>
      <c r="N13" s="65">
        <f>VLOOKUP($A13,'Return Data'!$B$7:$R$2292,14,0)</f>
        <v>13.4938</v>
      </c>
      <c r="O13" s="66">
        <f t="shared" si="5"/>
        <v>22</v>
      </c>
      <c r="P13" s="65">
        <f>VLOOKUP($A13,'Return Data'!$B$7:$R$2292,15,0)</f>
        <v>10.6393</v>
      </c>
      <c r="Q13" s="66">
        <f t="shared" si="6"/>
        <v>19</v>
      </c>
      <c r="R13" s="65">
        <f>VLOOKUP($A13,'Return Data'!$B$7:$R$2292,16,0)</f>
        <v>19.119599999999998</v>
      </c>
      <c r="S13" s="67">
        <f t="shared" si="7"/>
        <v>7</v>
      </c>
    </row>
    <row r="14" spans="1:20" x14ac:dyDescent="0.3">
      <c r="A14" s="63" t="s">
        <v>1117</v>
      </c>
      <c r="B14" s="64">
        <f>VLOOKUP($A14,'Return Data'!$B$7:$R$2292,3,0)</f>
        <v>44651</v>
      </c>
      <c r="C14" s="65">
        <f>VLOOKUP($A14,'Return Data'!$B$7:$R$2292,4,0)</f>
        <v>90.784999999999997</v>
      </c>
      <c r="D14" s="65">
        <f>VLOOKUP($A14,'Return Data'!$B$7:$R$2292,10,0)</f>
        <v>-0.56299999999999994</v>
      </c>
      <c r="E14" s="66">
        <f t="shared" si="0"/>
        <v>4</v>
      </c>
      <c r="F14" s="65">
        <f>VLOOKUP($A14,'Return Data'!$B$7:$R$2292,11,0)</f>
        <v>-0.22750000000000001</v>
      </c>
      <c r="G14" s="66">
        <f t="shared" si="1"/>
        <v>11</v>
      </c>
      <c r="H14" s="65">
        <f>VLOOKUP($A14,'Return Data'!$B$7:$R$2292,12,0)</f>
        <v>9.8999000000000006</v>
      </c>
      <c r="I14" s="66">
        <f t="shared" si="2"/>
        <v>13</v>
      </c>
      <c r="J14" s="65">
        <f>VLOOKUP($A14,'Return Data'!$B$7:$R$2292,13,0)</f>
        <v>23.671800000000001</v>
      </c>
      <c r="K14" s="66">
        <f t="shared" si="3"/>
        <v>14</v>
      </c>
      <c r="L14" s="65">
        <f>VLOOKUP($A14,'Return Data'!$B$7:$R$2292,17,0)</f>
        <v>52.534799999999997</v>
      </c>
      <c r="M14" s="66">
        <f t="shared" si="4"/>
        <v>12</v>
      </c>
      <c r="N14" s="65">
        <f>VLOOKUP($A14,'Return Data'!$B$7:$R$2292,14,0)</f>
        <v>17.225100000000001</v>
      </c>
      <c r="O14" s="66">
        <f t="shared" si="5"/>
        <v>16</v>
      </c>
      <c r="P14" s="65">
        <f>VLOOKUP($A14,'Return Data'!$B$7:$R$2292,15,0)</f>
        <v>12.7544</v>
      </c>
      <c r="Q14" s="66">
        <f t="shared" si="6"/>
        <v>15</v>
      </c>
      <c r="R14" s="65">
        <f>VLOOKUP($A14,'Return Data'!$B$7:$R$2292,16,0)</f>
        <v>16.101700000000001</v>
      </c>
      <c r="S14" s="67">
        <f t="shared" si="7"/>
        <v>13</v>
      </c>
    </row>
    <row r="15" spans="1:20" x14ac:dyDescent="0.3">
      <c r="A15" s="63" t="s">
        <v>1119</v>
      </c>
      <c r="B15" s="64">
        <f>VLOOKUP($A15,'Return Data'!$B$7:$R$2292,3,0)</f>
        <v>44651</v>
      </c>
      <c r="C15" s="65">
        <f>VLOOKUP($A15,'Return Data'!$B$7:$R$2292,4,0)</f>
        <v>158.53</v>
      </c>
      <c r="D15" s="65">
        <f>VLOOKUP($A15,'Return Data'!$B$7:$R$2292,10,0)</f>
        <v>-2.9091</v>
      </c>
      <c r="E15" s="66">
        <f t="shared" si="0"/>
        <v>13</v>
      </c>
      <c r="F15" s="65">
        <f>VLOOKUP($A15,'Return Data'!$B$7:$R$2292,11,0)</f>
        <v>-1.5952999999999999</v>
      </c>
      <c r="G15" s="66">
        <f t="shared" si="1"/>
        <v>16</v>
      </c>
      <c r="H15" s="65">
        <f>VLOOKUP($A15,'Return Data'!$B$7:$R$2292,12,0)</f>
        <v>8.1599000000000004</v>
      </c>
      <c r="I15" s="66">
        <f t="shared" si="2"/>
        <v>19</v>
      </c>
      <c r="J15" s="65">
        <f>VLOOKUP($A15,'Return Data'!$B$7:$R$2292,13,0)</f>
        <v>24.787500000000001</v>
      </c>
      <c r="K15" s="66">
        <f t="shared" si="3"/>
        <v>11</v>
      </c>
      <c r="L15" s="65">
        <f>VLOOKUP($A15,'Return Data'!$B$7:$R$2292,17,0)</f>
        <v>56.762500000000003</v>
      </c>
      <c r="M15" s="66">
        <f t="shared" si="4"/>
        <v>6</v>
      </c>
      <c r="N15" s="65">
        <f>VLOOKUP($A15,'Return Data'!$B$7:$R$2292,14,0)</f>
        <v>17.964400000000001</v>
      </c>
      <c r="O15" s="66">
        <f t="shared" si="5"/>
        <v>15</v>
      </c>
      <c r="P15" s="65">
        <f>VLOOKUP($A15,'Return Data'!$B$7:$R$2292,15,0)</f>
        <v>12.7872</v>
      </c>
      <c r="Q15" s="66">
        <f t="shared" si="6"/>
        <v>14</v>
      </c>
      <c r="R15" s="65">
        <f>VLOOKUP($A15,'Return Data'!$B$7:$R$2292,16,0)</f>
        <v>17.1769</v>
      </c>
      <c r="S15" s="67">
        <f t="shared" si="7"/>
        <v>11</v>
      </c>
    </row>
    <row r="16" spans="1:20" x14ac:dyDescent="0.3">
      <c r="A16" s="63" t="s">
        <v>1121</v>
      </c>
      <c r="B16" s="64">
        <f>VLOOKUP($A16,'Return Data'!$B$7:$R$2292,3,0)</f>
        <v>44651</v>
      </c>
      <c r="C16" s="65">
        <f>VLOOKUP($A16,'Return Data'!$B$7:$R$2292,4,0)</f>
        <v>16.28</v>
      </c>
      <c r="D16" s="65">
        <f>VLOOKUP($A16,'Return Data'!$B$7:$R$2292,10,0)</f>
        <v>-7.4474</v>
      </c>
      <c r="E16" s="66">
        <f t="shared" si="0"/>
        <v>24</v>
      </c>
      <c r="F16" s="65">
        <f>VLOOKUP($A16,'Return Data'!$B$7:$R$2292,11,0)</f>
        <v>-7.2892999999999999</v>
      </c>
      <c r="G16" s="66">
        <f t="shared" si="1"/>
        <v>23</v>
      </c>
      <c r="H16" s="65">
        <f>VLOOKUP($A16,'Return Data'!$B$7:$R$2292,12,0)</f>
        <v>3.6282999999999999</v>
      </c>
      <c r="I16" s="66">
        <f t="shared" si="2"/>
        <v>22</v>
      </c>
      <c r="J16" s="65">
        <f>VLOOKUP($A16,'Return Data'!$B$7:$R$2292,13,0)</f>
        <v>14.2456</v>
      </c>
      <c r="K16" s="66">
        <f t="shared" si="3"/>
        <v>22</v>
      </c>
      <c r="L16" s="65">
        <f>VLOOKUP($A16,'Return Data'!$B$7:$R$2292,17,0)</f>
        <v>45.311500000000002</v>
      </c>
      <c r="M16" s="66">
        <f t="shared" si="4"/>
        <v>18</v>
      </c>
      <c r="N16" s="65">
        <f>VLOOKUP($A16,'Return Data'!$B$7:$R$2292,14,0)</f>
        <v>14.405799999999999</v>
      </c>
      <c r="O16" s="66">
        <f t="shared" si="5"/>
        <v>20</v>
      </c>
      <c r="P16" s="65">
        <f>VLOOKUP($A16,'Return Data'!$B$7:$R$2292,15,0)</f>
        <v>9.1206999999999994</v>
      </c>
      <c r="Q16" s="66">
        <f t="shared" si="6"/>
        <v>21</v>
      </c>
      <c r="R16" s="65">
        <f>VLOOKUP($A16,'Return Data'!$B$7:$R$2292,16,0)</f>
        <v>9.8635000000000002</v>
      </c>
      <c r="S16" s="67">
        <f t="shared" si="7"/>
        <v>23</v>
      </c>
    </row>
    <row r="17" spans="1:19" x14ac:dyDescent="0.3">
      <c r="A17" s="63" t="s">
        <v>1123</v>
      </c>
      <c r="B17" s="64">
        <f>VLOOKUP($A17,'Return Data'!$B$7:$R$2292,3,0)</f>
        <v>44651</v>
      </c>
      <c r="C17" s="65">
        <f>VLOOKUP($A17,'Return Data'!$B$7:$R$2292,4,0)</f>
        <v>85.57</v>
      </c>
      <c r="D17" s="65">
        <f>VLOOKUP($A17,'Return Data'!$B$7:$R$2292,10,0)</f>
        <v>-4.2733999999999996</v>
      </c>
      <c r="E17" s="66">
        <f t="shared" si="0"/>
        <v>18</v>
      </c>
      <c r="F17" s="65">
        <f>VLOOKUP($A17,'Return Data'!$B$7:$R$2292,11,0)</f>
        <v>-0.47689999999999999</v>
      </c>
      <c r="G17" s="66">
        <f t="shared" si="1"/>
        <v>13</v>
      </c>
      <c r="H17" s="65">
        <f>VLOOKUP($A17,'Return Data'!$B$7:$R$2292,12,0)</f>
        <v>10.2422</v>
      </c>
      <c r="I17" s="66">
        <f t="shared" si="2"/>
        <v>12</v>
      </c>
      <c r="J17" s="65">
        <f>VLOOKUP($A17,'Return Data'!$B$7:$R$2292,13,0)</f>
        <v>23.4955</v>
      </c>
      <c r="K17" s="66">
        <f t="shared" si="3"/>
        <v>15</v>
      </c>
      <c r="L17" s="65">
        <f>VLOOKUP($A17,'Return Data'!$B$7:$R$2292,17,0)</f>
        <v>47.521099999999997</v>
      </c>
      <c r="M17" s="66">
        <f t="shared" si="4"/>
        <v>16</v>
      </c>
      <c r="N17" s="65">
        <f>VLOOKUP($A17,'Return Data'!$B$7:$R$2292,14,0)</f>
        <v>20.125399999999999</v>
      </c>
      <c r="O17" s="66">
        <f t="shared" si="5"/>
        <v>12</v>
      </c>
      <c r="P17" s="65">
        <f>VLOOKUP($A17,'Return Data'!$B$7:$R$2292,15,0)</f>
        <v>15.6471</v>
      </c>
      <c r="Q17" s="66">
        <f t="shared" si="6"/>
        <v>6</v>
      </c>
      <c r="R17" s="65">
        <f>VLOOKUP($A17,'Return Data'!$B$7:$R$2292,16,0)</f>
        <v>15.431800000000001</v>
      </c>
      <c r="S17" s="67">
        <f t="shared" si="7"/>
        <v>15</v>
      </c>
    </row>
    <row r="18" spans="1:19" x14ac:dyDescent="0.3">
      <c r="A18" s="63" t="s">
        <v>1125</v>
      </c>
      <c r="B18" s="64">
        <f>VLOOKUP($A18,'Return Data'!$B$7:$R$2292,3,0)</f>
        <v>44651</v>
      </c>
      <c r="C18" s="65">
        <f>VLOOKUP($A18,'Return Data'!$B$7:$R$2292,4,0)</f>
        <v>71.399000000000001</v>
      </c>
      <c r="D18" s="65">
        <f>VLOOKUP($A18,'Return Data'!$B$7:$R$2292,10,0)</f>
        <v>-1.7138</v>
      </c>
      <c r="E18" s="66">
        <f t="shared" si="0"/>
        <v>10</v>
      </c>
      <c r="F18" s="65">
        <f>VLOOKUP($A18,'Return Data'!$B$7:$R$2292,11,0)</f>
        <v>0.99580000000000002</v>
      </c>
      <c r="G18" s="66">
        <f t="shared" si="1"/>
        <v>5</v>
      </c>
      <c r="H18" s="65">
        <f>VLOOKUP($A18,'Return Data'!$B$7:$R$2292,12,0)</f>
        <v>9.8176000000000005</v>
      </c>
      <c r="I18" s="66">
        <f t="shared" si="2"/>
        <v>14</v>
      </c>
      <c r="J18" s="65">
        <f>VLOOKUP($A18,'Return Data'!$B$7:$R$2292,13,0)</f>
        <v>24.427499999999998</v>
      </c>
      <c r="K18" s="66">
        <f t="shared" si="3"/>
        <v>12</v>
      </c>
      <c r="L18" s="65">
        <f>VLOOKUP($A18,'Return Data'!$B$7:$R$2292,17,0)</f>
        <v>55.4758</v>
      </c>
      <c r="M18" s="66">
        <f t="shared" si="4"/>
        <v>8</v>
      </c>
      <c r="N18" s="65">
        <f>VLOOKUP($A18,'Return Data'!$B$7:$R$2292,14,0)</f>
        <v>22.366599999999998</v>
      </c>
      <c r="O18" s="66">
        <f t="shared" si="5"/>
        <v>7</v>
      </c>
      <c r="P18" s="65">
        <f>VLOOKUP($A18,'Return Data'!$B$7:$R$2292,15,0)</f>
        <v>15.233599999999999</v>
      </c>
      <c r="Q18" s="66">
        <f t="shared" si="6"/>
        <v>7</v>
      </c>
      <c r="R18" s="65">
        <f>VLOOKUP($A18,'Return Data'!$B$7:$R$2292,16,0)</f>
        <v>13.9885</v>
      </c>
      <c r="S18" s="67">
        <f t="shared" si="7"/>
        <v>18</v>
      </c>
    </row>
    <row r="19" spans="1:19" x14ac:dyDescent="0.3">
      <c r="A19" s="63" t="s">
        <v>1128</v>
      </c>
      <c r="B19" s="64">
        <f>VLOOKUP($A19,'Return Data'!$B$7:$R$2292,3,0)</f>
        <v>44651</v>
      </c>
      <c r="C19" s="65">
        <f>VLOOKUP($A19,'Return Data'!$B$7:$R$2292,4,0)</f>
        <v>202.97</v>
      </c>
      <c r="D19" s="65">
        <f>VLOOKUP($A19,'Return Data'!$B$7:$R$2292,10,0)</f>
        <v>-1.6379999999999999</v>
      </c>
      <c r="E19" s="66">
        <f t="shared" si="0"/>
        <v>8</v>
      </c>
      <c r="F19" s="65">
        <f>VLOOKUP($A19,'Return Data'!$B$7:$R$2292,11,0)</f>
        <v>-3.4716999999999998</v>
      </c>
      <c r="G19" s="66">
        <f t="shared" si="1"/>
        <v>21</v>
      </c>
      <c r="H19" s="65">
        <f>VLOOKUP($A19,'Return Data'!$B$7:$R$2292,12,0)</f>
        <v>6.0505000000000004</v>
      </c>
      <c r="I19" s="66">
        <f t="shared" si="2"/>
        <v>20</v>
      </c>
      <c r="J19" s="65">
        <f>VLOOKUP($A19,'Return Data'!$B$7:$R$2292,13,0)</f>
        <v>15.8108</v>
      </c>
      <c r="K19" s="66">
        <f t="shared" si="3"/>
        <v>21</v>
      </c>
      <c r="L19" s="65">
        <f>VLOOKUP($A19,'Return Data'!$B$7:$R$2292,17,0)</f>
        <v>43.5336</v>
      </c>
      <c r="M19" s="66">
        <f t="shared" si="4"/>
        <v>22</v>
      </c>
      <c r="N19" s="65">
        <f>VLOOKUP($A19,'Return Data'!$B$7:$R$2292,14,0)</f>
        <v>14.4132</v>
      </c>
      <c r="O19" s="66">
        <f t="shared" si="5"/>
        <v>19</v>
      </c>
      <c r="P19" s="65">
        <f>VLOOKUP($A19,'Return Data'!$B$7:$R$2292,15,0)</f>
        <v>11.6218</v>
      </c>
      <c r="Q19" s="66">
        <f t="shared" si="6"/>
        <v>17</v>
      </c>
      <c r="R19" s="65">
        <f>VLOOKUP($A19,'Return Data'!$B$7:$R$2292,16,0)</f>
        <v>18.595099999999999</v>
      </c>
      <c r="S19" s="67">
        <f t="shared" si="7"/>
        <v>10</v>
      </c>
    </row>
    <row r="20" spans="1:19" x14ac:dyDescent="0.3">
      <c r="A20" s="63" t="s">
        <v>1130</v>
      </c>
      <c r="B20" s="64">
        <f>VLOOKUP($A20,'Return Data'!$B$7:$R$2292,3,0)</f>
        <v>44651</v>
      </c>
      <c r="C20" s="65">
        <f>VLOOKUP($A20,'Return Data'!$B$7:$R$2292,4,0)</f>
        <v>17.381599999999999</v>
      </c>
      <c r="D20" s="65">
        <f>VLOOKUP($A20,'Return Data'!$B$7:$R$2292,10,0)</f>
        <v>-0.85960000000000003</v>
      </c>
      <c r="E20" s="66">
        <f t="shared" si="0"/>
        <v>5</v>
      </c>
      <c r="F20" s="65">
        <f>VLOOKUP($A20,'Return Data'!$B$7:$R$2292,11,0)</f>
        <v>1.4628000000000001</v>
      </c>
      <c r="G20" s="66">
        <f t="shared" si="1"/>
        <v>4</v>
      </c>
      <c r="H20" s="65">
        <f>VLOOKUP($A20,'Return Data'!$B$7:$R$2292,12,0)</f>
        <v>10.7948</v>
      </c>
      <c r="I20" s="66">
        <f t="shared" si="2"/>
        <v>8</v>
      </c>
      <c r="J20" s="65">
        <f>VLOOKUP($A20,'Return Data'!$B$7:$R$2292,13,0)</f>
        <v>28.415900000000001</v>
      </c>
      <c r="K20" s="66">
        <f t="shared" si="3"/>
        <v>6</v>
      </c>
      <c r="L20" s="65">
        <f>VLOOKUP($A20,'Return Data'!$B$7:$R$2292,17,0)</f>
        <v>49.685000000000002</v>
      </c>
      <c r="M20" s="66">
        <f t="shared" si="4"/>
        <v>14</v>
      </c>
      <c r="N20" s="65">
        <f>VLOOKUP($A20,'Return Data'!$B$7:$R$2292,14,0)</f>
        <v>22.652699999999999</v>
      </c>
      <c r="O20" s="66">
        <f t="shared" si="5"/>
        <v>5</v>
      </c>
      <c r="P20" s="65"/>
      <c r="Q20" s="66"/>
      <c r="R20" s="65">
        <f>VLOOKUP($A20,'Return Data'!$B$7:$R$2292,16,0)</f>
        <v>14.1866</v>
      </c>
      <c r="S20" s="67">
        <f t="shared" si="7"/>
        <v>17</v>
      </c>
    </row>
    <row r="21" spans="1:19" x14ac:dyDescent="0.3">
      <c r="A21" s="63" t="s">
        <v>1132</v>
      </c>
      <c r="B21" s="64">
        <f>VLOOKUP($A21,'Return Data'!$B$7:$R$2292,3,0)</f>
        <v>44651</v>
      </c>
      <c r="C21" s="65">
        <f>VLOOKUP($A21,'Return Data'!$B$7:$R$2292,4,0)</f>
        <v>20.564</v>
      </c>
      <c r="D21" s="65">
        <f>VLOOKUP($A21,'Return Data'!$B$7:$R$2292,10,0)</f>
        <v>-1.0395000000000001</v>
      </c>
      <c r="E21" s="66">
        <f t="shared" si="0"/>
        <v>6</v>
      </c>
      <c r="F21" s="65">
        <f>VLOOKUP($A21,'Return Data'!$B$7:$R$2292,11,0)</f>
        <v>0.21440000000000001</v>
      </c>
      <c r="G21" s="66">
        <f t="shared" si="1"/>
        <v>8</v>
      </c>
      <c r="H21" s="65">
        <f>VLOOKUP($A21,'Return Data'!$B$7:$R$2292,12,0)</f>
        <v>10.9169</v>
      </c>
      <c r="I21" s="66">
        <f t="shared" si="2"/>
        <v>7</v>
      </c>
      <c r="J21" s="65">
        <f>VLOOKUP($A21,'Return Data'!$B$7:$R$2292,13,0)</f>
        <v>27.8935</v>
      </c>
      <c r="K21" s="66">
        <f t="shared" si="3"/>
        <v>7</v>
      </c>
      <c r="L21" s="65">
        <f>VLOOKUP($A21,'Return Data'!$B$7:$R$2292,17,0)</f>
        <v>58.370199999999997</v>
      </c>
      <c r="M21" s="66">
        <f t="shared" si="4"/>
        <v>4</v>
      </c>
      <c r="N21" s="65"/>
      <c r="O21" s="66"/>
      <c r="P21" s="65"/>
      <c r="Q21" s="66"/>
      <c r="R21" s="65">
        <f>VLOOKUP($A21,'Return Data'!$B$7:$R$2292,16,0)</f>
        <v>30.9467</v>
      </c>
      <c r="S21" s="67">
        <f t="shared" si="7"/>
        <v>2</v>
      </c>
    </row>
    <row r="22" spans="1:19" x14ac:dyDescent="0.3">
      <c r="A22" s="63" t="s">
        <v>1134</v>
      </c>
      <c r="B22" s="64">
        <f>VLOOKUP($A22,'Return Data'!$B$7:$R$2292,3,0)</f>
        <v>44651</v>
      </c>
      <c r="C22" s="65">
        <f>VLOOKUP($A22,'Return Data'!$B$7:$R$2292,4,0)</f>
        <v>44.900799999999997</v>
      </c>
      <c r="D22" s="65">
        <f>VLOOKUP($A22,'Return Data'!$B$7:$R$2292,10,0)</f>
        <v>-1.6801999999999999</v>
      </c>
      <c r="E22" s="66">
        <f t="shared" si="0"/>
        <v>9</v>
      </c>
      <c r="F22" s="65">
        <f>VLOOKUP($A22,'Return Data'!$B$7:$R$2292,11,0)</f>
        <v>6.8094999999999999</v>
      </c>
      <c r="G22" s="66">
        <f t="shared" si="1"/>
        <v>2</v>
      </c>
      <c r="H22" s="65">
        <f>VLOOKUP($A22,'Return Data'!$B$7:$R$2292,12,0)</f>
        <v>26.596699999999998</v>
      </c>
      <c r="I22" s="66">
        <f t="shared" si="2"/>
        <v>1</v>
      </c>
      <c r="J22" s="65">
        <f>VLOOKUP($A22,'Return Data'!$B$7:$R$2292,13,0)</f>
        <v>38.219299999999997</v>
      </c>
      <c r="K22" s="66">
        <f t="shared" si="3"/>
        <v>2</v>
      </c>
      <c r="L22" s="65">
        <f>VLOOKUP($A22,'Return Data'!$B$7:$R$2292,17,0)</f>
        <v>52.780700000000003</v>
      </c>
      <c r="M22" s="66">
        <f t="shared" si="4"/>
        <v>11</v>
      </c>
      <c r="N22" s="65">
        <f>VLOOKUP($A22,'Return Data'!$B$7:$R$2292,14,0)</f>
        <v>20.932300000000001</v>
      </c>
      <c r="O22" s="66">
        <f t="shared" ref="O22:O29" si="8">RANK(N22,N$8:N$31,0)</f>
        <v>11</v>
      </c>
      <c r="P22" s="65">
        <f>VLOOKUP($A22,'Return Data'!$B$7:$R$2292,15,0)</f>
        <v>13.113099999999999</v>
      </c>
      <c r="Q22" s="66">
        <f t="shared" ref="Q22:Q29" si="9">RANK(P22,P$8:P$31,0)</f>
        <v>12</v>
      </c>
      <c r="R22" s="65">
        <f>VLOOKUP($A22,'Return Data'!$B$7:$R$2292,16,0)</f>
        <v>20.368099999999998</v>
      </c>
      <c r="S22" s="67">
        <f t="shared" si="7"/>
        <v>6</v>
      </c>
    </row>
    <row r="23" spans="1:19" x14ac:dyDescent="0.3">
      <c r="A23" s="63" t="s">
        <v>1135</v>
      </c>
      <c r="B23" s="64">
        <f>VLOOKUP($A23,'Return Data'!$B$7:$R$2292,3,0)</f>
        <v>44651</v>
      </c>
      <c r="C23" s="65">
        <f>VLOOKUP($A23,'Return Data'!$B$7:$R$2292,4,0)</f>
        <v>2017.9713999999999</v>
      </c>
      <c r="D23" s="65">
        <f>VLOOKUP($A23,'Return Data'!$B$7:$R$2292,10,0)</f>
        <v>-1.2526999999999999</v>
      </c>
      <c r="E23" s="66">
        <f t="shared" si="0"/>
        <v>7</v>
      </c>
      <c r="F23" s="65">
        <f>VLOOKUP($A23,'Return Data'!$B$7:$R$2292,11,0)</f>
        <v>-1.4267000000000001</v>
      </c>
      <c r="G23" s="66">
        <f t="shared" si="1"/>
        <v>15</v>
      </c>
      <c r="H23" s="65">
        <f>VLOOKUP($A23,'Return Data'!$B$7:$R$2292,12,0)</f>
        <v>14.5494</v>
      </c>
      <c r="I23" s="66">
        <f t="shared" si="2"/>
        <v>5</v>
      </c>
      <c r="J23" s="65">
        <f>VLOOKUP($A23,'Return Data'!$B$7:$R$2292,13,0)</f>
        <v>29.158799999999999</v>
      </c>
      <c r="K23" s="66">
        <f t="shared" si="3"/>
        <v>5</v>
      </c>
      <c r="L23" s="65">
        <f>VLOOKUP($A23,'Return Data'!$B$7:$R$2292,17,0)</f>
        <v>55.564599999999999</v>
      </c>
      <c r="M23" s="66">
        <f t="shared" si="4"/>
        <v>7</v>
      </c>
      <c r="N23" s="65">
        <f>VLOOKUP($A23,'Return Data'!$B$7:$R$2292,14,0)</f>
        <v>21.650400000000001</v>
      </c>
      <c r="O23" s="66">
        <f t="shared" si="8"/>
        <v>9</v>
      </c>
      <c r="P23" s="65">
        <f>VLOOKUP($A23,'Return Data'!$B$7:$R$2292,15,0)</f>
        <v>15.8033</v>
      </c>
      <c r="Q23" s="66">
        <f t="shared" si="9"/>
        <v>5</v>
      </c>
      <c r="R23" s="65">
        <f>VLOOKUP($A23,'Return Data'!$B$7:$R$2292,16,0)</f>
        <v>22.177600000000002</v>
      </c>
      <c r="S23" s="67">
        <f t="shared" si="7"/>
        <v>4</v>
      </c>
    </row>
    <row r="24" spans="1:19" x14ac:dyDescent="0.3">
      <c r="A24" s="63" t="s">
        <v>1138</v>
      </c>
      <c r="B24" s="64">
        <f>VLOOKUP($A24,'Return Data'!$B$7:$R$2292,3,0)</f>
        <v>44651</v>
      </c>
      <c r="C24" s="65">
        <f>VLOOKUP($A24,'Return Data'!$B$7:$R$2292,4,0)</f>
        <v>42.32</v>
      </c>
      <c r="D24" s="65">
        <f>VLOOKUP($A24,'Return Data'!$B$7:$R$2292,10,0)</f>
        <v>-4.7919</v>
      </c>
      <c r="E24" s="66">
        <f t="shared" si="0"/>
        <v>19</v>
      </c>
      <c r="F24" s="65">
        <f>VLOOKUP($A24,'Return Data'!$B$7:$R$2292,11,0)</f>
        <v>0.18940000000000001</v>
      </c>
      <c r="G24" s="66">
        <f t="shared" si="1"/>
        <v>9</v>
      </c>
      <c r="H24" s="65">
        <f>VLOOKUP($A24,'Return Data'!$B$7:$R$2292,12,0)</f>
        <v>15.754899999999999</v>
      </c>
      <c r="I24" s="66">
        <f t="shared" si="2"/>
        <v>3</v>
      </c>
      <c r="J24" s="65">
        <f>VLOOKUP($A24,'Return Data'!$B$7:$R$2292,13,0)</f>
        <v>35.250900000000001</v>
      </c>
      <c r="K24" s="66">
        <f t="shared" si="3"/>
        <v>3</v>
      </c>
      <c r="L24" s="65">
        <f>VLOOKUP($A24,'Return Data'!$B$7:$R$2292,17,0)</f>
        <v>71.491399999999999</v>
      </c>
      <c r="M24" s="66">
        <f t="shared" si="4"/>
        <v>1</v>
      </c>
      <c r="N24" s="65">
        <f>VLOOKUP($A24,'Return Data'!$B$7:$R$2292,14,0)</f>
        <v>32.062899999999999</v>
      </c>
      <c r="O24" s="66">
        <f t="shared" si="8"/>
        <v>1</v>
      </c>
      <c r="P24" s="65">
        <f>VLOOKUP($A24,'Return Data'!$B$7:$R$2292,15,0)</f>
        <v>18.3476</v>
      </c>
      <c r="Q24" s="66">
        <f t="shared" si="9"/>
        <v>3</v>
      </c>
      <c r="R24" s="65">
        <f>VLOOKUP($A24,'Return Data'!$B$7:$R$2292,16,0)</f>
        <v>18.9055</v>
      </c>
      <c r="S24" s="67">
        <f t="shared" si="7"/>
        <v>8</v>
      </c>
    </row>
    <row r="25" spans="1:19" x14ac:dyDescent="0.3">
      <c r="A25" s="63" t="s">
        <v>1141</v>
      </c>
      <c r="B25" s="64">
        <f>VLOOKUP($A25,'Return Data'!$B$7:$R$2292,3,0)</f>
        <v>44651</v>
      </c>
      <c r="C25" s="65">
        <f>VLOOKUP($A25,'Return Data'!$B$7:$R$2292,4,0)</f>
        <v>127.0534</v>
      </c>
      <c r="D25" s="65">
        <f>VLOOKUP($A25,'Return Data'!$B$7:$R$2292,10,0)</f>
        <v>7.7690000000000001</v>
      </c>
      <c r="E25" s="66">
        <f t="shared" si="0"/>
        <v>1</v>
      </c>
      <c r="F25" s="65">
        <f>VLOOKUP($A25,'Return Data'!$B$7:$R$2292,11,0)</f>
        <v>12.218</v>
      </c>
      <c r="G25" s="66">
        <f t="shared" si="1"/>
        <v>1</v>
      </c>
      <c r="H25" s="65">
        <f>VLOOKUP($A25,'Return Data'!$B$7:$R$2292,12,0)</f>
        <v>21.3706</v>
      </c>
      <c r="I25" s="66">
        <f t="shared" si="2"/>
        <v>2</v>
      </c>
      <c r="J25" s="65">
        <f>VLOOKUP($A25,'Return Data'!$B$7:$R$2292,13,0)</f>
        <v>48.906100000000002</v>
      </c>
      <c r="K25" s="66">
        <f t="shared" si="3"/>
        <v>1</v>
      </c>
      <c r="L25" s="65">
        <f>VLOOKUP($A25,'Return Data'!$B$7:$R$2292,17,0)</f>
        <v>71.394599999999997</v>
      </c>
      <c r="M25" s="66">
        <f t="shared" si="4"/>
        <v>2</v>
      </c>
      <c r="N25" s="65">
        <f>VLOOKUP($A25,'Return Data'!$B$7:$R$2292,14,0)</f>
        <v>29.677900000000001</v>
      </c>
      <c r="O25" s="66">
        <f t="shared" si="8"/>
        <v>2</v>
      </c>
      <c r="P25" s="65">
        <f>VLOOKUP($A25,'Return Data'!$B$7:$R$2292,15,0)</f>
        <v>21.366099999999999</v>
      </c>
      <c r="Q25" s="66">
        <f t="shared" si="9"/>
        <v>1</v>
      </c>
      <c r="R25" s="65">
        <f>VLOOKUP($A25,'Return Data'!$B$7:$R$2292,16,0)</f>
        <v>12.800599999999999</v>
      </c>
      <c r="S25" s="67">
        <f t="shared" si="7"/>
        <v>19</v>
      </c>
    </row>
    <row r="26" spans="1:19" x14ac:dyDescent="0.3">
      <c r="A26" s="63" t="s">
        <v>1144</v>
      </c>
      <c r="B26" s="64">
        <f>VLOOKUP($A26,'Return Data'!$B$7:$R$2292,3,0)</f>
        <v>44651</v>
      </c>
      <c r="C26" s="65">
        <f>VLOOKUP($A26,'Return Data'!$B$7:$R$2292,4,0)</f>
        <v>136.27549999999999</v>
      </c>
      <c r="D26" s="65">
        <f>VLOOKUP($A26,'Return Data'!$B$7:$R$2292,10,0)</f>
        <v>-3.3765000000000001</v>
      </c>
      <c r="E26" s="66">
        <f t="shared" si="0"/>
        <v>16</v>
      </c>
      <c r="F26" s="65">
        <f>VLOOKUP($A26,'Return Data'!$B$7:$R$2292,11,0)</f>
        <v>2.7621000000000002</v>
      </c>
      <c r="G26" s="66">
        <f t="shared" si="1"/>
        <v>3</v>
      </c>
      <c r="H26" s="65">
        <f>VLOOKUP($A26,'Return Data'!$B$7:$R$2292,12,0)</f>
        <v>13.6732</v>
      </c>
      <c r="I26" s="66">
        <f t="shared" si="2"/>
        <v>6</v>
      </c>
      <c r="J26" s="65">
        <f>VLOOKUP($A26,'Return Data'!$B$7:$R$2292,13,0)</f>
        <v>26.5092</v>
      </c>
      <c r="K26" s="66">
        <f t="shared" si="3"/>
        <v>9</v>
      </c>
      <c r="L26" s="65">
        <f>VLOOKUP($A26,'Return Data'!$B$7:$R$2292,17,0)</f>
        <v>61.375799999999998</v>
      </c>
      <c r="M26" s="66">
        <f t="shared" si="4"/>
        <v>3</v>
      </c>
      <c r="N26" s="65">
        <f>VLOOKUP($A26,'Return Data'!$B$7:$R$2292,14,0)</f>
        <v>22.047499999999999</v>
      </c>
      <c r="O26" s="66">
        <f t="shared" si="8"/>
        <v>8</v>
      </c>
      <c r="P26" s="65">
        <f>VLOOKUP($A26,'Return Data'!$B$7:$R$2292,15,0)</f>
        <v>12.987399999999999</v>
      </c>
      <c r="Q26" s="66">
        <f t="shared" si="9"/>
        <v>13</v>
      </c>
      <c r="R26" s="65">
        <f>VLOOKUP($A26,'Return Data'!$B$7:$R$2292,16,0)</f>
        <v>16.5913</v>
      </c>
      <c r="S26" s="67">
        <f t="shared" si="7"/>
        <v>12</v>
      </c>
    </row>
    <row r="27" spans="1:19" x14ac:dyDescent="0.3">
      <c r="A27" s="63" t="s">
        <v>1145</v>
      </c>
      <c r="B27" s="64">
        <f>VLOOKUP($A27,'Return Data'!$B$7:$R$2292,3,0)</f>
        <v>44651</v>
      </c>
      <c r="C27" s="65">
        <f>VLOOKUP($A27,'Return Data'!$B$7:$R$2292,4,0)</f>
        <v>696.20500000000004</v>
      </c>
      <c r="D27" s="65">
        <f>VLOOKUP($A27,'Return Data'!$B$7:$R$2292,10,0)</f>
        <v>-1.9849000000000001</v>
      </c>
      <c r="E27" s="66">
        <f t="shared" si="0"/>
        <v>11</v>
      </c>
      <c r="F27" s="65">
        <f>VLOOKUP($A27,'Return Data'!$B$7:$R$2292,11,0)</f>
        <v>-1.2773000000000001</v>
      </c>
      <c r="G27" s="66">
        <f t="shared" si="1"/>
        <v>14</v>
      </c>
      <c r="H27" s="65">
        <f>VLOOKUP($A27,'Return Data'!$B$7:$R$2292,12,0)</f>
        <v>9.7788000000000004</v>
      </c>
      <c r="I27" s="66">
        <f t="shared" si="2"/>
        <v>16</v>
      </c>
      <c r="J27" s="65">
        <f>VLOOKUP($A27,'Return Data'!$B$7:$R$2292,13,0)</f>
        <v>21.064499999999999</v>
      </c>
      <c r="K27" s="66">
        <f t="shared" si="3"/>
        <v>19</v>
      </c>
      <c r="L27" s="65">
        <f>VLOOKUP($A27,'Return Data'!$B$7:$R$2292,17,0)</f>
        <v>45.47</v>
      </c>
      <c r="M27" s="66">
        <f t="shared" si="4"/>
        <v>17</v>
      </c>
      <c r="N27" s="65">
        <f>VLOOKUP($A27,'Return Data'!$B$7:$R$2292,14,0)</f>
        <v>13.9513</v>
      </c>
      <c r="O27" s="66">
        <f t="shared" si="8"/>
        <v>21</v>
      </c>
      <c r="P27" s="65">
        <f>VLOOKUP($A27,'Return Data'!$B$7:$R$2292,15,0)</f>
        <v>9.3762000000000008</v>
      </c>
      <c r="Q27" s="66">
        <f t="shared" si="9"/>
        <v>20</v>
      </c>
      <c r="R27" s="65">
        <f>VLOOKUP($A27,'Return Data'!$B$7:$R$2292,16,0)</f>
        <v>24.017099999999999</v>
      </c>
      <c r="S27" s="67">
        <f t="shared" si="7"/>
        <v>3</v>
      </c>
    </row>
    <row r="28" spans="1:19" x14ac:dyDescent="0.3">
      <c r="A28" s="63" t="s">
        <v>1147</v>
      </c>
      <c r="B28" s="64">
        <f>VLOOKUP($A28,'Return Data'!$B$7:$R$2292,3,0)</f>
        <v>44651</v>
      </c>
      <c r="C28" s="65">
        <f>VLOOKUP($A28,'Return Data'!$B$7:$R$2292,4,0)</f>
        <v>240.80600000000001</v>
      </c>
      <c r="D28" s="65">
        <f>VLOOKUP($A28,'Return Data'!$B$7:$R$2292,10,0)</f>
        <v>-2.0135999999999998</v>
      </c>
      <c r="E28" s="66">
        <f t="shared" si="0"/>
        <v>12</v>
      </c>
      <c r="F28" s="65">
        <f>VLOOKUP($A28,'Return Data'!$B$7:$R$2292,11,0)</f>
        <v>0.34810000000000002</v>
      </c>
      <c r="G28" s="66">
        <f t="shared" si="1"/>
        <v>7</v>
      </c>
      <c r="H28" s="65">
        <f>VLOOKUP($A28,'Return Data'!$B$7:$R$2292,12,0)</f>
        <v>10.464700000000001</v>
      </c>
      <c r="I28" s="66">
        <f t="shared" si="2"/>
        <v>10</v>
      </c>
      <c r="J28" s="65">
        <f>VLOOKUP($A28,'Return Data'!$B$7:$R$2292,13,0)</f>
        <v>22.829599999999999</v>
      </c>
      <c r="K28" s="66">
        <f t="shared" si="3"/>
        <v>17</v>
      </c>
      <c r="L28" s="65">
        <f>VLOOKUP($A28,'Return Data'!$B$7:$R$2292,17,0)</f>
        <v>49.458300000000001</v>
      </c>
      <c r="M28" s="66">
        <f t="shared" si="4"/>
        <v>15</v>
      </c>
      <c r="N28" s="65">
        <f>VLOOKUP($A28,'Return Data'!$B$7:$R$2292,14,0)</f>
        <v>19.533000000000001</v>
      </c>
      <c r="O28" s="66">
        <f t="shared" si="8"/>
        <v>13</v>
      </c>
      <c r="P28" s="65">
        <f>VLOOKUP($A28,'Return Data'!$B$7:$R$2292,15,0)</f>
        <v>14.826000000000001</v>
      </c>
      <c r="Q28" s="66">
        <f t="shared" si="9"/>
        <v>8</v>
      </c>
      <c r="R28" s="65">
        <f>VLOOKUP($A28,'Return Data'!$B$7:$R$2292,16,0)</f>
        <v>12.1396</v>
      </c>
      <c r="S28" s="67">
        <f t="shared" si="7"/>
        <v>20</v>
      </c>
    </row>
    <row r="29" spans="1:19" x14ac:dyDescent="0.3">
      <c r="A29" s="63" t="s">
        <v>1150</v>
      </c>
      <c r="B29" s="64">
        <f>VLOOKUP($A29,'Return Data'!$B$7:$R$2292,3,0)</f>
        <v>44651</v>
      </c>
      <c r="C29" s="65">
        <f>VLOOKUP($A29,'Return Data'!$B$7:$R$2292,4,0)</f>
        <v>72.78</v>
      </c>
      <c r="D29" s="65">
        <f>VLOOKUP($A29,'Return Data'!$B$7:$R$2292,10,0)</f>
        <v>0.34470000000000001</v>
      </c>
      <c r="E29" s="66">
        <f t="shared" si="0"/>
        <v>3</v>
      </c>
      <c r="F29" s="65">
        <f>VLOOKUP($A29,'Return Data'!$B$7:$R$2292,11,0)</f>
        <v>-1.927</v>
      </c>
      <c r="G29" s="66">
        <f t="shared" si="1"/>
        <v>17</v>
      </c>
      <c r="H29" s="65">
        <f>VLOOKUP($A29,'Return Data'!$B$7:$R$2292,12,0)</f>
        <v>5.9080000000000004</v>
      </c>
      <c r="I29" s="66">
        <f t="shared" si="2"/>
        <v>21</v>
      </c>
      <c r="J29" s="65">
        <f>VLOOKUP($A29,'Return Data'!$B$7:$R$2292,13,0)</f>
        <v>19.585899999999999</v>
      </c>
      <c r="K29" s="66">
        <f t="shared" si="3"/>
        <v>20</v>
      </c>
      <c r="L29" s="65">
        <f>VLOOKUP($A29,'Return Data'!$B$7:$R$2292,17,0)</f>
        <v>44.099299999999999</v>
      </c>
      <c r="M29" s="66">
        <f t="shared" si="4"/>
        <v>19</v>
      </c>
      <c r="N29" s="65">
        <f>VLOOKUP($A29,'Return Data'!$B$7:$R$2292,14,0)</f>
        <v>18.443100000000001</v>
      </c>
      <c r="O29" s="66">
        <f t="shared" si="8"/>
        <v>14</v>
      </c>
      <c r="P29" s="65">
        <f>VLOOKUP($A29,'Return Data'!$B$7:$R$2292,15,0)</f>
        <v>14.4801</v>
      </c>
      <c r="Q29" s="66">
        <f t="shared" si="9"/>
        <v>9</v>
      </c>
      <c r="R29" s="65">
        <f>VLOOKUP($A29,'Return Data'!$B$7:$R$2292,16,0)</f>
        <v>7.4602000000000004</v>
      </c>
      <c r="S29" s="67">
        <f t="shared" si="7"/>
        <v>24</v>
      </c>
    </row>
    <row r="30" spans="1:19" x14ac:dyDescent="0.3">
      <c r="A30" s="63" t="s">
        <v>1152</v>
      </c>
      <c r="B30" s="64">
        <f>VLOOKUP($A30,'Return Data'!$B$7:$R$2292,3,0)</f>
        <v>44651</v>
      </c>
      <c r="C30" s="65">
        <f>VLOOKUP($A30,'Return Data'!$B$7:$R$2292,4,0)</f>
        <v>26.81</v>
      </c>
      <c r="D30" s="65">
        <f>VLOOKUP($A30,'Return Data'!$B$7:$R$2292,10,0)</f>
        <v>-6.3570000000000002</v>
      </c>
      <c r="E30" s="66">
        <f t="shared" si="0"/>
        <v>23</v>
      </c>
      <c r="F30" s="65">
        <f>VLOOKUP($A30,'Return Data'!$B$7:$R$2292,11,0)</f>
        <v>-2.2246999999999999</v>
      </c>
      <c r="G30" s="66">
        <f t="shared" si="1"/>
        <v>19</v>
      </c>
      <c r="H30" s="65">
        <f>VLOOKUP($A30,'Return Data'!$B$7:$R$2292,12,0)</f>
        <v>10.283799999999999</v>
      </c>
      <c r="I30" s="66">
        <f t="shared" si="2"/>
        <v>11</v>
      </c>
      <c r="J30" s="65">
        <f>VLOOKUP($A30,'Return Data'!$B$7:$R$2292,13,0)</f>
        <v>27.061599999999999</v>
      </c>
      <c r="K30" s="66">
        <f t="shared" si="3"/>
        <v>8</v>
      </c>
      <c r="L30" s="65"/>
      <c r="M30" s="66"/>
      <c r="N30" s="65"/>
      <c r="O30" s="66"/>
      <c r="P30" s="65"/>
      <c r="Q30" s="66"/>
      <c r="R30" s="65">
        <f>VLOOKUP($A30,'Return Data'!$B$7:$R$2292,16,0)</f>
        <v>62.864699999999999</v>
      </c>
      <c r="S30" s="67">
        <f t="shared" si="7"/>
        <v>1</v>
      </c>
    </row>
    <row r="31" spans="1:19" x14ac:dyDescent="0.3">
      <c r="A31" s="63" t="s">
        <v>1843</v>
      </c>
      <c r="B31" s="64">
        <f>VLOOKUP($A31,'Return Data'!$B$7:$R$2292,3,0)</f>
        <v>44651</v>
      </c>
      <c r="C31" s="65">
        <f>VLOOKUP($A31,'Return Data'!$B$7:$R$2292,4,0)</f>
        <v>180.9787</v>
      </c>
      <c r="D31" s="65">
        <f>VLOOKUP($A31,'Return Data'!$B$7:$R$2292,10,0)</f>
        <v>-4.9278000000000004</v>
      </c>
      <c r="E31" s="66">
        <f t="shared" si="0"/>
        <v>20</v>
      </c>
      <c r="F31" s="65">
        <f>VLOOKUP($A31,'Return Data'!$B$7:$R$2292,11,0)</f>
        <v>-2.5670999999999999</v>
      </c>
      <c r="G31" s="66">
        <f t="shared" si="1"/>
        <v>20</v>
      </c>
      <c r="H31" s="65">
        <f>VLOOKUP($A31,'Return Data'!$B$7:$R$2292,12,0)</f>
        <v>9.81</v>
      </c>
      <c r="I31" s="66">
        <f t="shared" si="2"/>
        <v>15</v>
      </c>
      <c r="J31" s="65">
        <f>VLOOKUP($A31,'Return Data'!$B$7:$R$2292,13,0)</f>
        <v>22.628299999999999</v>
      </c>
      <c r="K31" s="66">
        <f t="shared" si="3"/>
        <v>18</v>
      </c>
      <c r="L31" s="65">
        <f>VLOOKUP($A31,'Return Data'!$B$7:$R$2292,17,0)</f>
        <v>54.251899999999999</v>
      </c>
      <c r="M31" s="66">
        <f>RANK(L31,L$8:L$31,0)</f>
        <v>9</v>
      </c>
      <c r="N31" s="65">
        <f>VLOOKUP($A31,'Return Data'!$B$7:$R$2292,14,0)</f>
        <v>21.3551</v>
      </c>
      <c r="O31" s="66">
        <f>RANK(N31,N$8:N$31,0)</f>
        <v>10</v>
      </c>
      <c r="P31" s="65">
        <f>VLOOKUP($A31,'Return Data'!$B$7:$R$2292,15,0)</f>
        <v>13.6877</v>
      </c>
      <c r="Q31" s="66">
        <f>RANK(P31,P$8:P$31,0)</f>
        <v>11</v>
      </c>
      <c r="R31" s="65">
        <f>VLOOKUP($A31,'Return Data'!$B$7:$R$2292,16,0)</f>
        <v>15.772399999999999</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-2.4263624999999993</v>
      </c>
      <c r="E33" s="74"/>
      <c r="F33" s="75">
        <f>AVERAGE(F8:F31)</f>
        <v>-0.58828333333333327</v>
      </c>
      <c r="G33" s="74"/>
      <c r="H33" s="75">
        <f>AVERAGE(H8:H31)</f>
        <v>10.650579166666665</v>
      </c>
      <c r="I33" s="74"/>
      <c r="J33" s="75">
        <f>AVERAGE(J8:J31)</f>
        <v>25.188004166666669</v>
      </c>
      <c r="K33" s="74"/>
      <c r="L33" s="75">
        <f>AVERAGE(L8:L31)</f>
        <v>52.311043478260878</v>
      </c>
      <c r="M33" s="74"/>
      <c r="N33" s="75">
        <f>AVERAGE(N8:N31)</f>
        <v>20.125868181818188</v>
      </c>
      <c r="O33" s="74"/>
      <c r="P33" s="75">
        <f>AVERAGE(P8:P31)</f>
        <v>14.008885714285716</v>
      </c>
      <c r="Q33" s="74"/>
      <c r="R33" s="75">
        <f>AVERAGE(R8:R31)</f>
        <v>18.645074999999995</v>
      </c>
      <c r="S33" s="76"/>
    </row>
    <row r="34" spans="1:19" x14ac:dyDescent="0.3">
      <c r="A34" s="73" t="s">
        <v>28</v>
      </c>
      <c r="B34" s="74"/>
      <c r="C34" s="74"/>
      <c r="D34" s="75">
        <f>MIN(D8:D31)</f>
        <v>-7.4474</v>
      </c>
      <c r="E34" s="74"/>
      <c r="F34" s="75">
        <f>MIN(F8:F31)</f>
        <v>-7.6250999999999998</v>
      </c>
      <c r="G34" s="74"/>
      <c r="H34" s="75">
        <f>MIN(H8:H31)</f>
        <v>0.46150000000000002</v>
      </c>
      <c r="I34" s="74"/>
      <c r="J34" s="75">
        <f>MIN(J8:J31)</f>
        <v>12.9986</v>
      </c>
      <c r="K34" s="74"/>
      <c r="L34" s="75">
        <f>MIN(L8:L31)</f>
        <v>39.2361</v>
      </c>
      <c r="M34" s="74"/>
      <c r="N34" s="75">
        <f>MIN(N8:N31)</f>
        <v>13.4938</v>
      </c>
      <c r="O34" s="74"/>
      <c r="P34" s="75">
        <f>MIN(P8:P31)</f>
        <v>9.1206999999999994</v>
      </c>
      <c r="Q34" s="74"/>
      <c r="R34" s="75">
        <f>MIN(R8:R31)</f>
        <v>7.4602000000000004</v>
      </c>
      <c r="S34" s="76"/>
    </row>
    <row r="35" spans="1:19" ht="15" thickBot="1" x14ac:dyDescent="0.35">
      <c r="A35" s="77" t="s">
        <v>29</v>
      </c>
      <c r="B35" s="78"/>
      <c r="C35" s="78"/>
      <c r="D35" s="79">
        <f>MAX(D8:D31)</f>
        <v>7.7690000000000001</v>
      </c>
      <c r="E35" s="78"/>
      <c r="F35" s="79">
        <f>MAX(F8:F31)</f>
        <v>12.218</v>
      </c>
      <c r="G35" s="78"/>
      <c r="H35" s="79">
        <f>MAX(H8:H31)</f>
        <v>26.596699999999998</v>
      </c>
      <c r="I35" s="78"/>
      <c r="J35" s="79">
        <f>MAX(J8:J31)</f>
        <v>48.906100000000002</v>
      </c>
      <c r="K35" s="78"/>
      <c r="L35" s="79">
        <f>MAX(L8:L31)</f>
        <v>71.491399999999999</v>
      </c>
      <c r="M35" s="78"/>
      <c r="N35" s="79">
        <f>MAX(N8:N31)</f>
        <v>32.062899999999999</v>
      </c>
      <c r="O35" s="78"/>
      <c r="P35" s="79">
        <f>MAX(P8:P31)</f>
        <v>21.366099999999999</v>
      </c>
      <c r="Q35" s="78"/>
      <c r="R35" s="79">
        <f>MAX(R8:R31)</f>
        <v>62.864699999999999</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Data'!$B$7:$R$2292,3,0)</f>
        <v>44651</v>
      </c>
      <c r="C8" s="65">
        <f>VLOOKUP($A8,'Return Data'!$B$7:$R$2292,4,0)</f>
        <v>1235.47</v>
      </c>
      <c r="D8" s="65">
        <f>VLOOKUP($A8,'Return Data'!$B$7:$R$2292,10,0)</f>
        <v>-1.3179000000000001</v>
      </c>
      <c r="E8" s="66">
        <f t="shared" ref="E8:E40" si="0">RANK(D8,D$8:D$40,0)</f>
        <v>15</v>
      </c>
      <c r="F8" s="65">
        <f>VLOOKUP($A8,'Return Data'!$B$7:$R$2292,11,0)</f>
        <v>-2.0975999999999999</v>
      </c>
      <c r="G8" s="66">
        <f t="shared" ref="G8:G40" si="1">RANK(F8,F$8:F$40,0)</f>
        <v>24</v>
      </c>
      <c r="H8" s="65">
        <f>VLOOKUP($A8,'Return Data'!$B$7:$R$2292,12,0)</f>
        <v>9.0355000000000008</v>
      </c>
      <c r="I8" s="66">
        <f t="shared" ref="I8:I40" si="2">RANK(H8,H$8:H$40,0)</f>
        <v>22</v>
      </c>
      <c r="J8" s="65">
        <f>VLOOKUP($A8,'Return Data'!$B$7:$R$2292,13,0)</f>
        <v>22.327400000000001</v>
      </c>
      <c r="K8" s="66">
        <f t="shared" ref="K8:K40" si="3">RANK(J8,J$8:J$40,0)</f>
        <v>18</v>
      </c>
      <c r="L8" s="65">
        <f>VLOOKUP($A8,'Return Data'!$B$7:$R$2292,17,0)</f>
        <v>46.527700000000003</v>
      </c>
      <c r="M8" s="66">
        <f t="shared" ref="M8:M40" si="4">RANK(L8,L$8:L$40,0)</f>
        <v>12</v>
      </c>
      <c r="N8" s="65">
        <f>VLOOKUP($A8,'Return Data'!$B$7:$R$2292,14,0)</f>
        <v>16.840699999999998</v>
      </c>
      <c r="O8" s="66">
        <f t="shared" ref="O8:O21" si="5">RANK(N8,N$8:N$40,0)</f>
        <v>17</v>
      </c>
      <c r="P8" s="65">
        <f>VLOOKUP($A8,'Return Data'!$B$7:$R$2292,15,0)</f>
        <v>13.734500000000001</v>
      </c>
      <c r="Q8" s="66">
        <f>RANK(P8,P$8:P$40,0)</f>
        <v>17</v>
      </c>
      <c r="R8" s="65">
        <f>VLOOKUP($A8,'Return Data'!$B$7:$R$2292,16,0)</f>
        <v>17.473500000000001</v>
      </c>
      <c r="S8" s="67">
        <f t="shared" ref="S8:S40" si="6">RANK(R8,R$8:R$40,0)</f>
        <v>6</v>
      </c>
    </row>
    <row r="9" spans="1:20" x14ac:dyDescent="0.3">
      <c r="A9" s="63" t="s">
        <v>1716</v>
      </c>
      <c r="B9" s="64">
        <f>VLOOKUP($A9,'Return Data'!$B$7:$R$2292,3,0)</f>
        <v>44651</v>
      </c>
      <c r="C9" s="65">
        <f>VLOOKUP($A9,'Return Data'!$B$7:$R$2292,4,0)</f>
        <v>19.739999999999998</v>
      </c>
      <c r="D9" s="65">
        <f>VLOOKUP($A9,'Return Data'!$B$7:$R$2292,10,0)</f>
        <v>-4.8674999999999997</v>
      </c>
      <c r="E9" s="66">
        <f t="shared" si="0"/>
        <v>29</v>
      </c>
      <c r="F9" s="65">
        <f>VLOOKUP($A9,'Return Data'!$B$7:$R$2292,11,0)</f>
        <v>-3.2353000000000001</v>
      </c>
      <c r="G9" s="66">
        <f t="shared" si="1"/>
        <v>27</v>
      </c>
      <c r="H9" s="65">
        <f>VLOOKUP($A9,'Return Data'!$B$7:$R$2292,12,0)</f>
        <v>10.1562</v>
      </c>
      <c r="I9" s="66">
        <f t="shared" si="2"/>
        <v>19</v>
      </c>
      <c r="J9" s="65">
        <f>VLOOKUP($A9,'Return Data'!$B$7:$R$2292,13,0)</f>
        <v>21.03</v>
      </c>
      <c r="K9" s="66">
        <f t="shared" si="3"/>
        <v>21</v>
      </c>
      <c r="L9" s="65">
        <f>VLOOKUP($A9,'Return Data'!$B$7:$R$2292,17,0)</f>
        <v>35.446399999999997</v>
      </c>
      <c r="M9" s="66">
        <f t="shared" si="4"/>
        <v>27</v>
      </c>
      <c r="N9" s="65">
        <f>VLOOKUP($A9,'Return Data'!$B$7:$R$2292,14,0)</f>
        <v>19.365100000000002</v>
      </c>
      <c r="O9" s="66">
        <f t="shared" si="5"/>
        <v>10</v>
      </c>
      <c r="P9" s="65"/>
      <c r="Q9" s="66"/>
      <c r="R9" s="65">
        <f>VLOOKUP($A9,'Return Data'!$B$7:$R$2292,16,0)</f>
        <v>16.838899999999999</v>
      </c>
      <c r="S9" s="67">
        <f t="shared" si="6"/>
        <v>10</v>
      </c>
    </row>
    <row r="10" spans="1:20" x14ac:dyDescent="0.3">
      <c r="A10" s="63" t="s">
        <v>2030</v>
      </c>
      <c r="B10" s="64">
        <f>VLOOKUP($A10,'Return Data'!$B$7:$R$2292,3,0)</f>
        <v>44651</v>
      </c>
      <c r="C10" s="65">
        <f>VLOOKUP($A10,'Return Data'!$B$7:$R$2292,4,0)</f>
        <v>189.31780000000001</v>
      </c>
      <c r="D10" s="65">
        <f>VLOOKUP($A10,'Return Data'!$B$7:$R$2292,10,0)</f>
        <v>-1.4585999999999999</v>
      </c>
      <c r="E10" s="66">
        <f t="shared" si="0"/>
        <v>16</v>
      </c>
      <c r="F10" s="65">
        <f>VLOOKUP($A10,'Return Data'!$B$7:$R$2292,11,0)</f>
        <v>3.2942999999999998</v>
      </c>
      <c r="G10" s="66">
        <f t="shared" si="1"/>
        <v>4</v>
      </c>
      <c r="H10" s="65">
        <f>VLOOKUP($A10,'Return Data'!$B$7:$R$2292,12,0)</f>
        <v>21.0627</v>
      </c>
      <c r="I10" s="66">
        <f t="shared" si="2"/>
        <v>2</v>
      </c>
      <c r="J10" s="65">
        <f>VLOOKUP($A10,'Return Data'!$B$7:$R$2292,13,0)</f>
        <v>35.188400000000001</v>
      </c>
      <c r="K10" s="66">
        <f t="shared" si="3"/>
        <v>4</v>
      </c>
      <c r="L10" s="65">
        <f>VLOOKUP($A10,'Return Data'!$B$7:$R$2292,17,0)</f>
        <v>51.677900000000001</v>
      </c>
      <c r="M10" s="66">
        <f t="shared" si="4"/>
        <v>7</v>
      </c>
      <c r="N10" s="65">
        <f>VLOOKUP($A10,'Return Data'!$B$7:$R$2292,14,0)</f>
        <v>21.983799999999999</v>
      </c>
      <c r="O10" s="66">
        <f t="shared" si="5"/>
        <v>5</v>
      </c>
      <c r="P10" s="65">
        <f>VLOOKUP($A10,'Return Data'!$B$7:$R$2292,15,0)</f>
        <v>15.5624</v>
      </c>
      <c r="Q10" s="66">
        <f t="shared" ref="Q10:Q21" si="7">RANK(P10,P$8:P$40,0)</f>
        <v>7</v>
      </c>
      <c r="R10" s="65">
        <f>VLOOKUP($A10,'Return Data'!$B$7:$R$2292,16,0)</f>
        <v>15.3408</v>
      </c>
      <c r="S10" s="67">
        <f t="shared" si="6"/>
        <v>17</v>
      </c>
    </row>
    <row r="11" spans="1:20" x14ac:dyDescent="0.3">
      <c r="A11" s="63" t="s">
        <v>1212</v>
      </c>
      <c r="B11" s="64">
        <f>VLOOKUP($A11,'Return Data'!$B$7:$R$2292,3,0)</f>
        <v>0</v>
      </c>
      <c r="C11" s="65">
        <f>VLOOKUP($A11,'Return Data'!$B$7:$R$2292,4,0)</f>
        <v>0</v>
      </c>
      <c r="D11" s="65">
        <f>VLOOKUP($A11,'Return Data'!$B$7:$R$2292,10,0)</f>
        <v>0</v>
      </c>
      <c r="E11" s="66">
        <f t="shared" si="0"/>
        <v>7</v>
      </c>
      <c r="F11" s="65">
        <f>VLOOKUP($A11,'Return Data'!$B$7:$R$2292,11,0)</f>
        <v>0</v>
      </c>
      <c r="G11" s="66">
        <f t="shared" si="1"/>
        <v>16</v>
      </c>
      <c r="H11" s="65">
        <f>VLOOKUP($A11,'Return Data'!$B$7:$R$2292,12,0)</f>
        <v>0</v>
      </c>
      <c r="I11" s="66">
        <f t="shared" si="2"/>
        <v>30</v>
      </c>
      <c r="J11" s="65">
        <f>VLOOKUP($A11,'Return Data'!$B$7:$R$2292,13,0)</f>
        <v>0</v>
      </c>
      <c r="K11" s="66">
        <f t="shared" si="3"/>
        <v>32</v>
      </c>
      <c r="L11" s="65">
        <f>VLOOKUP($A11,'Return Data'!$B$7:$R$2292,17,0)</f>
        <v>0</v>
      </c>
      <c r="M11" s="66">
        <f t="shared" si="4"/>
        <v>32</v>
      </c>
      <c r="N11" s="65">
        <f>VLOOKUP($A11,'Return Data'!$B$7:$R$2292,14,0)</f>
        <v>0</v>
      </c>
      <c r="O11" s="66">
        <f t="shared" si="5"/>
        <v>31</v>
      </c>
      <c r="P11" s="65">
        <f>VLOOKUP($A11,'Return Data'!$B$7:$R$2292,15,0)</f>
        <v>0</v>
      </c>
      <c r="Q11" s="66">
        <f t="shared" si="7"/>
        <v>26</v>
      </c>
      <c r="R11" s="65">
        <f>VLOOKUP($A11,'Return Data'!$B$7:$R$2292,16,0)</f>
        <v>0</v>
      </c>
      <c r="S11" s="67">
        <f t="shared" si="6"/>
        <v>32</v>
      </c>
    </row>
    <row r="12" spans="1:20" x14ac:dyDescent="0.3">
      <c r="A12" s="63" t="s">
        <v>1736</v>
      </c>
      <c r="B12" s="64">
        <f>VLOOKUP($A12,'Return Data'!$B$7:$R$2292,3,0)</f>
        <v>44651</v>
      </c>
      <c r="C12" s="65">
        <f>VLOOKUP($A12,'Return Data'!$B$7:$R$2292,4,0)</f>
        <v>239.12</v>
      </c>
      <c r="D12" s="65">
        <f>VLOOKUP($A12,'Return Data'!$B$7:$R$2292,10,0)</f>
        <v>-2.9033000000000002</v>
      </c>
      <c r="E12" s="66">
        <f t="shared" si="0"/>
        <v>20</v>
      </c>
      <c r="F12" s="65">
        <f>VLOOKUP($A12,'Return Data'!$B$7:$R$2292,11,0)</f>
        <v>-1.5035000000000001</v>
      </c>
      <c r="G12" s="66">
        <f t="shared" si="1"/>
        <v>22</v>
      </c>
      <c r="H12" s="65">
        <f>VLOOKUP($A12,'Return Data'!$B$7:$R$2292,12,0)</f>
        <v>10.8371</v>
      </c>
      <c r="I12" s="66">
        <f t="shared" si="2"/>
        <v>16</v>
      </c>
      <c r="J12" s="65">
        <f>VLOOKUP($A12,'Return Data'!$B$7:$R$2292,13,0)</f>
        <v>22.474900000000002</v>
      </c>
      <c r="K12" s="66">
        <f t="shared" si="3"/>
        <v>17</v>
      </c>
      <c r="L12" s="65">
        <f>VLOOKUP($A12,'Return Data'!$B$7:$R$2292,17,0)</f>
        <v>42.365200000000002</v>
      </c>
      <c r="M12" s="66">
        <f t="shared" si="4"/>
        <v>19</v>
      </c>
      <c r="N12" s="65">
        <f>VLOOKUP($A12,'Return Data'!$B$7:$R$2292,14,0)</f>
        <v>19.4741</v>
      </c>
      <c r="O12" s="66">
        <f t="shared" si="5"/>
        <v>9</v>
      </c>
      <c r="P12" s="65">
        <f>VLOOKUP($A12,'Return Data'!$B$7:$R$2292,15,0)</f>
        <v>17.405000000000001</v>
      </c>
      <c r="Q12" s="66">
        <f t="shared" si="7"/>
        <v>4</v>
      </c>
      <c r="R12" s="65">
        <f>VLOOKUP($A12,'Return Data'!$B$7:$R$2292,16,0)</f>
        <v>15.329599999999999</v>
      </c>
      <c r="S12" s="67">
        <f t="shared" si="6"/>
        <v>18</v>
      </c>
    </row>
    <row r="13" spans="1:20" x14ac:dyDescent="0.3">
      <c r="A13" s="102" t="s">
        <v>1780</v>
      </c>
      <c r="B13" s="64">
        <f>VLOOKUP($A13,'Return Data'!$B$7:$R$2292,3,0)</f>
        <v>44651</v>
      </c>
      <c r="C13" s="65">
        <f>VLOOKUP($A13,'Return Data'!$B$7:$R$2292,4,0)</f>
        <v>67.872</v>
      </c>
      <c r="D13" s="65">
        <f>VLOOKUP($A13,'Return Data'!$B$7:$R$2292,10,0)</f>
        <v>-5.7464000000000004</v>
      </c>
      <c r="E13" s="66">
        <f t="shared" si="0"/>
        <v>31</v>
      </c>
      <c r="F13" s="65">
        <f>VLOOKUP($A13,'Return Data'!$B$7:$R$2292,11,0)</f>
        <v>-5.7137000000000002</v>
      </c>
      <c r="G13" s="66">
        <f t="shared" si="1"/>
        <v>30</v>
      </c>
      <c r="H13" s="65">
        <f>VLOOKUP($A13,'Return Data'!$B$7:$R$2292,12,0)</f>
        <v>4.2291999999999996</v>
      </c>
      <c r="I13" s="66">
        <f t="shared" si="2"/>
        <v>29</v>
      </c>
      <c r="J13" s="65">
        <f>VLOOKUP($A13,'Return Data'!$B$7:$R$2292,13,0)</f>
        <v>16.286899999999999</v>
      </c>
      <c r="K13" s="66">
        <f t="shared" si="3"/>
        <v>27</v>
      </c>
      <c r="L13" s="65">
        <f>VLOOKUP($A13,'Return Data'!$B$7:$R$2292,17,0)</f>
        <v>41.1036</v>
      </c>
      <c r="M13" s="66">
        <f t="shared" si="4"/>
        <v>22</v>
      </c>
      <c r="N13" s="65">
        <f>VLOOKUP($A13,'Return Data'!$B$7:$R$2292,14,0)</f>
        <v>18.483000000000001</v>
      </c>
      <c r="O13" s="66">
        <f t="shared" si="5"/>
        <v>13</v>
      </c>
      <c r="P13" s="65">
        <f>VLOOKUP($A13,'Return Data'!$B$7:$R$2292,15,0)</f>
        <v>15.2431</v>
      </c>
      <c r="Q13" s="66">
        <f t="shared" si="7"/>
        <v>8</v>
      </c>
      <c r="R13" s="65">
        <f>VLOOKUP($A13,'Return Data'!$B$7:$R$2292,16,0)</f>
        <v>15.5404</v>
      </c>
      <c r="S13" s="67">
        <f t="shared" si="6"/>
        <v>16</v>
      </c>
    </row>
    <row r="14" spans="1:20" x14ac:dyDescent="0.3">
      <c r="A14" s="102" t="s">
        <v>1698</v>
      </c>
      <c r="B14" s="64">
        <f>VLOOKUP($A14,'Return Data'!$B$7:$R$2292,3,0)</f>
        <v>44651</v>
      </c>
      <c r="C14" s="65">
        <f>VLOOKUP($A14,'Return Data'!$B$7:$R$2292,4,0)</f>
        <v>25.096</v>
      </c>
      <c r="D14" s="65">
        <f>VLOOKUP($A14,'Return Data'!$B$7:$R$2292,10,0)</f>
        <v>-0.92379999999999995</v>
      </c>
      <c r="E14" s="66">
        <f t="shared" si="0"/>
        <v>11</v>
      </c>
      <c r="F14" s="65">
        <f>VLOOKUP($A14,'Return Data'!$B$7:$R$2292,11,0)</f>
        <v>1.0021</v>
      </c>
      <c r="G14" s="66">
        <f t="shared" si="1"/>
        <v>8</v>
      </c>
      <c r="H14" s="65">
        <f>VLOOKUP($A14,'Return Data'!$B$7:$R$2292,12,0)</f>
        <v>12.796099999999999</v>
      </c>
      <c r="I14" s="66">
        <f t="shared" si="2"/>
        <v>10</v>
      </c>
      <c r="J14" s="65">
        <f>VLOOKUP($A14,'Return Data'!$B$7:$R$2292,13,0)</f>
        <v>23.778099999999998</v>
      </c>
      <c r="K14" s="66">
        <f t="shared" si="3"/>
        <v>14</v>
      </c>
      <c r="L14" s="65">
        <f>VLOOKUP($A14,'Return Data'!$B$7:$R$2292,17,0)</f>
        <v>46.157200000000003</v>
      </c>
      <c r="M14" s="66">
        <f t="shared" si="4"/>
        <v>14</v>
      </c>
      <c r="N14" s="65">
        <f>VLOOKUP($A14,'Return Data'!$B$7:$R$2292,14,0)</f>
        <v>18.034199999999998</v>
      </c>
      <c r="O14" s="66">
        <f t="shared" si="5"/>
        <v>14</v>
      </c>
      <c r="P14" s="65">
        <f>VLOOKUP($A14,'Return Data'!$B$7:$R$2292,15,0)</f>
        <v>16.286899999999999</v>
      </c>
      <c r="Q14" s="66">
        <f t="shared" si="7"/>
        <v>6</v>
      </c>
      <c r="R14" s="65">
        <f>VLOOKUP($A14,'Return Data'!$B$7:$R$2292,16,0)</f>
        <v>13.715400000000001</v>
      </c>
      <c r="S14" s="67">
        <f t="shared" si="6"/>
        <v>26</v>
      </c>
    </row>
    <row r="15" spans="1:20" x14ac:dyDescent="0.3">
      <c r="A15" s="63" t="s">
        <v>1705</v>
      </c>
      <c r="B15" s="64">
        <f>VLOOKUP($A15,'Return Data'!$B$7:$R$2292,3,0)</f>
        <v>44651</v>
      </c>
      <c r="C15" s="65">
        <f>VLOOKUP($A15,'Return Data'!$B$7:$R$2292,4,0)</f>
        <v>1030.7494999999999</v>
      </c>
      <c r="D15" s="65">
        <f>VLOOKUP($A15,'Return Data'!$B$7:$R$2292,10,0)</f>
        <v>-1.0302</v>
      </c>
      <c r="E15" s="66">
        <f t="shared" si="0"/>
        <v>13</v>
      </c>
      <c r="F15" s="65">
        <f>VLOOKUP($A15,'Return Data'!$B$7:$R$2292,11,0)</f>
        <v>0.46339999999999998</v>
      </c>
      <c r="G15" s="66">
        <f t="shared" si="1"/>
        <v>12</v>
      </c>
      <c r="H15" s="65">
        <f>VLOOKUP($A15,'Return Data'!$B$7:$R$2292,12,0)</f>
        <v>13.1311</v>
      </c>
      <c r="I15" s="66">
        <f t="shared" si="2"/>
        <v>9</v>
      </c>
      <c r="J15" s="65">
        <f>VLOOKUP($A15,'Return Data'!$B$7:$R$2292,13,0)</f>
        <v>24.452999999999999</v>
      </c>
      <c r="K15" s="66">
        <f t="shared" si="3"/>
        <v>9</v>
      </c>
      <c r="L15" s="65">
        <f>VLOOKUP($A15,'Return Data'!$B$7:$R$2292,17,0)</f>
        <v>52.264299999999999</v>
      </c>
      <c r="M15" s="66">
        <f t="shared" si="4"/>
        <v>6</v>
      </c>
      <c r="N15" s="65">
        <f>VLOOKUP($A15,'Return Data'!$B$7:$R$2292,14,0)</f>
        <v>17.2014</v>
      </c>
      <c r="O15" s="66">
        <f t="shared" si="5"/>
        <v>15</v>
      </c>
      <c r="P15" s="65">
        <f>VLOOKUP($A15,'Return Data'!$B$7:$R$2292,15,0)</f>
        <v>13.744999999999999</v>
      </c>
      <c r="Q15" s="66">
        <f t="shared" si="7"/>
        <v>16</v>
      </c>
      <c r="R15" s="65">
        <f>VLOOKUP($A15,'Return Data'!$B$7:$R$2292,16,0)</f>
        <v>16.366</v>
      </c>
      <c r="S15" s="67">
        <f t="shared" si="6"/>
        <v>12</v>
      </c>
    </row>
    <row r="16" spans="1:20" x14ac:dyDescent="0.3">
      <c r="A16" s="63" t="s">
        <v>1707</v>
      </c>
      <c r="B16" s="64">
        <f>VLOOKUP($A16,'Return Data'!$B$7:$R$2292,3,0)</f>
        <v>44651</v>
      </c>
      <c r="C16" s="65">
        <f>VLOOKUP($A16,'Return Data'!$B$7:$R$2292,4,0)</f>
        <v>1081.826</v>
      </c>
      <c r="D16" s="65">
        <f>VLOOKUP($A16,'Return Data'!$B$7:$R$2292,10,0)</f>
        <v>3.9152999999999998</v>
      </c>
      <c r="E16" s="66">
        <f t="shared" si="0"/>
        <v>2</v>
      </c>
      <c r="F16" s="65">
        <f>VLOOKUP($A16,'Return Data'!$B$7:$R$2292,11,0)</f>
        <v>3.3239000000000001</v>
      </c>
      <c r="G16" s="66">
        <f t="shared" si="1"/>
        <v>3</v>
      </c>
      <c r="H16" s="65">
        <f>VLOOKUP($A16,'Return Data'!$B$7:$R$2292,12,0)</f>
        <v>14.5886</v>
      </c>
      <c r="I16" s="66">
        <f t="shared" si="2"/>
        <v>7</v>
      </c>
      <c r="J16" s="65">
        <f>VLOOKUP($A16,'Return Data'!$B$7:$R$2292,13,0)</f>
        <v>27.619</v>
      </c>
      <c r="K16" s="66">
        <f t="shared" si="3"/>
        <v>8</v>
      </c>
      <c r="L16" s="65">
        <f>VLOOKUP($A16,'Return Data'!$B$7:$R$2292,17,0)</f>
        <v>49.539299999999997</v>
      </c>
      <c r="M16" s="66">
        <f t="shared" si="4"/>
        <v>8</v>
      </c>
      <c r="N16" s="65">
        <f>VLOOKUP($A16,'Return Data'!$B$7:$R$2292,14,0)</f>
        <v>14.7018</v>
      </c>
      <c r="O16" s="66">
        <f t="shared" si="5"/>
        <v>23</v>
      </c>
      <c r="P16" s="65">
        <f>VLOOKUP($A16,'Return Data'!$B$7:$R$2292,15,0)</f>
        <v>14.001899999999999</v>
      </c>
      <c r="Q16" s="66">
        <f t="shared" si="7"/>
        <v>15</v>
      </c>
      <c r="R16" s="65">
        <f>VLOOKUP($A16,'Return Data'!$B$7:$R$2292,16,0)</f>
        <v>15.1457</v>
      </c>
      <c r="S16" s="67">
        <f t="shared" si="6"/>
        <v>21</v>
      </c>
    </row>
    <row r="17" spans="1:19" x14ac:dyDescent="0.3">
      <c r="A17" s="119" t="s">
        <v>1701</v>
      </c>
      <c r="B17" s="64">
        <f>VLOOKUP($A17,'Return Data'!$B$7:$R$2292,3,0)</f>
        <v>44651</v>
      </c>
      <c r="C17" s="65">
        <f>VLOOKUP($A17,'Return Data'!$B$7:$R$2292,4,0)</f>
        <v>141.8287</v>
      </c>
      <c r="D17" s="65">
        <f>VLOOKUP($A17,'Return Data'!$B$7:$R$2292,10,0)</f>
        <v>-3.2926000000000002</v>
      </c>
      <c r="E17" s="66">
        <f t="shared" si="0"/>
        <v>21</v>
      </c>
      <c r="F17" s="65">
        <f>VLOOKUP($A17,'Return Data'!$B$7:$R$2292,11,0)</f>
        <v>0.66</v>
      </c>
      <c r="G17" s="66">
        <f t="shared" si="1"/>
        <v>11</v>
      </c>
      <c r="H17" s="65">
        <f>VLOOKUP($A17,'Return Data'!$B$7:$R$2292,12,0)</f>
        <v>11.819699999999999</v>
      </c>
      <c r="I17" s="66">
        <f t="shared" si="2"/>
        <v>12</v>
      </c>
      <c r="J17" s="65">
        <f>VLOOKUP($A17,'Return Data'!$B$7:$R$2292,13,0)</f>
        <v>23.791899999999998</v>
      </c>
      <c r="K17" s="66">
        <f t="shared" si="3"/>
        <v>13</v>
      </c>
      <c r="L17" s="65">
        <f>VLOOKUP($A17,'Return Data'!$B$7:$R$2292,17,0)</f>
        <v>45.915399999999998</v>
      </c>
      <c r="M17" s="66">
        <f t="shared" si="4"/>
        <v>15</v>
      </c>
      <c r="N17" s="65">
        <f>VLOOKUP($A17,'Return Data'!$B$7:$R$2292,14,0)</f>
        <v>14.8529</v>
      </c>
      <c r="O17" s="66">
        <f t="shared" si="5"/>
        <v>22</v>
      </c>
      <c r="P17" s="65">
        <f>VLOOKUP($A17,'Return Data'!$B$7:$R$2292,15,0)</f>
        <v>12.2121</v>
      </c>
      <c r="Q17" s="66">
        <f t="shared" si="7"/>
        <v>20</v>
      </c>
      <c r="R17" s="65">
        <f>VLOOKUP($A17,'Return Data'!$B$7:$R$2292,16,0)</f>
        <v>15.215999999999999</v>
      </c>
      <c r="S17" s="67">
        <f t="shared" si="6"/>
        <v>19</v>
      </c>
    </row>
    <row r="18" spans="1:19" x14ac:dyDescent="0.3">
      <c r="A18" s="120" t="s">
        <v>1214</v>
      </c>
      <c r="B18" s="64">
        <f>VLOOKUP($A18,'Return Data'!$B$7:$R$2292,3,0)</f>
        <v>44651</v>
      </c>
      <c r="C18" s="65">
        <f>VLOOKUP($A18,'Return Data'!$B$7:$R$2292,4,0)</f>
        <v>478</v>
      </c>
      <c r="D18" s="65">
        <f>VLOOKUP($A18,'Return Data'!$B$7:$R$2292,10,0)</f>
        <v>-1.0187999999999999</v>
      </c>
      <c r="E18" s="66">
        <f t="shared" si="0"/>
        <v>12</v>
      </c>
      <c r="F18" s="65">
        <f>VLOOKUP($A18,'Return Data'!$B$7:$R$2292,11,0)</f>
        <v>4.19E-2</v>
      </c>
      <c r="G18" s="66">
        <f t="shared" si="1"/>
        <v>15</v>
      </c>
      <c r="H18" s="65">
        <f>VLOOKUP($A18,'Return Data'!$B$7:$R$2292,12,0)</f>
        <v>10.719900000000001</v>
      </c>
      <c r="I18" s="66">
        <f t="shared" si="2"/>
        <v>17</v>
      </c>
      <c r="J18" s="65">
        <f>VLOOKUP($A18,'Return Data'!$B$7:$R$2292,13,0)</f>
        <v>24.281700000000001</v>
      </c>
      <c r="K18" s="66">
        <f t="shared" si="3"/>
        <v>11</v>
      </c>
      <c r="L18" s="65">
        <f>VLOOKUP($A18,'Return Data'!$B$7:$R$2292,17,0)</f>
        <v>47.586300000000001</v>
      </c>
      <c r="M18" s="66">
        <f t="shared" si="4"/>
        <v>9</v>
      </c>
      <c r="N18" s="65">
        <f>VLOOKUP($A18,'Return Data'!$B$7:$R$2292,14,0)</f>
        <v>15.2722</v>
      </c>
      <c r="O18" s="66">
        <f t="shared" si="5"/>
        <v>21</v>
      </c>
      <c r="P18" s="65">
        <f>VLOOKUP($A18,'Return Data'!$B$7:$R$2292,15,0)</f>
        <v>12.6721</v>
      </c>
      <c r="Q18" s="66">
        <f t="shared" si="7"/>
        <v>19</v>
      </c>
      <c r="R18" s="65">
        <f>VLOOKUP($A18,'Return Data'!$B$7:$R$2292,16,0)</f>
        <v>15.8239</v>
      </c>
      <c r="S18" s="67">
        <f t="shared" si="6"/>
        <v>15</v>
      </c>
    </row>
    <row r="19" spans="1:19" x14ac:dyDescent="0.3">
      <c r="A19" s="63" t="s">
        <v>1709</v>
      </c>
      <c r="B19" s="64">
        <f>VLOOKUP($A19,'Return Data'!$B$7:$R$2292,3,0)</f>
        <v>44651</v>
      </c>
      <c r="C19" s="65">
        <f>VLOOKUP($A19,'Return Data'!$B$7:$R$2292,4,0)</f>
        <v>38.29</v>
      </c>
      <c r="D19" s="65">
        <f>VLOOKUP($A19,'Return Data'!$B$7:$R$2292,10,0)</f>
        <v>-1.7448999999999999</v>
      </c>
      <c r="E19" s="66">
        <f t="shared" si="0"/>
        <v>18</v>
      </c>
      <c r="F19" s="65">
        <f>VLOOKUP($A19,'Return Data'!$B$7:$R$2292,11,0)</f>
        <v>1.3230999999999999</v>
      </c>
      <c r="G19" s="66">
        <f t="shared" si="1"/>
        <v>7</v>
      </c>
      <c r="H19" s="65">
        <f>VLOOKUP($A19,'Return Data'!$B$7:$R$2292,12,0)</f>
        <v>16.171099999999999</v>
      </c>
      <c r="I19" s="66">
        <f t="shared" si="2"/>
        <v>4</v>
      </c>
      <c r="J19" s="65">
        <f>VLOOKUP($A19,'Return Data'!$B$7:$R$2292,13,0)</f>
        <v>29.752600000000001</v>
      </c>
      <c r="K19" s="66">
        <f t="shared" si="3"/>
        <v>6</v>
      </c>
      <c r="L19" s="65">
        <f>VLOOKUP($A19,'Return Data'!$B$7:$R$2292,17,0)</f>
        <v>44.373699999999999</v>
      </c>
      <c r="M19" s="66">
        <f t="shared" si="4"/>
        <v>17</v>
      </c>
      <c r="N19" s="65">
        <f>VLOOKUP($A19,'Return Data'!$B$7:$R$2292,14,0)</f>
        <v>19.883700000000001</v>
      </c>
      <c r="O19" s="66">
        <f t="shared" si="5"/>
        <v>7</v>
      </c>
      <c r="P19" s="65">
        <f>VLOOKUP($A19,'Return Data'!$B$7:$R$2292,15,0)</f>
        <v>15.2182</v>
      </c>
      <c r="Q19" s="66">
        <f t="shared" si="7"/>
        <v>9</v>
      </c>
      <c r="R19" s="65">
        <f>VLOOKUP($A19,'Return Data'!$B$7:$R$2292,16,0)</f>
        <v>18.239100000000001</v>
      </c>
      <c r="S19" s="67">
        <f t="shared" si="6"/>
        <v>5</v>
      </c>
    </row>
    <row r="20" spans="1:19" x14ac:dyDescent="0.3">
      <c r="A20" s="63" t="s">
        <v>1731</v>
      </c>
      <c r="B20" s="64">
        <f>VLOOKUP($A20,'Return Data'!$B$7:$R$2292,3,0)</f>
        <v>44651</v>
      </c>
      <c r="C20" s="65">
        <f>VLOOKUP($A20,'Return Data'!$B$7:$R$2292,4,0)</f>
        <v>143.78</v>
      </c>
      <c r="D20" s="65">
        <f>VLOOKUP($A20,'Return Data'!$B$7:$R$2292,10,0)</f>
        <v>-3.5550999999999999</v>
      </c>
      <c r="E20" s="66">
        <f t="shared" si="0"/>
        <v>22</v>
      </c>
      <c r="F20" s="65">
        <f>VLOOKUP($A20,'Return Data'!$B$7:$R$2292,11,0)</f>
        <v>0.877</v>
      </c>
      <c r="G20" s="66">
        <f t="shared" si="1"/>
        <v>9</v>
      </c>
      <c r="H20" s="65">
        <f>VLOOKUP($A20,'Return Data'!$B$7:$R$2292,12,0)</f>
        <v>10.719200000000001</v>
      </c>
      <c r="I20" s="66">
        <f t="shared" si="2"/>
        <v>18</v>
      </c>
      <c r="J20" s="65">
        <f>VLOOKUP($A20,'Return Data'!$B$7:$R$2292,13,0)</f>
        <v>20.691700000000001</v>
      </c>
      <c r="K20" s="66">
        <f t="shared" si="3"/>
        <v>22</v>
      </c>
      <c r="L20" s="65">
        <f>VLOOKUP($A20,'Return Data'!$B$7:$R$2292,17,0)</f>
        <v>37.834699999999998</v>
      </c>
      <c r="M20" s="66">
        <f t="shared" si="4"/>
        <v>24</v>
      </c>
      <c r="N20" s="65">
        <f>VLOOKUP($A20,'Return Data'!$B$7:$R$2292,14,0)</f>
        <v>13.554500000000001</v>
      </c>
      <c r="O20" s="66">
        <f t="shared" si="5"/>
        <v>25</v>
      </c>
      <c r="P20" s="65">
        <f>VLOOKUP($A20,'Return Data'!$B$7:$R$2292,15,0)</f>
        <v>11.231999999999999</v>
      </c>
      <c r="Q20" s="66">
        <f t="shared" si="7"/>
        <v>22</v>
      </c>
      <c r="R20" s="65">
        <f>VLOOKUP($A20,'Return Data'!$B$7:$R$2292,16,0)</f>
        <v>14.6989</v>
      </c>
      <c r="S20" s="67">
        <f t="shared" si="6"/>
        <v>24</v>
      </c>
    </row>
    <row r="21" spans="1:19" x14ac:dyDescent="0.3">
      <c r="A21" s="63" t="s">
        <v>1217</v>
      </c>
      <c r="B21" s="64">
        <f>VLOOKUP($A21,'Return Data'!$B$7:$R$2292,3,0)</f>
        <v>44651</v>
      </c>
      <c r="C21" s="65">
        <f>VLOOKUP($A21,'Return Data'!$B$7:$R$2292,4,0)</f>
        <v>87.12</v>
      </c>
      <c r="D21" s="65">
        <f>VLOOKUP($A21,'Return Data'!$B$7:$R$2292,10,0)</f>
        <v>-5.4481999999999999</v>
      </c>
      <c r="E21" s="66">
        <f t="shared" si="0"/>
        <v>30</v>
      </c>
      <c r="F21" s="65">
        <f>VLOOKUP($A21,'Return Data'!$B$7:$R$2292,11,0)</f>
        <v>-3.2536999999999998</v>
      </c>
      <c r="G21" s="66">
        <f t="shared" si="1"/>
        <v>28</v>
      </c>
      <c r="H21" s="65">
        <f>VLOOKUP($A21,'Return Data'!$B$7:$R$2292,12,0)</f>
        <v>6.7908999999999997</v>
      </c>
      <c r="I21" s="66">
        <f t="shared" si="2"/>
        <v>26</v>
      </c>
      <c r="J21" s="65">
        <f>VLOOKUP($A21,'Return Data'!$B$7:$R$2292,13,0)</f>
        <v>24.315100000000001</v>
      </c>
      <c r="K21" s="66">
        <f t="shared" si="3"/>
        <v>10</v>
      </c>
      <c r="L21" s="65">
        <f>VLOOKUP($A21,'Return Data'!$B$7:$R$2292,17,0)</f>
        <v>47.212899999999998</v>
      </c>
      <c r="M21" s="66">
        <f t="shared" si="4"/>
        <v>10</v>
      </c>
      <c r="N21" s="65">
        <f>VLOOKUP($A21,'Return Data'!$B$7:$R$2292,14,0)</f>
        <v>18.827000000000002</v>
      </c>
      <c r="O21" s="66">
        <f t="shared" si="5"/>
        <v>12</v>
      </c>
      <c r="P21" s="65">
        <f>VLOOKUP($A21,'Return Data'!$B$7:$R$2292,15,0)</f>
        <v>14.1168</v>
      </c>
      <c r="Q21" s="66">
        <f t="shared" si="7"/>
        <v>14</v>
      </c>
      <c r="R21" s="65">
        <f>VLOOKUP($A21,'Return Data'!$B$7:$R$2292,16,0)</f>
        <v>18.7319</v>
      </c>
      <c r="S21" s="67">
        <f t="shared" si="6"/>
        <v>3</v>
      </c>
    </row>
    <row r="22" spans="1:19" x14ac:dyDescent="0.3">
      <c r="A22" s="63" t="s">
        <v>1218</v>
      </c>
      <c r="B22" s="64">
        <f>VLOOKUP($A22,'Return Data'!$B$7:$R$2292,3,0)</f>
        <v>44651</v>
      </c>
      <c r="C22" s="65">
        <f>VLOOKUP($A22,'Return Data'!$B$7:$R$2292,4,0)</f>
        <v>13.823399999999999</v>
      </c>
      <c r="D22" s="65">
        <f>VLOOKUP($A22,'Return Data'!$B$7:$R$2292,10,0)</f>
        <v>-4.7896999999999998</v>
      </c>
      <c r="E22" s="66">
        <f t="shared" si="0"/>
        <v>28</v>
      </c>
      <c r="F22" s="65">
        <f>VLOOKUP($A22,'Return Data'!$B$7:$R$2292,11,0)</f>
        <v>-11.0143</v>
      </c>
      <c r="G22" s="66">
        <f t="shared" si="1"/>
        <v>33</v>
      </c>
      <c r="H22" s="65">
        <f>VLOOKUP($A22,'Return Data'!$B$7:$R$2292,12,0)</f>
        <v>-6.3175999999999997</v>
      </c>
      <c r="I22" s="66">
        <f t="shared" si="2"/>
        <v>33</v>
      </c>
      <c r="J22" s="65">
        <f>VLOOKUP($A22,'Return Data'!$B$7:$R$2292,13,0)</f>
        <v>3.8782999999999999</v>
      </c>
      <c r="K22" s="66">
        <f t="shared" si="3"/>
        <v>30</v>
      </c>
      <c r="L22" s="65">
        <f>VLOOKUP($A22,'Return Data'!$B$7:$R$2292,17,0)</f>
        <v>31.9588</v>
      </c>
      <c r="M22" s="66">
        <f t="shared" si="4"/>
        <v>29</v>
      </c>
      <c r="N22" s="65"/>
      <c r="O22" s="66"/>
      <c r="P22" s="65"/>
      <c r="Q22" s="66"/>
      <c r="R22" s="65">
        <f>VLOOKUP($A22,'Return Data'!$B$7:$R$2292,16,0)</f>
        <v>11.901</v>
      </c>
      <c r="S22" s="67">
        <f t="shared" si="6"/>
        <v>29</v>
      </c>
    </row>
    <row r="23" spans="1:19" x14ac:dyDescent="0.3">
      <c r="A23" s="63" t="s">
        <v>1711</v>
      </c>
      <c r="B23" s="64">
        <f>VLOOKUP($A23,'Return Data'!$B$7:$R$2292,3,0)</f>
        <v>44651</v>
      </c>
      <c r="C23" s="65">
        <f>VLOOKUP($A23,'Return Data'!$B$7:$R$2292,4,0)</f>
        <v>56.2789</v>
      </c>
      <c r="D23" s="65">
        <f>VLOOKUP($A23,'Return Data'!$B$7:$R$2292,10,0)</f>
        <v>-0.42730000000000001</v>
      </c>
      <c r="E23" s="66">
        <f t="shared" si="0"/>
        <v>9</v>
      </c>
      <c r="F23" s="65">
        <f>VLOOKUP($A23,'Return Data'!$B$7:$R$2292,11,0)</f>
        <v>-0.47020000000000001</v>
      </c>
      <c r="G23" s="66">
        <f t="shared" si="1"/>
        <v>18</v>
      </c>
      <c r="H23" s="65">
        <f>VLOOKUP($A23,'Return Data'!$B$7:$R$2292,12,0)</f>
        <v>14.145300000000001</v>
      </c>
      <c r="I23" s="66">
        <f t="shared" si="2"/>
        <v>8</v>
      </c>
      <c r="J23" s="65">
        <f>VLOOKUP($A23,'Return Data'!$B$7:$R$2292,13,0)</f>
        <v>21.950199999999999</v>
      </c>
      <c r="K23" s="66">
        <f t="shared" si="3"/>
        <v>19</v>
      </c>
      <c r="L23" s="65">
        <f>VLOOKUP($A23,'Return Data'!$B$7:$R$2292,17,0)</f>
        <v>41.816899999999997</v>
      </c>
      <c r="M23" s="66">
        <f t="shared" si="4"/>
        <v>20</v>
      </c>
      <c r="N23" s="65">
        <f>VLOOKUP($A23,'Return Data'!$B$7:$R$2292,14,0)</f>
        <v>19.142299999999999</v>
      </c>
      <c r="O23" s="66">
        <f t="shared" ref="O23:O35" si="8">RANK(N23,N$8:N$40,0)</f>
        <v>11</v>
      </c>
      <c r="P23" s="65">
        <f>VLOOKUP($A23,'Return Data'!$B$7:$R$2292,15,0)</f>
        <v>14.635199999999999</v>
      </c>
      <c r="Q23" s="66">
        <f>RANK(P23,P$8:P$40,0)</f>
        <v>11</v>
      </c>
      <c r="R23" s="65">
        <f>VLOOKUP($A23,'Return Data'!$B$7:$R$2292,16,0)</f>
        <v>16.473800000000001</v>
      </c>
      <c r="S23" s="67">
        <f t="shared" si="6"/>
        <v>11</v>
      </c>
    </row>
    <row r="24" spans="1:19" x14ac:dyDescent="0.3">
      <c r="A24" s="63" t="s">
        <v>1719</v>
      </c>
      <c r="B24" s="64">
        <f>VLOOKUP($A24,'Return Data'!$B$7:$R$2292,3,0)</f>
        <v>44651</v>
      </c>
      <c r="C24" s="65">
        <f>VLOOKUP($A24,'Return Data'!$B$7:$R$2292,4,0)</f>
        <v>56.865000000000002</v>
      </c>
      <c r="D24" s="65">
        <f>VLOOKUP($A24,'Return Data'!$B$7:$R$2292,10,0)</f>
        <v>-0.55259999999999998</v>
      </c>
      <c r="E24" s="66">
        <f t="shared" si="0"/>
        <v>10</v>
      </c>
      <c r="F24" s="65">
        <f>VLOOKUP($A24,'Return Data'!$B$7:$R$2292,11,0)</f>
        <v>-1.2538</v>
      </c>
      <c r="G24" s="66">
        <f t="shared" si="1"/>
        <v>21</v>
      </c>
      <c r="H24" s="65">
        <f>VLOOKUP($A24,'Return Data'!$B$7:$R$2292,12,0)</f>
        <v>7.8643000000000001</v>
      </c>
      <c r="I24" s="66">
        <f t="shared" si="2"/>
        <v>24</v>
      </c>
      <c r="J24" s="65">
        <f>VLOOKUP($A24,'Return Data'!$B$7:$R$2292,13,0)</f>
        <v>16.693999999999999</v>
      </c>
      <c r="K24" s="66">
        <f t="shared" si="3"/>
        <v>26</v>
      </c>
      <c r="L24" s="65">
        <f>VLOOKUP($A24,'Return Data'!$B$7:$R$2292,17,0)</f>
        <v>40.045299999999997</v>
      </c>
      <c r="M24" s="66">
        <f t="shared" si="4"/>
        <v>23</v>
      </c>
      <c r="N24" s="65">
        <f>VLOOKUP($A24,'Return Data'!$B$7:$R$2292,14,0)</f>
        <v>14.621499999999999</v>
      </c>
      <c r="O24" s="66">
        <f t="shared" si="8"/>
        <v>24</v>
      </c>
      <c r="P24" s="65">
        <f>VLOOKUP($A24,'Return Data'!$B$7:$R$2292,15,0)</f>
        <v>13.712199999999999</v>
      </c>
      <c r="Q24" s="66">
        <f>RANK(P24,P$8:P$40,0)</f>
        <v>18</v>
      </c>
      <c r="R24" s="65">
        <f>VLOOKUP($A24,'Return Data'!$B$7:$R$2292,16,0)</f>
        <v>16.932600000000001</v>
      </c>
      <c r="S24" s="67">
        <f t="shared" si="6"/>
        <v>9</v>
      </c>
    </row>
    <row r="25" spans="1:19" x14ac:dyDescent="0.3">
      <c r="A25" s="63" t="s">
        <v>1733</v>
      </c>
      <c r="B25" s="64">
        <f>VLOOKUP($A25,'Return Data'!$B$7:$R$2292,3,0)</f>
        <v>44651</v>
      </c>
      <c r="C25" s="65">
        <f>VLOOKUP($A25,'Return Data'!$B$7:$R$2292,4,0)</f>
        <v>125.848</v>
      </c>
      <c r="D25" s="65">
        <f>VLOOKUP($A25,'Return Data'!$B$7:$R$2292,10,0)</f>
        <v>-1.0713999999999999</v>
      </c>
      <c r="E25" s="66">
        <f t="shared" si="0"/>
        <v>14</v>
      </c>
      <c r="F25" s="65">
        <f>VLOOKUP($A25,'Return Data'!$B$7:$R$2292,11,0)</f>
        <v>-0.93359999999999999</v>
      </c>
      <c r="G25" s="66">
        <f t="shared" si="1"/>
        <v>19</v>
      </c>
      <c r="H25" s="65">
        <f>VLOOKUP($A25,'Return Data'!$B$7:$R$2292,12,0)</f>
        <v>7.6599000000000004</v>
      </c>
      <c r="I25" s="66">
        <f t="shared" si="2"/>
        <v>25</v>
      </c>
      <c r="J25" s="65">
        <f>VLOOKUP($A25,'Return Data'!$B$7:$R$2292,13,0)</f>
        <v>18.84</v>
      </c>
      <c r="K25" s="66">
        <f t="shared" si="3"/>
        <v>23</v>
      </c>
      <c r="L25" s="65">
        <f>VLOOKUP($A25,'Return Data'!$B$7:$R$2292,17,0)</f>
        <v>41.6038</v>
      </c>
      <c r="M25" s="66">
        <f t="shared" si="4"/>
        <v>21</v>
      </c>
      <c r="N25" s="65">
        <f>VLOOKUP($A25,'Return Data'!$B$7:$R$2292,14,0)</f>
        <v>13.4809</v>
      </c>
      <c r="O25" s="66">
        <f t="shared" si="8"/>
        <v>26</v>
      </c>
      <c r="P25" s="65">
        <f>VLOOKUP($A25,'Return Data'!$B$7:$R$2292,15,0)</f>
        <v>11.327500000000001</v>
      </c>
      <c r="Q25" s="66">
        <f>RANK(P25,P$8:P$40,0)</f>
        <v>21</v>
      </c>
      <c r="R25" s="65">
        <f>VLOOKUP($A25,'Return Data'!$B$7:$R$2292,16,0)</f>
        <v>13.810600000000001</v>
      </c>
      <c r="S25" s="67">
        <f t="shared" si="6"/>
        <v>25</v>
      </c>
    </row>
    <row r="26" spans="1:19" x14ac:dyDescent="0.3">
      <c r="A26" s="63" t="s">
        <v>1735</v>
      </c>
      <c r="B26" s="64">
        <f>VLOOKUP($A26,'Return Data'!$B$7:$R$2292,3,0)</f>
        <v>44651</v>
      </c>
      <c r="C26" s="65">
        <f>VLOOKUP($A26,'Return Data'!$B$7:$R$2292,4,0)</f>
        <v>69.362499999999997</v>
      </c>
      <c r="D26" s="65">
        <f>VLOOKUP($A26,'Return Data'!$B$7:$R$2292,10,0)</f>
        <v>-3.6372</v>
      </c>
      <c r="E26" s="66">
        <f t="shared" si="0"/>
        <v>24</v>
      </c>
      <c r="F26" s="65">
        <f>VLOOKUP($A26,'Return Data'!$B$7:$R$2292,11,0)</f>
        <v>-2.7608000000000001</v>
      </c>
      <c r="G26" s="66">
        <f t="shared" si="1"/>
        <v>26</v>
      </c>
      <c r="H26" s="65">
        <f>VLOOKUP($A26,'Return Data'!$B$7:$R$2292,12,0)</f>
        <v>5.3708999999999998</v>
      </c>
      <c r="I26" s="66">
        <f t="shared" si="2"/>
        <v>28</v>
      </c>
      <c r="J26" s="65">
        <f>VLOOKUP($A26,'Return Data'!$B$7:$R$2292,13,0)</f>
        <v>14.0489</v>
      </c>
      <c r="K26" s="66">
        <f t="shared" si="3"/>
        <v>29</v>
      </c>
      <c r="L26" s="65">
        <f>VLOOKUP($A26,'Return Data'!$B$7:$R$2292,17,0)</f>
        <v>30.086400000000001</v>
      </c>
      <c r="M26" s="66">
        <f t="shared" si="4"/>
        <v>30</v>
      </c>
      <c r="N26" s="65">
        <f>VLOOKUP($A26,'Return Data'!$B$7:$R$2292,14,0)</f>
        <v>12.7003</v>
      </c>
      <c r="O26" s="66">
        <f t="shared" si="8"/>
        <v>27</v>
      </c>
      <c r="P26" s="65">
        <f>VLOOKUP($A26,'Return Data'!$B$7:$R$2292,15,0)</f>
        <v>9.8394999999999992</v>
      </c>
      <c r="Q26" s="66">
        <f>RANK(P26,P$8:P$40,0)</f>
        <v>23</v>
      </c>
      <c r="R26" s="65">
        <f>VLOOKUP($A26,'Return Data'!$B$7:$R$2292,16,0)</f>
        <v>10.5311</v>
      </c>
      <c r="S26" s="67">
        <f t="shared" si="6"/>
        <v>30</v>
      </c>
    </row>
    <row r="27" spans="1:19" x14ac:dyDescent="0.3">
      <c r="A27" s="63" t="s">
        <v>1220</v>
      </c>
      <c r="B27" s="64">
        <f>VLOOKUP($A27,'Return Data'!$B$7:$R$2292,3,0)</f>
        <v>44651</v>
      </c>
      <c r="C27" s="65">
        <f>VLOOKUP($A27,'Return Data'!$B$7:$R$2292,4,0)</f>
        <v>22.7</v>
      </c>
      <c r="D27" s="65">
        <f>VLOOKUP($A27,'Return Data'!$B$7:$R$2292,10,0)</f>
        <v>5.33E-2</v>
      </c>
      <c r="E27" s="66">
        <f t="shared" si="0"/>
        <v>6</v>
      </c>
      <c r="F27" s="65">
        <f>VLOOKUP($A27,'Return Data'!$B$7:$R$2292,11,0)</f>
        <v>2.1602000000000001</v>
      </c>
      <c r="G27" s="66">
        <f t="shared" si="1"/>
        <v>5</v>
      </c>
      <c r="H27" s="65">
        <f>VLOOKUP($A27,'Return Data'!$B$7:$R$2292,12,0)</f>
        <v>16.170200000000001</v>
      </c>
      <c r="I27" s="66">
        <f t="shared" si="2"/>
        <v>5</v>
      </c>
      <c r="J27" s="65">
        <f>VLOOKUP($A27,'Return Data'!$B$7:$R$2292,13,0)</f>
        <v>36.058500000000002</v>
      </c>
      <c r="K27" s="66">
        <f t="shared" si="3"/>
        <v>2</v>
      </c>
      <c r="L27" s="65">
        <f>VLOOKUP($A27,'Return Data'!$B$7:$R$2292,17,0)</f>
        <v>56.066499999999998</v>
      </c>
      <c r="M27" s="66">
        <f t="shared" si="4"/>
        <v>3</v>
      </c>
      <c r="N27" s="65">
        <f>VLOOKUP($A27,'Return Data'!$B$7:$R$2292,14,0)</f>
        <v>26.089600000000001</v>
      </c>
      <c r="O27" s="66">
        <f t="shared" si="8"/>
        <v>4</v>
      </c>
      <c r="P27" s="65"/>
      <c r="Q27" s="66"/>
      <c r="R27" s="65">
        <f>VLOOKUP($A27,'Return Data'!$B$7:$R$2292,16,0)</f>
        <v>18.2499</v>
      </c>
      <c r="S27" s="67">
        <f t="shared" si="6"/>
        <v>4</v>
      </c>
    </row>
    <row r="28" spans="1:19" x14ac:dyDescent="0.3">
      <c r="A28" s="63" t="s">
        <v>1729</v>
      </c>
      <c r="B28" s="64">
        <f>VLOOKUP($A28,'Return Data'!$B$7:$R$2292,3,0)</f>
        <v>44651</v>
      </c>
      <c r="C28" s="65">
        <f>VLOOKUP($A28,'Return Data'!$B$7:$R$2292,4,0)</f>
        <v>34.754399999999997</v>
      </c>
      <c r="D28" s="65">
        <f>VLOOKUP($A28,'Return Data'!$B$7:$R$2292,10,0)</f>
        <v>-6.2915999999999999</v>
      </c>
      <c r="E28" s="66">
        <f t="shared" si="0"/>
        <v>32</v>
      </c>
      <c r="F28" s="65">
        <f>VLOOKUP($A28,'Return Data'!$B$7:$R$2292,11,0)</f>
        <v>-9.3970000000000002</v>
      </c>
      <c r="G28" s="66">
        <f t="shared" si="1"/>
        <v>32</v>
      </c>
      <c r="H28" s="65">
        <f>VLOOKUP($A28,'Return Data'!$B$7:$R$2292,12,0)</f>
        <v>-2.6126999999999998</v>
      </c>
      <c r="I28" s="66">
        <f t="shared" si="2"/>
        <v>32</v>
      </c>
      <c r="J28" s="65">
        <f>VLOOKUP($A28,'Return Data'!$B$7:$R$2292,13,0)</f>
        <v>3.2989000000000002</v>
      </c>
      <c r="K28" s="66">
        <f t="shared" si="3"/>
        <v>31</v>
      </c>
      <c r="L28" s="65">
        <f>VLOOKUP($A28,'Return Data'!$B$7:$R$2292,17,0)</f>
        <v>29.8386</v>
      </c>
      <c r="M28" s="66">
        <f t="shared" si="4"/>
        <v>31</v>
      </c>
      <c r="N28" s="65">
        <f>VLOOKUP($A28,'Return Data'!$B$7:$R$2292,14,0)</f>
        <v>8.4503000000000004</v>
      </c>
      <c r="O28" s="66">
        <f t="shared" si="8"/>
        <v>30</v>
      </c>
      <c r="P28" s="65">
        <f>VLOOKUP($A28,'Return Data'!$B$7:$R$2292,15,0)</f>
        <v>8.1979000000000006</v>
      </c>
      <c r="Q28" s="66">
        <f>RANK(P28,P$8:P$40,0)</f>
        <v>25</v>
      </c>
      <c r="R28" s="65">
        <f>VLOOKUP($A28,'Return Data'!$B$7:$R$2292,16,0)</f>
        <v>17.012899999999998</v>
      </c>
      <c r="S28" s="67">
        <f t="shared" si="6"/>
        <v>8</v>
      </c>
    </row>
    <row r="29" spans="1:19" x14ac:dyDescent="0.3">
      <c r="A29" s="63" t="s">
        <v>1914</v>
      </c>
      <c r="B29" s="64">
        <f>VLOOKUP($A29,'Return Data'!$B$7:$R$2292,3,0)</f>
        <v>44651</v>
      </c>
      <c r="C29" s="65">
        <f>VLOOKUP($A29,'Return Data'!$B$7:$R$2292,4,0)</f>
        <v>16.950600000000001</v>
      </c>
      <c r="D29" s="65">
        <f>VLOOKUP($A29,'Return Data'!$B$7:$R$2292,10,0)</f>
        <v>-2.6655000000000002</v>
      </c>
      <c r="E29" s="66">
        <f t="shared" si="0"/>
        <v>19</v>
      </c>
      <c r="F29" s="65">
        <f>VLOOKUP($A29,'Return Data'!$B$7:$R$2292,11,0)</f>
        <v>0.1004</v>
      </c>
      <c r="G29" s="66">
        <f t="shared" si="1"/>
        <v>14</v>
      </c>
      <c r="H29" s="65">
        <f>VLOOKUP($A29,'Return Data'!$B$7:$R$2292,12,0)</f>
        <v>12.275700000000001</v>
      </c>
      <c r="I29" s="66">
        <f t="shared" si="2"/>
        <v>11</v>
      </c>
      <c r="J29" s="65">
        <f>VLOOKUP($A29,'Return Data'!$B$7:$R$2292,13,0)</f>
        <v>24.253</v>
      </c>
      <c r="K29" s="66">
        <f t="shared" si="3"/>
        <v>12</v>
      </c>
      <c r="L29" s="65">
        <f>VLOOKUP($A29,'Return Data'!$B$7:$R$2292,17,0)</f>
        <v>42.907899999999998</v>
      </c>
      <c r="M29" s="66">
        <f t="shared" si="4"/>
        <v>18</v>
      </c>
      <c r="N29" s="65">
        <f>VLOOKUP($A29,'Return Data'!$B$7:$R$2292,14,0)</f>
        <v>16.165400000000002</v>
      </c>
      <c r="O29" s="66">
        <f t="shared" si="8"/>
        <v>18</v>
      </c>
      <c r="P29" s="65"/>
      <c r="Q29" s="66"/>
      <c r="R29" s="65">
        <f>VLOOKUP($A29,'Return Data'!$B$7:$R$2292,16,0)</f>
        <v>15.203099999999999</v>
      </c>
      <c r="S29" s="67">
        <f t="shared" si="6"/>
        <v>20</v>
      </c>
    </row>
    <row r="30" spans="1:19" x14ac:dyDescent="0.3">
      <c r="A30" s="63" t="s">
        <v>1223</v>
      </c>
      <c r="B30" s="64">
        <f>VLOOKUP($A30,'Return Data'!$B$7:$R$2292,3,0)</f>
        <v>44651</v>
      </c>
      <c r="C30" s="65">
        <f>VLOOKUP($A30,'Return Data'!$B$7:$R$2292,4,0)</f>
        <v>161.8826</v>
      </c>
      <c r="D30" s="65">
        <f>VLOOKUP($A30,'Return Data'!$B$7:$R$2292,10,0)</f>
        <v>4.0796999999999999</v>
      </c>
      <c r="E30" s="66">
        <f t="shared" si="0"/>
        <v>1</v>
      </c>
      <c r="F30" s="65">
        <f>VLOOKUP($A30,'Return Data'!$B$7:$R$2292,11,0)</f>
        <v>4.4871999999999996</v>
      </c>
      <c r="G30" s="66">
        <f t="shared" si="1"/>
        <v>2</v>
      </c>
      <c r="H30" s="65">
        <f>VLOOKUP($A30,'Return Data'!$B$7:$R$2292,12,0)</f>
        <v>21.819400000000002</v>
      </c>
      <c r="I30" s="66">
        <f t="shared" si="2"/>
        <v>1</v>
      </c>
      <c r="J30" s="65">
        <f>VLOOKUP($A30,'Return Data'!$B$7:$R$2292,13,0)</f>
        <v>35.272100000000002</v>
      </c>
      <c r="K30" s="66">
        <f t="shared" si="3"/>
        <v>3</v>
      </c>
      <c r="L30" s="65">
        <f>VLOOKUP($A30,'Return Data'!$B$7:$R$2292,17,0)</f>
        <v>53.947800000000001</v>
      </c>
      <c r="M30" s="66">
        <f t="shared" si="4"/>
        <v>5</v>
      </c>
      <c r="N30" s="65">
        <f>VLOOKUP($A30,'Return Data'!$B$7:$R$2292,14,0)</f>
        <v>15.698499999999999</v>
      </c>
      <c r="O30" s="66">
        <f t="shared" si="8"/>
        <v>20</v>
      </c>
      <c r="P30" s="65">
        <f>VLOOKUP($A30,'Return Data'!$B$7:$R$2292,15,0)</f>
        <v>14.434200000000001</v>
      </c>
      <c r="Q30" s="66">
        <f>RANK(P30,P$8:P$40,0)</f>
        <v>13</v>
      </c>
      <c r="R30" s="65">
        <f>VLOOKUP($A30,'Return Data'!$B$7:$R$2292,16,0)</f>
        <v>14.9321</v>
      </c>
      <c r="S30" s="67">
        <f t="shared" si="6"/>
        <v>23</v>
      </c>
    </row>
    <row r="31" spans="1:19" x14ac:dyDescent="0.3">
      <c r="A31" s="63" t="s">
        <v>1691</v>
      </c>
      <c r="B31" s="64">
        <f>VLOOKUP($A31,'Return Data'!$B$7:$R$2292,3,0)</f>
        <v>44651</v>
      </c>
      <c r="C31" s="65">
        <f>VLOOKUP($A31,'Return Data'!$B$7:$R$2292,4,0)</f>
        <v>52.514099999999999</v>
      </c>
      <c r="D31" s="65">
        <f>VLOOKUP($A31,'Return Data'!$B$7:$R$2292,10,0)</f>
        <v>-3.5697000000000001</v>
      </c>
      <c r="E31" s="66">
        <f t="shared" si="0"/>
        <v>23</v>
      </c>
      <c r="F31" s="65">
        <f>VLOOKUP($A31,'Return Data'!$B$7:$R$2292,11,0)</f>
        <v>0.30120000000000002</v>
      </c>
      <c r="G31" s="66">
        <f t="shared" si="1"/>
        <v>13</v>
      </c>
      <c r="H31" s="65">
        <f>VLOOKUP($A31,'Return Data'!$B$7:$R$2292,12,0)</f>
        <v>15.8323</v>
      </c>
      <c r="I31" s="66">
        <f t="shared" si="2"/>
        <v>6</v>
      </c>
      <c r="J31" s="65">
        <f>VLOOKUP($A31,'Return Data'!$B$7:$R$2292,13,0)</f>
        <v>31.518699999999999</v>
      </c>
      <c r="K31" s="66">
        <f t="shared" si="3"/>
        <v>5</v>
      </c>
      <c r="L31" s="65">
        <f>VLOOKUP($A31,'Return Data'!$B$7:$R$2292,17,0)</f>
        <v>54.997900000000001</v>
      </c>
      <c r="M31" s="66">
        <f t="shared" si="4"/>
        <v>4</v>
      </c>
      <c r="N31" s="65">
        <f>VLOOKUP($A31,'Return Data'!$B$7:$R$2292,14,0)</f>
        <v>26.762699999999999</v>
      </c>
      <c r="O31" s="66">
        <f t="shared" si="8"/>
        <v>2</v>
      </c>
      <c r="P31" s="65">
        <f>VLOOKUP($A31,'Return Data'!$B$7:$R$2292,15,0)</f>
        <v>21.3597</v>
      </c>
      <c r="Q31" s="66">
        <f>RANK(P31,P$8:P$40,0)</f>
        <v>2</v>
      </c>
      <c r="R31" s="65">
        <f>VLOOKUP($A31,'Return Data'!$B$7:$R$2292,16,0)</f>
        <v>20.620899999999999</v>
      </c>
      <c r="S31" s="67">
        <f t="shared" si="6"/>
        <v>2</v>
      </c>
    </row>
    <row r="32" spans="1:19" x14ac:dyDescent="0.3">
      <c r="A32" s="63" t="s">
        <v>1720</v>
      </c>
      <c r="B32" s="64">
        <f>VLOOKUP($A32,'Return Data'!$B$7:$R$2292,3,0)</f>
        <v>44651</v>
      </c>
      <c r="C32" s="65">
        <f>VLOOKUP($A32,'Return Data'!$B$7:$R$2292,4,0)</f>
        <v>28.67</v>
      </c>
      <c r="D32" s="65">
        <f>VLOOKUP($A32,'Return Data'!$B$7:$R$2292,10,0)</f>
        <v>-4.7824999999999998</v>
      </c>
      <c r="E32" s="66">
        <f t="shared" si="0"/>
        <v>27</v>
      </c>
      <c r="F32" s="65">
        <f>VLOOKUP($A32,'Return Data'!$B$7:$R$2292,11,0)</f>
        <v>-2.4498000000000002</v>
      </c>
      <c r="G32" s="66">
        <f t="shared" si="1"/>
        <v>25</v>
      </c>
      <c r="H32" s="65">
        <f>VLOOKUP($A32,'Return Data'!$B$7:$R$2292,12,0)</f>
        <v>11.124000000000001</v>
      </c>
      <c r="I32" s="66">
        <f t="shared" si="2"/>
        <v>14</v>
      </c>
      <c r="J32" s="65">
        <f>VLOOKUP($A32,'Return Data'!$B$7:$R$2292,13,0)</f>
        <v>28.738199999999999</v>
      </c>
      <c r="K32" s="66">
        <f t="shared" si="3"/>
        <v>7</v>
      </c>
      <c r="L32" s="65">
        <f>VLOOKUP($A32,'Return Data'!$B$7:$R$2292,17,0)</f>
        <v>60.209099999999999</v>
      </c>
      <c r="M32" s="66">
        <f t="shared" si="4"/>
        <v>2</v>
      </c>
      <c r="N32" s="65">
        <f>VLOOKUP($A32,'Return Data'!$B$7:$R$2292,14,0)</f>
        <v>26.720800000000001</v>
      </c>
      <c r="O32" s="66">
        <f t="shared" si="8"/>
        <v>3</v>
      </c>
      <c r="P32" s="65">
        <f>VLOOKUP($A32,'Return Data'!$B$7:$R$2292,15,0)</f>
        <v>19.155999999999999</v>
      </c>
      <c r="Q32" s="66">
        <f>RANK(P32,P$8:P$40,0)</f>
        <v>3</v>
      </c>
      <c r="R32" s="65">
        <f>VLOOKUP($A32,'Return Data'!$B$7:$R$2292,16,0)</f>
        <v>16.041499999999999</v>
      </c>
      <c r="S32" s="67">
        <f t="shared" si="6"/>
        <v>14</v>
      </c>
    </row>
    <row r="33" spans="1:19" x14ac:dyDescent="0.3">
      <c r="A33" s="63" t="s">
        <v>1225</v>
      </c>
      <c r="B33" s="64">
        <f>VLOOKUP($A33,'Return Data'!$B$7:$R$2292,3,0)</f>
        <v>44651</v>
      </c>
      <c r="C33" s="65">
        <f>VLOOKUP($A33,'Return Data'!$B$7:$R$2292,4,0)</f>
        <v>447.23630000000003</v>
      </c>
      <c r="D33" s="65">
        <f>VLOOKUP($A33,'Return Data'!$B$7:$R$2292,10,0)</f>
        <v>3.1894</v>
      </c>
      <c r="E33" s="66">
        <f t="shared" si="0"/>
        <v>4</v>
      </c>
      <c r="F33" s="65">
        <f>VLOOKUP($A33,'Return Data'!$B$7:$R$2292,11,0)</f>
        <v>6.5075000000000003</v>
      </c>
      <c r="G33" s="66">
        <f t="shared" si="1"/>
        <v>1</v>
      </c>
      <c r="H33" s="65">
        <f>VLOOKUP($A33,'Return Data'!$B$7:$R$2292,12,0)</f>
        <v>20.399899999999999</v>
      </c>
      <c r="I33" s="66">
        <f t="shared" si="2"/>
        <v>3</v>
      </c>
      <c r="J33" s="65">
        <f>VLOOKUP($A33,'Return Data'!$B$7:$R$2292,13,0)</f>
        <v>44.411700000000003</v>
      </c>
      <c r="K33" s="66">
        <f t="shared" si="3"/>
        <v>1</v>
      </c>
      <c r="L33" s="65">
        <f>VLOOKUP($A33,'Return Data'!$B$7:$R$2292,17,0)</f>
        <v>78.808599999999998</v>
      </c>
      <c r="M33" s="66">
        <f t="shared" si="4"/>
        <v>1</v>
      </c>
      <c r="N33" s="65">
        <f>VLOOKUP($A33,'Return Data'!$B$7:$R$2292,14,0)</f>
        <v>33.941800000000001</v>
      </c>
      <c r="O33" s="66">
        <f t="shared" si="8"/>
        <v>1</v>
      </c>
      <c r="P33" s="65">
        <f>VLOOKUP($A33,'Return Data'!$B$7:$R$2292,15,0)</f>
        <v>24.852</v>
      </c>
      <c r="Q33" s="66">
        <f>RANK(P33,P$8:P$40,0)</f>
        <v>1</v>
      </c>
      <c r="R33" s="65">
        <f>VLOOKUP($A33,'Return Data'!$B$7:$R$2292,16,0)</f>
        <v>21.530999999999999</v>
      </c>
      <c r="S33" s="67">
        <f t="shared" si="6"/>
        <v>1</v>
      </c>
    </row>
    <row r="34" spans="1:19" x14ac:dyDescent="0.3">
      <c r="A34" s="63" t="s">
        <v>1722</v>
      </c>
      <c r="B34" s="64">
        <f>VLOOKUP($A34,'Return Data'!$B$7:$R$2292,3,0)</f>
        <v>44651</v>
      </c>
      <c r="C34" s="65">
        <f>VLOOKUP($A34,'Return Data'!$B$7:$R$2292,4,0)</f>
        <v>82.723600000000005</v>
      </c>
      <c r="D34" s="65">
        <f>VLOOKUP($A34,'Return Data'!$B$7:$R$2292,10,0)</f>
        <v>0.6502</v>
      </c>
      <c r="E34" s="66">
        <f t="shared" si="0"/>
        <v>5</v>
      </c>
      <c r="F34" s="65">
        <f>VLOOKUP($A34,'Return Data'!$B$7:$R$2292,11,0)</f>
        <v>0.84750000000000003</v>
      </c>
      <c r="G34" s="66">
        <f t="shared" si="1"/>
        <v>10</v>
      </c>
      <c r="H34" s="65">
        <f>VLOOKUP($A34,'Return Data'!$B$7:$R$2292,12,0)</f>
        <v>11.5481</v>
      </c>
      <c r="I34" s="66">
        <f t="shared" si="2"/>
        <v>13</v>
      </c>
      <c r="J34" s="65">
        <f>VLOOKUP($A34,'Return Data'!$B$7:$R$2292,13,0)</f>
        <v>22.505600000000001</v>
      </c>
      <c r="K34" s="66">
        <f t="shared" si="3"/>
        <v>16</v>
      </c>
      <c r="L34" s="65">
        <f>VLOOKUP($A34,'Return Data'!$B$7:$R$2292,17,0)</f>
        <v>44.806399999999996</v>
      </c>
      <c r="M34" s="66">
        <f t="shared" si="4"/>
        <v>16</v>
      </c>
      <c r="N34" s="65">
        <f>VLOOKUP($A34,'Return Data'!$B$7:$R$2292,14,0)</f>
        <v>17.1584</v>
      </c>
      <c r="O34" s="66">
        <f t="shared" si="8"/>
        <v>16</v>
      </c>
      <c r="P34" s="65">
        <f>VLOOKUP($A34,'Return Data'!$B$7:$R$2292,15,0)</f>
        <v>14.608599999999999</v>
      </c>
      <c r="Q34" s="66">
        <f>RANK(P34,P$8:P$40,0)</f>
        <v>12</v>
      </c>
      <c r="R34" s="65">
        <f>VLOOKUP($A34,'Return Data'!$B$7:$R$2292,16,0)</f>
        <v>17.2424</v>
      </c>
      <c r="S34" s="67">
        <f t="shared" si="6"/>
        <v>7</v>
      </c>
    </row>
    <row r="35" spans="1:19" x14ac:dyDescent="0.3">
      <c r="A35" s="63" t="s">
        <v>1724</v>
      </c>
      <c r="B35" s="64">
        <f>VLOOKUP($A35,'Return Data'!$B$7:$R$2292,3,0)</f>
        <v>44651</v>
      </c>
      <c r="C35" s="65">
        <f>VLOOKUP($A35,'Return Data'!$B$7:$R$2292,4,0)</f>
        <v>15.317500000000001</v>
      </c>
      <c r="D35" s="65">
        <f>VLOOKUP($A35,'Return Data'!$B$7:$R$2292,10,0)</f>
        <v>-1.5369999999999999</v>
      </c>
      <c r="E35" s="66">
        <f t="shared" si="0"/>
        <v>17</v>
      </c>
      <c r="F35" s="65">
        <f>VLOOKUP($A35,'Return Data'!$B$7:$R$2292,11,0)</f>
        <v>-1.1256999999999999</v>
      </c>
      <c r="G35" s="66">
        <f t="shared" si="1"/>
        <v>20</v>
      </c>
      <c r="H35" s="65">
        <f>VLOOKUP($A35,'Return Data'!$B$7:$R$2292,12,0)</f>
        <v>9.8926999999999996</v>
      </c>
      <c r="I35" s="66">
        <f t="shared" si="2"/>
        <v>21</v>
      </c>
      <c r="J35" s="65">
        <f>VLOOKUP($A35,'Return Data'!$B$7:$R$2292,13,0)</f>
        <v>17.0991</v>
      </c>
      <c r="K35" s="66">
        <f t="shared" si="3"/>
        <v>25</v>
      </c>
      <c r="L35" s="65">
        <f>VLOOKUP($A35,'Return Data'!$B$7:$R$2292,17,0)</f>
        <v>34.417999999999999</v>
      </c>
      <c r="M35" s="66">
        <f t="shared" si="4"/>
        <v>28</v>
      </c>
      <c r="N35" s="65">
        <f>VLOOKUP($A35,'Return Data'!$B$7:$R$2292,14,0)</f>
        <v>12.697900000000001</v>
      </c>
      <c r="O35" s="66">
        <f t="shared" si="8"/>
        <v>28</v>
      </c>
      <c r="P35" s="65"/>
      <c r="Q35" s="66"/>
      <c r="R35" s="65">
        <f>VLOOKUP($A35,'Return Data'!$B$7:$R$2292,16,0)</f>
        <v>12.929500000000001</v>
      </c>
      <c r="S35" s="67">
        <f t="shared" si="6"/>
        <v>28</v>
      </c>
    </row>
    <row r="36" spans="1:19" x14ac:dyDescent="0.3">
      <c r="A36" s="63" t="s">
        <v>1226</v>
      </c>
      <c r="B36" s="64">
        <f>VLOOKUP($A36,'Return Data'!$B$7:$R$2292,3,0)</f>
        <v>0</v>
      </c>
      <c r="C36" s="65">
        <f>VLOOKUP($A36,'Return Data'!$B$7:$R$2292,4,0)</f>
        <v>0</v>
      </c>
      <c r="D36" s="65">
        <f>VLOOKUP($A36,'Return Data'!$B$7:$R$2292,10,0)</f>
        <v>0</v>
      </c>
      <c r="E36" s="66">
        <f t="shared" si="0"/>
        <v>7</v>
      </c>
      <c r="F36" s="65">
        <f>VLOOKUP($A36,'Return Data'!$B$7:$R$2292,11,0)</f>
        <v>0</v>
      </c>
      <c r="G36" s="66">
        <f t="shared" si="1"/>
        <v>16</v>
      </c>
      <c r="H36" s="65">
        <f>VLOOKUP($A36,'Return Data'!$B$7:$R$2292,12,0)</f>
        <v>0</v>
      </c>
      <c r="I36" s="66">
        <f t="shared" si="2"/>
        <v>30</v>
      </c>
      <c r="J36" s="65">
        <f>VLOOKUP($A36,'Return Data'!$B$7:$R$2292,13,0)</f>
        <v>0</v>
      </c>
      <c r="K36" s="66">
        <f t="shared" si="3"/>
        <v>32</v>
      </c>
      <c r="L36" s="65">
        <f>VLOOKUP($A36,'Return Data'!$B$7:$R$2292,17,0)</f>
        <v>0</v>
      </c>
      <c r="M36" s="66">
        <f t="shared" si="4"/>
        <v>32</v>
      </c>
      <c r="N36" s="65"/>
      <c r="O36" s="66"/>
      <c r="P36" s="65"/>
      <c r="Q36" s="66"/>
      <c r="R36" s="65">
        <f>VLOOKUP($A36,'Return Data'!$B$7:$R$2292,16,0)</f>
        <v>0</v>
      </c>
      <c r="S36" s="67">
        <f t="shared" si="6"/>
        <v>32</v>
      </c>
    </row>
    <row r="37" spans="1:19" x14ac:dyDescent="0.3">
      <c r="A37" s="102" t="s">
        <v>1702</v>
      </c>
      <c r="B37" s="64">
        <f>VLOOKUP($A37,'Return Data'!$B$7:$R$2292,3,0)</f>
        <v>44651</v>
      </c>
      <c r="C37" s="65">
        <f>VLOOKUP($A37,'Return Data'!$B$7:$R$2292,4,0)</f>
        <v>16.5138</v>
      </c>
      <c r="D37" s="65">
        <f>VLOOKUP($A37,'Return Data'!$B$7:$R$2292,10,0)</f>
        <v>-4.2005999999999997</v>
      </c>
      <c r="E37" s="66">
        <f t="shared" si="0"/>
        <v>26</v>
      </c>
      <c r="F37" s="65">
        <f>VLOOKUP($A37,'Return Data'!$B$7:$R$2292,11,0)</f>
        <v>-3.3433000000000002</v>
      </c>
      <c r="G37" s="66">
        <f t="shared" si="1"/>
        <v>29</v>
      </c>
      <c r="H37" s="65">
        <f>VLOOKUP($A37,'Return Data'!$B$7:$R$2292,12,0)</f>
        <v>8.6641999999999992</v>
      </c>
      <c r="I37" s="66">
        <f t="shared" si="2"/>
        <v>23</v>
      </c>
      <c r="J37" s="65">
        <f>VLOOKUP($A37,'Return Data'!$B$7:$R$2292,13,0)</f>
        <v>17.1358</v>
      </c>
      <c r="K37" s="66">
        <f t="shared" si="3"/>
        <v>24</v>
      </c>
      <c r="L37" s="65">
        <f>VLOOKUP($A37,'Return Data'!$B$7:$R$2292,17,0)</f>
        <v>36.338700000000003</v>
      </c>
      <c r="M37" s="66">
        <f t="shared" si="4"/>
        <v>26</v>
      </c>
      <c r="N37" s="65">
        <f>VLOOKUP($A37,'Return Data'!$B$7:$R$2292,14,0)</f>
        <v>15.933299999999999</v>
      </c>
      <c r="O37" s="66">
        <f>RANK(N37,N$8:N$40,0)</f>
        <v>19</v>
      </c>
      <c r="P37" s="65"/>
      <c r="Q37" s="66"/>
      <c r="R37" s="65">
        <f>VLOOKUP($A37,'Return Data'!$B$7:$R$2292,16,0)</f>
        <v>15.098800000000001</v>
      </c>
      <c r="S37" s="67">
        <f t="shared" si="6"/>
        <v>22</v>
      </c>
    </row>
    <row r="38" spans="1:19" x14ac:dyDescent="0.3">
      <c r="A38" s="63" t="s">
        <v>1726</v>
      </c>
      <c r="B38" s="64">
        <f>VLOOKUP($A38,'Return Data'!$B$7:$R$2292,3,0)</f>
        <v>44651</v>
      </c>
      <c r="C38" s="65">
        <f>VLOOKUP($A38,'Return Data'!$B$7:$R$2292,4,0)</f>
        <v>157.62</v>
      </c>
      <c r="D38" s="65">
        <f>VLOOKUP($A38,'Return Data'!$B$7:$R$2292,10,0)</f>
        <v>3.8614000000000002</v>
      </c>
      <c r="E38" s="66">
        <f t="shared" si="0"/>
        <v>3</v>
      </c>
      <c r="F38" s="65">
        <f>VLOOKUP($A38,'Return Data'!$B$7:$R$2292,11,0)</f>
        <v>1.9205000000000001</v>
      </c>
      <c r="G38" s="66">
        <f t="shared" si="1"/>
        <v>6</v>
      </c>
      <c r="H38" s="65">
        <f>VLOOKUP($A38,'Return Data'!$B$7:$R$2292,12,0)</f>
        <v>11.039099999999999</v>
      </c>
      <c r="I38" s="66">
        <f t="shared" si="2"/>
        <v>15</v>
      </c>
      <c r="J38" s="65">
        <f>VLOOKUP($A38,'Return Data'!$B$7:$R$2292,13,0)</f>
        <v>21.246200000000002</v>
      </c>
      <c r="K38" s="66">
        <f t="shared" si="3"/>
        <v>20</v>
      </c>
      <c r="L38" s="65">
        <f>VLOOKUP($A38,'Return Data'!$B$7:$R$2292,17,0)</f>
        <v>37.805500000000002</v>
      </c>
      <c r="M38" s="66">
        <f t="shared" si="4"/>
        <v>25</v>
      </c>
      <c r="N38" s="65">
        <f>VLOOKUP($A38,'Return Data'!$B$7:$R$2292,14,0)</f>
        <v>10.4108</v>
      </c>
      <c r="O38" s="66">
        <f>RANK(N38,N$8:N$40,0)</f>
        <v>29</v>
      </c>
      <c r="P38" s="65">
        <f>VLOOKUP($A38,'Return Data'!$B$7:$R$2292,15,0)</f>
        <v>8.5063999999999993</v>
      </c>
      <c r="Q38" s="66">
        <f>RANK(P38,P$8:P$40,0)</f>
        <v>24</v>
      </c>
      <c r="R38" s="65">
        <f>VLOOKUP($A38,'Return Data'!$B$7:$R$2292,16,0)</f>
        <v>10.231400000000001</v>
      </c>
      <c r="S38" s="67">
        <f t="shared" si="6"/>
        <v>31</v>
      </c>
    </row>
    <row r="39" spans="1:19" x14ac:dyDescent="0.3">
      <c r="A39" s="63" t="s">
        <v>1712</v>
      </c>
      <c r="B39" s="64">
        <f>VLOOKUP($A39,'Return Data'!$B$7:$R$2292,3,0)</f>
        <v>44651</v>
      </c>
      <c r="C39" s="65">
        <f>VLOOKUP($A39,'Return Data'!$B$7:$R$2292,4,0)</f>
        <v>35.159999999999997</v>
      </c>
      <c r="D39" s="65">
        <f>VLOOKUP($A39,'Return Data'!$B$7:$R$2292,10,0)</f>
        <v>-4.1177999999999999</v>
      </c>
      <c r="E39" s="66">
        <f t="shared" si="0"/>
        <v>25</v>
      </c>
      <c r="F39" s="65">
        <f>VLOOKUP($A39,'Return Data'!$B$7:$R$2292,11,0)</f>
        <v>-2.0613000000000001</v>
      </c>
      <c r="G39" s="66">
        <f t="shared" si="1"/>
        <v>23</v>
      </c>
      <c r="H39" s="65">
        <f>VLOOKUP($A39,'Return Data'!$B$7:$R$2292,12,0)</f>
        <v>10.150399999999999</v>
      </c>
      <c r="I39" s="66">
        <f t="shared" si="2"/>
        <v>20</v>
      </c>
      <c r="J39" s="65">
        <f>VLOOKUP($A39,'Return Data'!$B$7:$R$2292,13,0)</f>
        <v>23.541799999999999</v>
      </c>
      <c r="K39" s="66">
        <f t="shared" si="3"/>
        <v>15</v>
      </c>
      <c r="L39" s="65">
        <f>VLOOKUP($A39,'Return Data'!$B$7:$R$2292,17,0)</f>
        <v>46.7791</v>
      </c>
      <c r="M39" s="66">
        <f t="shared" si="4"/>
        <v>11</v>
      </c>
      <c r="N39" s="65">
        <f>VLOOKUP($A39,'Return Data'!$B$7:$R$2292,14,0)</f>
        <v>19.8565</v>
      </c>
      <c r="O39" s="66">
        <f>RANK(N39,N$8:N$40,0)</f>
        <v>8</v>
      </c>
      <c r="P39" s="65">
        <f>VLOOKUP($A39,'Return Data'!$B$7:$R$2292,15,0)</f>
        <v>15.058</v>
      </c>
      <c r="Q39" s="66">
        <f>RANK(P39,P$8:P$40,0)</f>
        <v>10</v>
      </c>
      <c r="R39" s="65">
        <f>VLOOKUP($A39,'Return Data'!$B$7:$R$2292,16,0)</f>
        <v>13.5098</v>
      </c>
      <c r="S39" s="67">
        <f t="shared" si="6"/>
        <v>27</v>
      </c>
    </row>
    <row r="40" spans="1:19" x14ac:dyDescent="0.3">
      <c r="A40" s="63" t="s">
        <v>1782</v>
      </c>
      <c r="B40" s="64">
        <f>VLOOKUP($A40,'Return Data'!$B$7:$R$2292,3,0)</f>
        <v>44651</v>
      </c>
      <c r="C40" s="65">
        <f>VLOOKUP($A40,'Return Data'!$B$7:$R$2292,4,0)</f>
        <v>256.41559999999998</v>
      </c>
      <c r="D40" s="65">
        <f>VLOOKUP($A40,'Return Data'!$B$7:$R$2292,10,0)</f>
        <v>-8.3747000000000007</v>
      </c>
      <c r="E40" s="66">
        <f t="shared" si="0"/>
        <v>33</v>
      </c>
      <c r="F40" s="65">
        <f>VLOOKUP($A40,'Return Data'!$B$7:$R$2292,11,0)</f>
        <v>-6.7572000000000001</v>
      </c>
      <c r="G40" s="66">
        <f t="shared" si="1"/>
        <v>31</v>
      </c>
      <c r="H40" s="65">
        <f>VLOOKUP($A40,'Return Data'!$B$7:$R$2292,12,0)</f>
        <v>6.4409000000000001</v>
      </c>
      <c r="I40" s="66">
        <f t="shared" si="2"/>
        <v>27</v>
      </c>
      <c r="J40" s="65">
        <f>VLOOKUP($A40,'Return Data'!$B$7:$R$2292,13,0)</f>
        <v>16.247399999999999</v>
      </c>
      <c r="K40" s="66">
        <f t="shared" si="3"/>
        <v>28</v>
      </c>
      <c r="L40" s="65">
        <f>VLOOKUP($A40,'Return Data'!$B$7:$R$2292,17,0)</f>
        <v>46.337200000000003</v>
      </c>
      <c r="M40" s="66">
        <f t="shared" si="4"/>
        <v>13</v>
      </c>
      <c r="N40" s="65">
        <f>VLOOKUP($A40,'Return Data'!$B$7:$R$2292,14,0)</f>
        <v>20.119199999999999</v>
      </c>
      <c r="O40" s="66">
        <f>RANK(N40,N$8:N$40,0)</f>
        <v>6</v>
      </c>
      <c r="P40" s="65">
        <f>VLOOKUP($A40,'Return Data'!$B$7:$R$2292,15,0)</f>
        <v>17.105599999999999</v>
      </c>
      <c r="Q40" s="66">
        <f>RANK(P40,P$8:P$40,0)</f>
        <v>5</v>
      </c>
      <c r="R40" s="65">
        <f>VLOOKUP($A40,'Return Data'!$B$7:$R$2292,16,0)</f>
        <v>16.319500000000001</v>
      </c>
      <c r="S40" s="67">
        <f t="shared" si="6"/>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-1.9265333333333332</v>
      </c>
      <c r="E42" s="74"/>
      <c r="F42" s="75">
        <f>AVERAGE(F8:F40)</f>
        <v>-0.91092727272727236</v>
      </c>
      <c r="G42" s="74"/>
      <c r="H42" s="75">
        <f>AVERAGE(H8:H40)</f>
        <v>10.106796969696969</v>
      </c>
      <c r="I42" s="74"/>
      <c r="J42" s="75">
        <f>AVERAGE(J8:J40)</f>
        <v>21.597851515151515</v>
      </c>
      <c r="K42" s="74"/>
      <c r="L42" s="75">
        <f>AVERAGE(L8:L40)</f>
        <v>42.32657878787878</v>
      </c>
      <c r="M42" s="74"/>
      <c r="N42" s="75">
        <f>AVERAGE(N8:N40)</f>
        <v>17.368535483870968</v>
      </c>
      <c r="O42" s="74"/>
      <c r="P42" s="75">
        <f>AVERAGE(P8:P40)</f>
        <v>14.008569230769229</v>
      </c>
      <c r="Q42" s="74"/>
      <c r="R42" s="75">
        <f>AVERAGE(R8:R40)</f>
        <v>14.758545454545455</v>
      </c>
      <c r="S42" s="76"/>
    </row>
    <row r="43" spans="1:19" x14ac:dyDescent="0.3">
      <c r="A43" s="73" t="s">
        <v>28</v>
      </c>
      <c r="B43" s="74"/>
      <c r="C43" s="74"/>
      <c r="D43" s="75">
        <f>MIN(D8:D40)</f>
        <v>-8.3747000000000007</v>
      </c>
      <c r="E43" s="74"/>
      <c r="F43" s="75">
        <f>MIN(F8:F40)</f>
        <v>-11.0143</v>
      </c>
      <c r="G43" s="74"/>
      <c r="H43" s="75">
        <f>MIN(H8:H40)</f>
        <v>-6.3175999999999997</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4.0796999999999999</v>
      </c>
      <c r="E44" s="78"/>
      <c r="F44" s="79">
        <f>MAX(F8:F40)</f>
        <v>6.5075000000000003</v>
      </c>
      <c r="G44" s="78"/>
      <c r="H44" s="79">
        <f>MAX(H8:H40)</f>
        <v>21.819400000000002</v>
      </c>
      <c r="I44" s="78"/>
      <c r="J44" s="79">
        <f>MAX(J8:J40)</f>
        <v>44.411700000000003</v>
      </c>
      <c r="K44" s="78"/>
      <c r="L44" s="79">
        <f>MAX(L8:L40)</f>
        <v>78.808599999999998</v>
      </c>
      <c r="M44" s="78"/>
      <c r="N44" s="79">
        <f>MAX(N8:N40)</f>
        <v>33.941800000000001</v>
      </c>
      <c r="O44" s="78"/>
      <c r="P44" s="79">
        <f>MAX(P8:P40)</f>
        <v>24.852</v>
      </c>
      <c r="Q44" s="78"/>
      <c r="R44" s="79">
        <f>MAX(R8:R40)</f>
        <v>21.530999999999999</v>
      </c>
      <c r="S44" s="80"/>
    </row>
    <row r="45" spans="1:19" x14ac:dyDescent="0.3">
      <c r="A45" s="112" t="s">
        <v>430</v>
      </c>
    </row>
    <row r="46" spans="1:19" x14ac:dyDescent="0.3">
      <c r="A46" s="14" t="s">
        <v>340</v>
      </c>
    </row>
  </sheetData>
  <sheetProtection algorithmName="SHA-512" hashValue="YmRFtYjb1bsXBpzliZ01a2VtnQRr4SkH3m+mzAHjQ6+v7XF5eZE2UNV7N8Q/qQegSROSAGA7lHtsCDih9cvckg==" saltValue="HCyHaB7ECOUyGd4o8RPZj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1714</v>
      </c>
      <c r="B8" s="64">
        <f>VLOOKUP($A8,'Return Data'!$B$7:$R$2292,3,0)</f>
        <v>44651</v>
      </c>
      <c r="C8" s="65">
        <f>VLOOKUP($A8,'Return Data'!$B$7:$R$2292,4,0)</f>
        <v>1135.82</v>
      </c>
      <c r="D8" s="65">
        <f>VLOOKUP($A8,'Return Data'!$B$7:$R$2292,10,0)</f>
        <v>-1.5147999999999999</v>
      </c>
      <c r="E8" s="66">
        <f t="shared" ref="E8:E40" si="0">RANK(D8,D$8:D$40,0)</f>
        <v>15</v>
      </c>
      <c r="F8" s="65">
        <f>VLOOKUP($A8,'Return Data'!$B$7:$R$2292,11,0)</f>
        <v>-2.5114000000000001</v>
      </c>
      <c r="G8" s="66">
        <f t="shared" ref="G8:G40" si="1">RANK(F8,F$8:F$40,0)</f>
        <v>23</v>
      </c>
      <c r="H8" s="65">
        <f>VLOOKUP($A8,'Return Data'!$B$7:$R$2292,12,0)</f>
        <v>8.3125999999999998</v>
      </c>
      <c r="I8" s="66">
        <f t="shared" ref="I8:I40" si="2">RANK(H8,H$8:H$40,0)</f>
        <v>22</v>
      </c>
      <c r="J8" s="65">
        <f>VLOOKUP($A8,'Return Data'!$B$7:$R$2292,13,0)</f>
        <v>21.279599999999999</v>
      </c>
      <c r="K8" s="66">
        <f t="shared" ref="K8:K40" si="3">RANK(J8,J$8:J$40,0)</f>
        <v>17</v>
      </c>
      <c r="L8" s="65">
        <f>VLOOKUP($A8,'Return Data'!$B$7:$R$2292,17,0)</f>
        <v>45.253399999999999</v>
      </c>
      <c r="M8" s="66">
        <f t="shared" ref="M8:M40" si="4">RANK(L8,L$8:L$40,0)</f>
        <v>11</v>
      </c>
      <c r="N8" s="65">
        <f>VLOOKUP($A8,'Return Data'!$B$7:$R$2292,14,0)</f>
        <v>15.8287</v>
      </c>
      <c r="O8" s="66">
        <f t="shared" ref="O8:O21" si="5">RANK(N8,N$8:N$40,0)</f>
        <v>17</v>
      </c>
      <c r="P8" s="65">
        <f>VLOOKUP($A8,'Return Data'!$B$7:$R$2292,15,0)</f>
        <v>12.635300000000001</v>
      </c>
      <c r="Q8" s="66">
        <f>RANK(P8,P$8:P$40,0)</f>
        <v>16</v>
      </c>
      <c r="R8" s="65">
        <f>VLOOKUP($A8,'Return Data'!$B$7:$R$2292,16,0)</f>
        <v>22.1966</v>
      </c>
      <c r="S8" s="67">
        <f t="shared" ref="S8:S40" si="6">RANK(R8,R$8:R$40,0)</f>
        <v>1</v>
      </c>
    </row>
    <row r="9" spans="1:20" x14ac:dyDescent="0.3">
      <c r="A9" s="63" t="s">
        <v>1717</v>
      </c>
      <c r="B9" s="64">
        <f>VLOOKUP($A9,'Return Data'!$B$7:$R$2292,3,0)</f>
        <v>44651</v>
      </c>
      <c r="C9" s="65">
        <f>VLOOKUP($A9,'Return Data'!$B$7:$R$2292,4,0)</f>
        <v>18.52</v>
      </c>
      <c r="D9" s="65">
        <f>VLOOKUP($A9,'Return Data'!$B$7:$R$2292,10,0)</f>
        <v>-5.1230000000000002</v>
      </c>
      <c r="E9" s="66">
        <f t="shared" si="0"/>
        <v>27</v>
      </c>
      <c r="F9" s="65">
        <f>VLOOKUP($A9,'Return Data'!$B$7:$R$2292,11,0)</f>
        <v>-3.7921999999999998</v>
      </c>
      <c r="G9" s="66">
        <f t="shared" si="1"/>
        <v>27</v>
      </c>
      <c r="H9" s="65">
        <f>VLOOKUP($A9,'Return Data'!$B$7:$R$2292,12,0)</f>
        <v>9.1981000000000002</v>
      </c>
      <c r="I9" s="66">
        <f t="shared" si="2"/>
        <v>20</v>
      </c>
      <c r="J9" s="65">
        <f>VLOOKUP($A9,'Return Data'!$B$7:$R$2292,13,0)</f>
        <v>19.561</v>
      </c>
      <c r="K9" s="66">
        <f t="shared" si="3"/>
        <v>22</v>
      </c>
      <c r="L9" s="65">
        <f>VLOOKUP($A9,'Return Data'!$B$7:$R$2292,17,0)</f>
        <v>33.638399999999997</v>
      </c>
      <c r="M9" s="66">
        <f t="shared" si="4"/>
        <v>27</v>
      </c>
      <c r="N9" s="65">
        <f>VLOOKUP($A9,'Return Data'!$B$7:$R$2292,14,0)</f>
        <v>17.745100000000001</v>
      </c>
      <c r="O9" s="66">
        <f t="shared" si="5"/>
        <v>11</v>
      </c>
      <c r="P9" s="65"/>
      <c r="Q9" s="66"/>
      <c r="R9" s="65">
        <f>VLOOKUP($A9,'Return Data'!$B$7:$R$2292,16,0)</f>
        <v>15.1455</v>
      </c>
      <c r="S9" s="67">
        <f t="shared" si="6"/>
        <v>17</v>
      </c>
    </row>
    <row r="10" spans="1:20" x14ac:dyDescent="0.3">
      <c r="A10" s="63" t="s">
        <v>2050</v>
      </c>
      <c r="B10" s="64">
        <f>VLOOKUP($A10,'Return Data'!$B$7:$R$2292,3,0)</f>
        <v>44651</v>
      </c>
      <c r="C10" s="65">
        <f>VLOOKUP($A10,'Return Data'!$B$7:$R$2292,4,0)</f>
        <v>174.5804</v>
      </c>
      <c r="D10" s="65">
        <f>VLOOKUP($A10,'Return Data'!$B$7:$R$2292,10,0)</f>
        <v>-1.6725000000000001</v>
      </c>
      <c r="E10" s="66">
        <f t="shared" si="0"/>
        <v>16</v>
      </c>
      <c r="F10" s="65">
        <f>VLOOKUP($A10,'Return Data'!$B$7:$R$2292,11,0)</f>
        <v>2.8273999999999999</v>
      </c>
      <c r="G10" s="66">
        <f t="shared" si="1"/>
        <v>4</v>
      </c>
      <c r="H10" s="65">
        <f>VLOOKUP($A10,'Return Data'!$B$7:$R$2292,12,0)</f>
        <v>20.251000000000001</v>
      </c>
      <c r="I10" s="66">
        <f t="shared" si="2"/>
        <v>2</v>
      </c>
      <c r="J10" s="65">
        <f>VLOOKUP($A10,'Return Data'!$B$7:$R$2292,13,0)</f>
        <v>34.0349</v>
      </c>
      <c r="K10" s="66">
        <f t="shared" si="3"/>
        <v>3</v>
      </c>
      <c r="L10" s="65">
        <f>VLOOKUP($A10,'Return Data'!$B$7:$R$2292,17,0)</f>
        <v>50.447899999999997</v>
      </c>
      <c r="M10" s="66">
        <f t="shared" si="4"/>
        <v>7</v>
      </c>
      <c r="N10" s="65">
        <f>VLOOKUP($A10,'Return Data'!$B$7:$R$2292,14,0)</f>
        <v>21.008900000000001</v>
      </c>
      <c r="O10" s="66">
        <f t="shared" si="5"/>
        <v>5</v>
      </c>
      <c r="P10" s="65">
        <f>VLOOKUP($A10,'Return Data'!$B$7:$R$2292,15,0)</f>
        <v>14.537800000000001</v>
      </c>
      <c r="Q10" s="66">
        <f t="shared" ref="Q10:Q21" si="7">RANK(P10,P$8:P$40,0)</f>
        <v>7</v>
      </c>
      <c r="R10" s="65">
        <f>VLOOKUP($A10,'Return Data'!$B$7:$R$2292,16,0)</f>
        <v>16.657299999999999</v>
      </c>
      <c r="S10" s="67">
        <f t="shared" si="6"/>
        <v>10</v>
      </c>
    </row>
    <row r="11" spans="1:20" x14ac:dyDescent="0.3">
      <c r="A11" s="63" t="s">
        <v>1211</v>
      </c>
      <c r="B11" s="64">
        <f>VLOOKUP($A11,'Return Data'!$B$7:$R$2292,3,0)</f>
        <v>0</v>
      </c>
      <c r="C11" s="65">
        <f>VLOOKUP($A11,'Return Data'!$B$7:$R$2292,4,0)</f>
        <v>0</v>
      </c>
      <c r="D11" s="65">
        <f>VLOOKUP($A11,'Return Data'!$B$7:$R$2292,10,0)</f>
        <v>0</v>
      </c>
      <c r="E11" s="66">
        <f t="shared" si="0"/>
        <v>6</v>
      </c>
      <c r="F11" s="65">
        <f>VLOOKUP($A11,'Return Data'!$B$7:$R$2292,11,0)</f>
        <v>0</v>
      </c>
      <c r="G11" s="66">
        <f t="shared" si="1"/>
        <v>13</v>
      </c>
      <c r="H11" s="65">
        <f>VLOOKUP($A11,'Return Data'!$B$7:$R$2292,12,0)</f>
        <v>0</v>
      </c>
      <c r="I11" s="66">
        <f t="shared" si="2"/>
        <v>30</v>
      </c>
      <c r="J11" s="65">
        <f>VLOOKUP($A11,'Return Data'!$B$7:$R$2292,13,0)</f>
        <v>0</v>
      </c>
      <c r="K11" s="66">
        <f t="shared" si="3"/>
        <v>32</v>
      </c>
      <c r="L11" s="65">
        <f>VLOOKUP($A11,'Return Data'!$B$7:$R$2292,17,0)</f>
        <v>0</v>
      </c>
      <c r="M11" s="66">
        <f t="shared" si="4"/>
        <v>32</v>
      </c>
      <c r="N11" s="65">
        <f>VLOOKUP($A11,'Return Data'!$B$7:$R$2292,14,0)</f>
        <v>0</v>
      </c>
      <c r="O11" s="66">
        <f t="shared" si="5"/>
        <v>31</v>
      </c>
      <c r="P11" s="65">
        <f>VLOOKUP($A11,'Return Data'!$B$7:$R$2292,15,0)</f>
        <v>0</v>
      </c>
      <c r="Q11" s="66">
        <f t="shared" si="7"/>
        <v>26</v>
      </c>
      <c r="R11" s="65">
        <f>VLOOKUP($A11,'Return Data'!$B$7:$R$2292,16,0)</f>
        <v>0</v>
      </c>
      <c r="S11" s="67">
        <f t="shared" si="6"/>
        <v>32</v>
      </c>
    </row>
    <row r="12" spans="1:20" x14ac:dyDescent="0.3">
      <c r="A12" s="63" t="s">
        <v>1737</v>
      </c>
      <c r="B12" s="64">
        <f>VLOOKUP($A12,'Return Data'!$B$7:$R$2292,3,0)</f>
        <v>44651</v>
      </c>
      <c r="C12" s="65">
        <f>VLOOKUP($A12,'Return Data'!$B$7:$R$2292,4,0)</f>
        <v>221.85</v>
      </c>
      <c r="D12" s="65">
        <f>VLOOKUP($A12,'Return Data'!$B$7:$R$2292,10,0)</f>
        <v>-3.2321</v>
      </c>
      <c r="E12" s="66">
        <f t="shared" si="0"/>
        <v>20</v>
      </c>
      <c r="F12" s="65">
        <f>VLOOKUP($A12,'Return Data'!$B$7:$R$2292,11,0)</f>
        <v>-2.1696</v>
      </c>
      <c r="G12" s="66">
        <f t="shared" si="1"/>
        <v>22</v>
      </c>
      <c r="H12" s="65">
        <f>VLOOKUP($A12,'Return Data'!$B$7:$R$2292,12,0)</f>
        <v>9.6964000000000006</v>
      </c>
      <c r="I12" s="66">
        <f t="shared" si="2"/>
        <v>17</v>
      </c>
      <c r="J12" s="65">
        <f>VLOOKUP($A12,'Return Data'!$B$7:$R$2292,13,0)</f>
        <v>20.8202</v>
      </c>
      <c r="K12" s="66">
        <f t="shared" si="3"/>
        <v>20</v>
      </c>
      <c r="L12" s="65">
        <f>VLOOKUP($A12,'Return Data'!$B$7:$R$2292,17,0)</f>
        <v>40.459099999999999</v>
      </c>
      <c r="M12" s="66">
        <f t="shared" si="4"/>
        <v>20</v>
      </c>
      <c r="N12" s="65">
        <f>VLOOKUP($A12,'Return Data'!$B$7:$R$2292,14,0)</f>
        <v>17.956700000000001</v>
      </c>
      <c r="O12" s="66">
        <f t="shared" si="5"/>
        <v>10</v>
      </c>
      <c r="P12" s="65">
        <f>VLOOKUP($A12,'Return Data'!$B$7:$R$2292,15,0)</f>
        <v>16.199300000000001</v>
      </c>
      <c r="Q12" s="66">
        <f t="shared" si="7"/>
        <v>5</v>
      </c>
      <c r="R12" s="65">
        <f>VLOOKUP($A12,'Return Data'!$B$7:$R$2292,16,0)</f>
        <v>18.184699999999999</v>
      </c>
      <c r="S12" s="67">
        <f t="shared" si="6"/>
        <v>5</v>
      </c>
    </row>
    <row r="13" spans="1:20" x14ac:dyDescent="0.3">
      <c r="A13" s="102" t="s">
        <v>1781</v>
      </c>
      <c r="B13" s="64">
        <f>VLOOKUP($A13,'Return Data'!$B$7:$R$2292,3,0)</f>
        <v>44651</v>
      </c>
      <c r="C13" s="65">
        <f>VLOOKUP($A13,'Return Data'!$B$7:$R$2292,4,0)</f>
        <v>63.206000000000003</v>
      </c>
      <c r="D13" s="65">
        <f>VLOOKUP($A13,'Return Data'!$B$7:$R$2292,10,0)</f>
        <v>-6.0091999999999999</v>
      </c>
      <c r="E13" s="66">
        <f t="shared" si="0"/>
        <v>31</v>
      </c>
      <c r="F13" s="65">
        <f>VLOOKUP($A13,'Return Data'!$B$7:$R$2292,11,0)</f>
        <v>-6.2587000000000002</v>
      </c>
      <c r="G13" s="66">
        <f t="shared" si="1"/>
        <v>30</v>
      </c>
      <c r="H13" s="65">
        <f>VLOOKUP($A13,'Return Data'!$B$7:$R$2292,12,0)</f>
        <v>3.3386</v>
      </c>
      <c r="I13" s="66">
        <f t="shared" si="2"/>
        <v>29</v>
      </c>
      <c r="J13" s="65">
        <f>VLOOKUP($A13,'Return Data'!$B$7:$R$2292,13,0)</f>
        <v>14.999499999999999</v>
      </c>
      <c r="K13" s="66">
        <f t="shared" si="3"/>
        <v>27</v>
      </c>
      <c r="L13" s="65">
        <f>VLOOKUP($A13,'Return Data'!$B$7:$R$2292,17,0)</f>
        <v>39.615099999999998</v>
      </c>
      <c r="M13" s="66">
        <f t="shared" si="4"/>
        <v>22</v>
      </c>
      <c r="N13" s="65">
        <f>VLOOKUP($A13,'Return Data'!$B$7:$R$2292,14,0)</f>
        <v>17.293600000000001</v>
      </c>
      <c r="O13" s="66">
        <f t="shared" si="5"/>
        <v>12</v>
      </c>
      <c r="P13" s="65">
        <f>VLOOKUP($A13,'Return Data'!$B$7:$R$2292,15,0)</f>
        <v>14.2028</v>
      </c>
      <c r="Q13" s="66">
        <f t="shared" si="7"/>
        <v>9</v>
      </c>
      <c r="R13" s="65">
        <f>VLOOKUP($A13,'Return Data'!$B$7:$R$2292,16,0)</f>
        <v>13.244</v>
      </c>
      <c r="S13" s="67">
        <f t="shared" si="6"/>
        <v>21</v>
      </c>
    </row>
    <row r="14" spans="1:20" x14ac:dyDescent="0.3">
      <c r="A14" s="102" t="s">
        <v>1699</v>
      </c>
      <c r="B14" s="64">
        <f>VLOOKUP($A14,'Return Data'!$B$7:$R$2292,3,0)</f>
        <v>44651</v>
      </c>
      <c r="C14" s="65">
        <f>VLOOKUP($A14,'Return Data'!$B$7:$R$2292,4,0)</f>
        <v>22.873999999999999</v>
      </c>
      <c r="D14" s="65">
        <f>VLOOKUP($A14,'Return Data'!$B$7:$R$2292,10,0)</f>
        <v>-1.3541000000000001</v>
      </c>
      <c r="E14" s="66">
        <f t="shared" si="0"/>
        <v>14</v>
      </c>
      <c r="F14" s="65">
        <f>VLOOKUP($A14,'Return Data'!$B$7:$R$2292,11,0)</f>
        <v>0.1313</v>
      </c>
      <c r="G14" s="66">
        <f t="shared" si="1"/>
        <v>10</v>
      </c>
      <c r="H14" s="65">
        <f>VLOOKUP($A14,'Return Data'!$B$7:$R$2292,12,0)</f>
        <v>11.3361</v>
      </c>
      <c r="I14" s="66">
        <f t="shared" si="2"/>
        <v>10</v>
      </c>
      <c r="J14" s="65">
        <f>VLOOKUP($A14,'Return Data'!$B$7:$R$2292,13,0)</f>
        <v>21.631399999999999</v>
      </c>
      <c r="K14" s="66">
        <f t="shared" si="3"/>
        <v>15</v>
      </c>
      <c r="L14" s="65">
        <f>VLOOKUP($A14,'Return Data'!$B$7:$R$2292,17,0)</f>
        <v>43.610300000000002</v>
      </c>
      <c r="M14" s="66">
        <f t="shared" si="4"/>
        <v>15</v>
      </c>
      <c r="N14" s="65">
        <f>VLOOKUP($A14,'Return Data'!$B$7:$R$2292,14,0)</f>
        <v>15.972200000000001</v>
      </c>
      <c r="O14" s="66">
        <f t="shared" si="5"/>
        <v>16</v>
      </c>
      <c r="P14" s="65">
        <f>VLOOKUP($A14,'Return Data'!$B$7:$R$2292,15,0)</f>
        <v>14.584099999999999</v>
      </c>
      <c r="Q14" s="66">
        <f t="shared" si="7"/>
        <v>6</v>
      </c>
      <c r="R14" s="65">
        <f>VLOOKUP($A14,'Return Data'!$B$7:$R$2292,16,0)</f>
        <v>12.2523</v>
      </c>
      <c r="S14" s="67">
        <f t="shared" si="6"/>
        <v>26</v>
      </c>
    </row>
    <row r="15" spans="1:20" x14ac:dyDescent="0.3">
      <c r="A15" s="63" t="s">
        <v>1704</v>
      </c>
      <c r="B15" s="64">
        <f>VLOOKUP($A15,'Return Data'!$B$7:$R$2292,3,0)</f>
        <v>44651</v>
      </c>
      <c r="C15" s="65">
        <f>VLOOKUP($A15,'Return Data'!$B$7:$R$2292,4,0)</f>
        <v>949.67060000000004</v>
      </c>
      <c r="D15" s="65">
        <f>VLOOKUP($A15,'Return Data'!$B$7:$R$2292,10,0)</f>
        <v>-1.2071000000000001</v>
      </c>
      <c r="E15" s="66">
        <f t="shared" si="0"/>
        <v>11</v>
      </c>
      <c r="F15" s="65">
        <f>VLOOKUP($A15,'Return Data'!$B$7:$R$2292,11,0)</f>
        <v>0.10680000000000001</v>
      </c>
      <c r="G15" s="66">
        <f t="shared" si="1"/>
        <v>11</v>
      </c>
      <c r="H15" s="65">
        <f>VLOOKUP($A15,'Return Data'!$B$7:$R$2292,12,0)</f>
        <v>12.5266</v>
      </c>
      <c r="I15" s="66">
        <f t="shared" si="2"/>
        <v>9</v>
      </c>
      <c r="J15" s="65">
        <f>VLOOKUP($A15,'Return Data'!$B$7:$R$2292,13,0)</f>
        <v>23.569800000000001</v>
      </c>
      <c r="K15" s="66">
        <f t="shared" si="3"/>
        <v>9</v>
      </c>
      <c r="L15" s="65">
        <f>VLOOKUP($A15,'Return Data'!$B$7:$R$2292,17,0)</f>
        <v>51.155700000000003</v>
      </c>
      <c r="M15" s="66">
        <f t="shared" si="4"/>
        <v>6</v>
      </c>
      <c r="N15" s="65">
        <f>VLOOKUP($A15,'Return Data'!$B$7:$R$2292,14,0)</f>
        <v>16.3215</v>
      </c>
      <c r="O15" s="66">
        <f t="shared" si="5"/>
        <v>14</v>
      </c>
      <c r="P15" s="65">
        <f>VLOOKUP($A15,'Return Data'!$B$7:$R$2292,15,0)</f>
        <v>12.7697</v>
      </c>
      <c r="Q15" s="66">
        <f t="shared" si="7"/>
        <v>15</v>
      </c>
      <c r="R15" s="65">
        <f>VLOOKUP($A15,'Return Data'!$B$7:$R$2292,16,0)</f>
        <v>17.993500000000001</v>
      </c>
      <c r="S15" s="67">
        <f t="shared" si="6"/>
        <v>6</v>
      </c>
    </row>
    <row r="16" spans="1:20" x14ac:dyDescent="0.3">
      <c r="A16" s="63" t="s">
        <v>1706</v>
      </c>
      <c r="B16" s="64">
        <f>VLOOKUP($A16,'Return Data'!$B$7:$R$2292,3,0)</f>
        <v>44651</v>
      </c>
      <c r="C16" s="65">
        <f>VLOOKUP($A16,'Return Data'!$B$7:$R$2292,4,0)</f>
        <v>1011.296</v>
      </c>
      <c r="D16" s="65">
        <f>VLOOKUP($A16,'Return Data'!$B$7:$R$2292,10,0)</f>
        <v>3.7343000000000002</v>
      </c>
      <c r="E16" s="66">
        <f t="shared" si="0"/>
        <v>3</v>
      </c>
      <c r="F16" s="65">
        <f>VLOOKUP($A16,'Return Data'!$B$7:$R$2292,11,0)</f>
        <v>2.9845000000000002</v>
      </c>
      <c r="G16" s="66">
        <f t="shared" si="1"/>
        <v>3</v>
      </c>
      <c r="H16" s="65">
        <f>VLOOKUP($A16,'Return Data'!$B$7:$R$2292,12,0)</f>
        <v>14.041600000000001</v>
      </c>
      <c r="I16" s="66">
        <f t="shared" si="2"/>
        <v>7</v>
      </c>
      <c r="J16" s="65">
        <f>VLOOKUP($A16,'Return Data'!$B$7:$R$2292,13,0)</f>
        <v>26.816099999999999</v>
      </c>
      <c r="K16" s="66">
        <f t="shared" si="3"/>
        <v>7</v>
      </c>
      <c r="L16" s="65">
        <f>VLOOKUP($A16,'Return Data'!$B$7:$R$2292,17,0)</f>
        <v>48.638800000000003</v>
      </c>
      <c r="M16" s="66">
        <f t="shared" si="4"/>
        <v>8</v>
      </c>
      <c r="N16" s="65">
        <f>VLOOKUP($A16,'Return Data'!$B$7:$R$2292,14,0)</f>
        <v>14.036099999999999</v>
      </c>
      <c r="O16" s="66">
        <f t="shared" si="5"/>
        <v>21</v>
      </c>
      <c r="P16" s="65">
        <f>VLOOKUP($A16,'Return Data'!$B$7:$R$2292,15,0)</f>
        <v>13.2044</v>
      </c>
      <c r="Q16" s="66">
        <f t="shared" si="7"/>
        <v>14</v>
      </c>
      <c r="R16" s="65">
        <f>VLOOKUP($A16,'Return Data'!$B$7:$R$2292,16,0)</f>
        <v>18.450900000000001</v>
      </c>
      <c r="S16" s="67">
        <f t="shared" si="6"/>
        <v>4</v>
      </c>
    </row>
    <row r="17" spans="1:19" x14ac:dyDescent="0.3">
      <c r="A17" s="119" t="s">
        <v>1700</v>
      </c>
      <c r="B17" s="64">
        <f>VLOOKUP($A17,'Return Data'!$B$7:$R$2292,3,0)</f>
        <v>44651</v>
      </c>
      <c r="C17" s="65">
        <f>VLOOKUP($A17,'Return Data'!$B$7:$R$2292,4,0)</f>
        <v>130.8263</v>
      </c>
      <c r="D17" s="65">
        <f>VLOOKUP($A17,'Return Data'!$B$7:$R$2292,10,0)</f>
        <v>-3.5813000000000001</v>
      </c>
      <c r="E17" s="66">
        <f t="shared" si="0"/>
        <v>21</v>
      </c>
      <c r="F17" s="65">
        <f>VLOOKUP($A17,'Return Data'!$B$7:$R$2292,11,0)</f>
        <v>6.4199999999999993E-2</v>
      </c>
      <c r="G17" s="66">
        <f t="shared" si="1"/>
        <v>12</v>
      </c>
      <c r="H17" s="65">
        <f>VLOOKUP($A17,'Return Data'!$B$7:$R$2292,12,0)</f>
        <v>10.832100000000001</v>
      </c>
      <c r="I17" s="66">
        <f t="shared" si="2"/>
        <v>12</v>
      </c>
      <c r="J17" s="65">
        <f>VLOOKUP($A17,'Return Data'!$B$7:$R$2292,13,0)</f>
        <v>22.345800000000001</v>
      </c>
      <c r="K17" s="66">
        <f t="shared" si="3"/>
        <v>13</v>
      </c>
      <c r="L17" s="65">
        <f>VLOOKUP($A17,'Return Data'!$B$7:$R$2292,17,0)</f>
        <v>44.224499999999999</v>
      </c>
      <c r="M17" s="66">
        <f t="shared" si="4"/>
        <v>14</v>
      </c>
      <c r="N17" s="65">
        <f>VLOOKUP($A17,'Return Data'!$B$7:$R$2292,14,0)</f>
        <v>13.537699999999999</v>
      </c>
      <c r="O17" s="66">
        <f t="shared" si="5"/>
        <v>23</v>
      </c>
      <c r="P17" s="65">
        <f>VLOOKUP($A17,'Return Data'!$B$7:$R$2292,15,0)</f>
        <v>11.110900000000001</v>
      </c>
      <c r="Q17" s="66">
        <f t="shared" si="7"/>
        <v>20</v>
      </c>
      <c r="R17" s="65">
        <f>VLOOKUP($A17,'Return Data'!$B$7:$R$2292,16,0)</f>
        <v>15.2559</v>
      </c>
      <c r="S17" s="67">
        <f t="shared" si="6"/>
        <v>16</v>
      </c>
    </row>
    <row r="18" spans="1:19" x14ac:dyDescent="0.3">
      <c r="A18" s="120" t="s">
        <v>1213</v>
      </c>
      <c r="B18" s="64">
        <f>VLOOKUP($A18,'Return Data'!$B$7:$R$2292,3,0)</f>
        <v>44651</v>
      </c>
      <c r="C18" s="65">
        <f>VLOOKUP($A18,'Return Data'!$B$7:$R$2292,4,0)</f>
        <v>440.34</v>
      </c>
      <c r="D18" s="65">
        <f>VLOOKUP($A18,'Return Data'!$B$7:$R$2292,10,0)</f>
        <v>-1.2424999999999999</v>
      </c>
      <c r="E18" s="66">
        <f t="shared" si="0"/>
        <v>13</v>
      </c>
      <c r="F18" s="65">
        <f>VLOOKUP($A18,'Return Data'!$B$7:$R$2292,11,0)</f>
        <v>-0.41610000000000003</v>
      </c>
      <c r="G18" s="66">
        <f t="shared" si="1"/>
        <v>16</v>
      </c>
      <c r="H18" s="65">
        <f>VLOOKUP($A18,'Return Data'!$B$7:$R$2292,12,0)</f>
        <v>9.9640000000000004</v>
      </c>
      <c r="I18" s="66">
        <f t="shared" si="2"/>
        <v>16</v>
      </c>
      <c r="J18" s="65">
        <f>VLOOKUP($A18,'Return Data'!$B$7:$R$2292,13,0)</f>
        <v>23.154800000000002</v>
      </c>
      <c r="K18" s="66">
        <f t="shared" si="3"/>
        <v>10</v>
      </c>
      <c r="L18" s="65">
        <f>VLOOKUP($A18,'Return Data'!$B$7:$R$2292,17,0)</f>
        <v>46.2044</v>
      </c>
      <c r="M18" s="66">
        <f t="shared" si="4"/>
        <v>9</v>
      </c>
      <c r="N18" s="65">
        <f>VLOOKUP($A18,'Return Data'!$B$7:$R$2292,14,0)</f>
        <v>14.196199999999999</v>
      </c>
      <c r="O18" s="66">
        <f t="shared" si="5"/>
        <v>19</v>
      </c>
      <c r="P18" s="65">
        <f>VLOOKUP($A18,'Return Data'!$B$7:$R$2292,15,0)</f>
        <v>11.557399999999999</v>
      </c>
      <c r="Q18" s="66">
        <f t="shared" si="7"/>
        <v>19</v>
      </c>
      <c r="R18" s="65">
        <f>VLOOKUP($A18,'Return Data'!$B$7:$R$2292,16,0)</f>
        <v>14.747</v>
      </c>
      <c r="S18" s="67">
        <f t="shared" si="6"/>
        <v>18</v>
      </c>
    </row>
    <row r="19" spans="1:19" x14ac:dyDescent="0.3">
      <c r="A19" s="63" t="s">
        <v>1708</v>
      </c>
      <c r="B19" s="64">
        <f>VLOOKUP($A19,'Return Data'!$B$7:$R$2292,3,0)</f>
        <v>44651</v>
      </c>
      <c r="C19" s="65">
        <f>VLOOKUP($A19,'Return Data'!$B$7:$R$2292,4,0)</f>
        <v>34.49</v>
      </c>
      <c r="D19" s="65">
        <f>VLOOKUP($A19,'Return Data'!$B$7:$R$2292,10,0)</f>
        <v>-2.0727000000000002</v>
      </c>
      <c r="E19" s="66">
        <f t="shared" si="0"/>
        <v>18</v>
      </c>
      <c r="F19" s="65">
        <f>VLOOKUP($A19,'Return Data'!$B$7:$R$2292,11,0)</f>
        <v>0.64200000000000002</v>
      </c>
      <c r="G19" s="66">
        <f t="shared" si="1"/>
        <v>7</v>
      </c>
      <c r="H19" s="65">
        <f>VLOOKUP($A19,'Return Data'!$B$7:$R$2292,12,0)</f>
        <v>14.966699999999999</v>
      </c>
      <c r="I19" s="66">
        <f t="shared" si="2"/>
        <v>5</v>
      </c>
      <c r="J19" s="65">
        <f>VLOOKUP($A19,'Return Data'!$B$7:$R$2292,13,0)</f>
        <v>28.025200000000002</v>
      </c>
      <c r="K19" s="66">
        <f t="shared" si="3"/>
        <v>6</v>
      </c>
      <c r="L19" s="65">
        <f>VLOOKUP($A19,'Return Data'!$B$7:$R$2292,17,0)</f>
        <v>42.520600000000002</v>
      </c>
      <c r="M19" s="66">
        <f t="shared" si="4"/>
        <v>17</v>
      </c>
      <c r="N19" s="65">
        <f>VLOOKUP($A19,'Return Data'!$B$7:$R$2292,14,0)</f>
        <v>18.2502</v>
      </c>
      <c r="O19" s="66">
        <f t="shared" si="5"/>
        <v>8</v>
      </c>
      <c r="P19" s="65">
        <f>VLOOKUP($A19,'Return Data'!$B$7:$R$2292,15,0)</f>
        <v>13.382300000000001</v>
      </c>
      <c r="Q19" s="66">
        <f t="shared" si="7"/>
        <v>13</v>
      </c>
      <c r="R19" s="65">
        <f>VLOOKUP($A19,'Return Data'!$B$7:$R$2292,16,0)</f>
        <v>16.707000000000001</v>
      </c>
      <c r="S19" s="67">
        <f t="shared" si="6"/>
        <v>9</v>
      </c>
    </row>
    <row r="20" spans="1:19" x14ac:dyDescent="0.3">
      <c r="A20" s="63" t="s">
        <v>1732</v>
      </c>
      <c r="B20" s="64">
        <f>VLOOKUP($A20,'Return Data'!$B$7:$R$2292,3,0)</f>
        <v>44651</v>
      </c>
      <c r="C20" s="65">
        <f>VLOOKUP($A20,'Return Data'!$B$7:$R$2292,4,0)</f>
        <v>134.65</v>
      </c>
      <c r="D20" s="65">
        <f>VLOOKUP($A20,'Return Data'!$B$7:$R$2292,10,0)</f>
        <v>-3.7252000000000001</v>
      </c>
      <c r="E20" s="66">
        <f t="shared" si="0"/>
        <v>22</v>
      </c>
      <c r="F20" s="65">
        <f>VLOOKUP($A20,'Return Data'!$B$7:$R$2292,11,0)</f>
        <v>0.52259999999999995</v>
      </c>
      <c r="G20" s="66">
        <f t="shared" si="1"/>
        <v>8</v>
      </c>
      <c r="H20" s="65">
        <f>VLOOKUP($A20,'Return Data'!$B$7:$R$2292,12,0)</f>
        <v>10.1341</v>
      </c>
      <c r="I20" s="66">
        <f t="shared" si="2"/>
        <v>15</v>
      </c>
      <c r="J20" s="65">
        <f>VLOOKUP($A20,'Return Data'!$B$7:$R$2292,13,0)</f>
        <v>19.848700000000001</v>
      </c>
      <c r="K20" s="66">
        <f t="shared" si="3"/>
        <v>21</v>
      </c>
      <c r="L20" s="65">
        <f>VLOOKUP($A20,'Return Data'!$B$7:$R$2292,17,0)</f>
        <v>36.876600000000003</v>
      </c>
      <c r="M20" s="66">
        <f t="shared" si="4"/>
        <v>25</v>
      </c>
      <c r="N20" s="65">
        <f>VLOOKUP($A20,'Return Data'!$B$7:$R$2292,14,0)</f>
        <v>12.770200000000001</v>
      </c>
      <c r="O20" s="66">
        <f t="shared" si="5"/>
        <v>25</v>
      </c>
      <c r="P20" s="65">
        <f>VLOOKUP($A20,'Return Data'!$B$7:$R$2292,15,0)</f>
        <v>10.444000000000001</v>
      </c>
      <c r="Q20" s="66">
        <f t="shared" si="7"/>
        <v>22</v>
      </c>
      <c r="R20" s="65">
        <f>VLOOKUP($A20,'Return Data'!$B$7:$R$2292,16,0)</f>
        <v>17.050799999999999</v>
      </c>
      <c r="S20" s="67">
        <f t="shared" si="6"/>
        <v>8</v>
      </c>
    </row>
    <row r="21" spans="1:19" x14ac:dyDescent="0.3">
      <c r="A21" s="63" t="s">
        <v>1216</v>
      </c>
      <c r="B21" s="64">
        <f>VLOOKUP($A21,'Return Data'!$B$7:$R$2292,3,0)</f>
        <v>44651</v>
      </c>
      <c r="C21" s="65">
        <f>VLOOKUP($A21,'Return Data'!$B$7:$R$2292,4,0)</f>
        <v>76.39</v>
      </c>
      <c r="D21" s="65">
        <f>VLOOKUP($A21,'Return Data'!$B$7:$R$2292,10,0)</f>
        <v>-5.7960000000000003</v>
      </c>
      <c r="E21" s="66">
        <f t="shared" si="0"/>
        <v>30</v>
      </c>
      <c r="F21" s="65">
        <f>VLOOKUP($A21,'Return Data'!$B$7:$R$2292,11,0)</f>
        <v>-3.9361000000000002</v>
      </c>
      <c r="G21" s="66">
        <f t="shared" si="1"/>
        <v>28</v>
      </c>
      <c r="H21" s="65">
        <f>VLOOKUP($A21,'Return Data'!$B$7:$R$2292,12,0)</f>
        <v>5.6862000000000004</v>
      </c>
      <c r="I21" s="66">
        <f t="shared" si="2"/>
        <v>27</v>
      </c>
      <c r="J21" s="65">
        <f>VLOOKUP($A21,'Return Data'!$B$7:$R$2292,13,0)</f>
        <v>22.616399999999999</v>
      </c>
      <c r="K21" s="66">
        <f t="shared" si="3"/>
        <v>11</v>
      </c>
      <c r="L21" s="65">
        <f>VLOOKUP($A21,'Return Data'!$B$7:$R$2292,17,0)</f>
        <v>45.245899999999999</v>
      </c>
      <c r="M21" s="66">
        <f t="shared" si="4"/>
        <v>12</v>
      </c>
      <c r="N21" s="65">
        <f>VLOOKUP($A21,'Return Data'!$B$7:$R$2292,14,0)</f>
        <v>17.234000000000002</v>
      </c>
      <c r="O21" s="66">
        <f t="shared" si="5"/>
        <v>13</v>
      </c>
      <c r="P21" s="65">
        <f>VLOOKUP($A21,'Return Data'!$B$7:$R$2292,15,0)</f>
        <v>12.461499999999999</v>
      </c>
      <c r="Q21" s="66">
        <f t="shared" si="7"/>
        <v>18</v>
      </c>
      <c r="R21" s="65">
        <f>VLOOKUP($A21,'Return Data'!$B$7:$R$2292,16,0)</f>
        <v>15.5753</v>
      </c>
      <c r="S21" s="67">
        <f t="shared" si="6"/>
        <v>15</v>
      </c>
    </row>
    <row r="22" spans="1:19" x14ac:dyDescent="0.3">
      <c r="A22" s="63" t="s">
        <v>1219</v>
      </c>
      <c r="B22" s="64">
        <f>VLOOKUP($A22,'Return Data'!$B$7:$R$2292,3,0)</f>
        <v>44651</v>
      </c>
      <c r="C22" s="65">
        <f>VLOOKUP($A22,'Return Data'!$B$7:$R$2292,4,0)</f>
        <v>12.996499999999999</v>
      </c>
      <c r="D22" s="65">
        <f>VLOOKUP($A22,'Return Data'!$B$7:$R$2292,10,0)</f>
        <v>-5.2927</v>
      </c>
      <c r="E22" s="66">
        <f t="shared" si="0"/>
        <v>29</v>
      </c>
      <c r="F22" s="65">
        <f>VLOOKUP($A22,'Return Data'!$B$7:$R$2292,11,0)</f>
        <v>-11.9633</v>
      </c>
      <c r="G22" s="66">
        <f t="shared" si="1"/>
        <v>33</v>
      </c>
      <c r="H22" s="65">
        <f>VLOOKUP($A22,'Return Data'!$B$7:$R$2292,12,0)</f>
        <v>-7.8170999999999999</v>
      </c>
      <c r="I22" s="66">
        <f t="shared" si="2"/>
        <v>33</v>
      </c>
      <c r="J22" s="65">
        <f>VLOOKUP($A22,'Return Data'!$B$7:$R$2292,13,0)</f>
        <v>1.6694</v>
      </c>
      <c r="K22" s="66">
        <f t="shared" si="3"/>
        <v>31</v>
      </c>
      <c r="L22" s="65">
        <f>VLOOKUP($A22,'Return Data'!$B$7:$R$2292,17,0)</f>
        <v>29.139199999999999</v>
      </c>
      <c r="M22" s="66">
        <f t="shared" si="4"/>
        <v>29</v>
      </c>
      <c r="N22" s="65"/>
      <c r="O22" s="66"/>
      <c r="P22" s="65"/>
      <c r="Q22" s="66"/>
      <c r="R22" s="65">
        <f>VLOOKUP($A22,'Return Data'!$B$7:$R$2292,16,0)</f>
        <v>9.5294000000000008</v>
      </c>
      <c r="S22" s="67">
        <f t="shared" si="6"/>
        <v>30</v>
      </c>
    </row>
    <row r="23" spans="1:19" x14ac:dyDescent="0.3">
      <c r="A23" s="63" t="s">
        <v>1710</v>
      </c>
      <c r="B23" s="64">
        <f>VLOOKUP($A23,'Return Data'!$B$7:$R$2292,3,0)</f>
        <v>44651</v>
      </c>
      <c r="C23" s="65">
        <f>VLOOKUP($A23,'Return Data'!$B$7:$R$2292,4,0)</f>
        <v>51.429699999999997</v>
      </c>
      <c r="D23" s="65">
        <f>VLOOKUP($A23,'Return Data'!$B$7:$R$2292,10,0)</f>
        <v>-0.60699999999999998</v>
      </c>
      <c r="E23" s="66">
        <f t="shared" si="0"/>
        <v>9</v>
      </c>
      <c r="F23" s="65">
        <f>VLOOKUP($A23,'Return Data'!$B$7:$R$2292,11,0)</f>
        <v>-0.84389999999999998</v>
      </c>
      <c r="G23" s="66">
        <f t="shared" si="1"/>
        <v>17</v>
      </c>
      <c r="H23" s="65">
        <f>VLOOKUP($A23,'Return Data'!$B$7:$R$2292,12,0)</f>
        <v>13.493499999999999</v>
      </c>
      <c r="I23" s="66">
        <f t="shared" si="2"/>
        <v>8</v>
      </c>
      <c r="J23" s="65">
        <f>VLOOKUP($A23,'Return Data'!$B$7:$R$2292,13,0)</f>
        <v>21.017900000000001</v>
      </c>
      <c r="K23" s="66">
        <f t="shared" si="3"/>
        <v>19</v>
      </c>
      <c r="L23" s="65">
        <f>VLOOKUP($A23,'Return Data'!$B$7:$R$2292,17,0)</f>
        <v>40.7241</v>
      </c>
      <c r="M23" s="66">
        <f t="shared" si="4"/>
        <v>18</v>
      </c>
      <c r="N23" s="65">
        <f>VLOOKUP($A23,'Return Data'!$B$7:$R$2292,14,0)</f>
        <v>18.2227</v>
      </c>
      <c r="O23" s="66">
        <f t="shared" ref="O23:O35" si="8">RANK(N23,N$8:N$40,0)</f>
        <v>9</v>
      </c>
      <c r="P23" s="65">
        <f>VLOOKUP($A23,'Return Data'!$B$7:$R$2292,15,0)</f>
        <v>13.747999999999999</v>
      </c>
      <c r="Q23" s="66">
        <f>RANK(P23,P$8:P$40,0)</f>
        <v>10</v>
      </c>
      <c r="R23" s="65">
        <f>VLOOKUP($A23,'Return Data'!$B$7:$R$2292,16,0)</f>
        <v>12.870699999999999</v>
      </c>
      <c r="S23" s="67">
        <f t="shared" si="6"/>
        <v>24</v>
      </c>
    </row>
    <row r="24" spans="1:19" x14ac:dyDescent="0.3">
      <c r="A24" s="63" t="s">
        <v>1718</v>
      </c>
      <c r="B24" s="64">
        <f>VLOOKUP($A24,'Return Data'!$B$7:$R$2292,3,0)</f>
        <v>44651</v>
      </c>
      <c r="C24" s="65">
        <f>VLOOKUP($A24,'Return Data'!$B$7:$R$2292,4,0)</f>
        <v>51.970999999999997</v>
      </c>
      <c r="D24" s="65">
        <f>VLOOKUP($A24,'Return Data'!$B$7:$R$2292,10,0)</f>
        <v>-0.78649999999999998</v>
      </c>
      <c r="E24" s="66">
        <f t="shared" si="0"/>
        <v>10</v>
      </c>
      <c r="F24" s="65">
        <f>VLOOKUP($A24,'Return Data'!$B$7:$R$2292,11,0)</f>
        <v>-1.7226999999999999</v>
      </c>
      <c r="G24" s="66">
        <f t="shared" si="1"/>
        <v>20</v>
      </c>
      <c r="H24" s="65">
        <f>VLOOKUP($A24,'Return Data'!$B$7:$R$2292,12,0)</f>
        <v>7.1059000000000001</v>
      </c>
      <c r="I24" s="66">
        <f t="shared" si="2"/>
        <v>24</v>
      </c>
      <c r="J24" s="65">
        <f>VLOOKUP($A24,'Return Data'!$B$7:$R$2292,13,0)</f>
        <v>15.5913</v>
      </c>
      <c r="K24" s="66">
        <f t="shared" si="3"/>
        <v>24</v>
      </c>
      <c r="L24" s="65">
        <f>VLOOKUP($A24,'Return Data'!$B$7:$R$2292,17,0)</f>
        <v>38.713299999999997</v>
      </c>
      <c r="M24" s="66">
        <f t="shared" si="4"/>
        <v>23</v>
      </c>
      <c r="N24" s="65">
        <f>VLOOKUP($A24,'Return Data'!$B$7:$R$2292,14,0)</f>
        <v>13.531499999999999</v>
      </c>
      <c r="O24" s="66">
        <f t="shared" si="8"/>
        <v>24</v>
      </c>
      <c r="P24" s="65">
        <f>VLOOKUP($A24,'Return Data'!$B$7:$R$2292,15,0)</f>
        <v>12.5695</v>
      </c>
      <c r="Q24" s="66">
        <f>RANK(P24,P$8:P$40,0)</f>
        <v>17</v>
      </c>
      <c r="R24" s="65">
        <f>VLOOKUP($A24,'Return Data'!$B$7:$R$2292,16,0)</f>
        <v>14.023</v>
      </c>
      <c r="S24" s="67">
        <f t="shared" si="6"/>
        <v>20</v>
      </c>
    </row>
    <row r="25" spans="1:19" x14ac:dyDescent="0.3">
      <c r="A25" s="63" t="s">
        <v>1734</v>
      </c>
      <c r="B25" s="64">
        <f>VLOOKUP($A25,'Return Data'!$B$7:$R$2292,3,0)</f>
        <v>44651</v>
      </c>
      <c r="C25" s="65">
        <f>VLOOKUP($A25,'Return Data'!$B$7:$R$2292,4,0)</f>
        <v>118.041</v>
      </c>
      <c r="D25" s="65">
        <f>VLOOKUP($A25,'Return Data'!$B$7:$R$2292,10,0)</f>
        <v>-1.2423999999999999</v>
      </c>
      <c r="E25" s="66">
        <f t="shared" si="0"/>
        <v>12</v>
      </c>
      <c r="F25" s="65">
        <f>VLOOKUP($A25,'Return Data'!$B$7:$R$2292,11,0)</f>
        <v>-1.2845</v>
      </c>
      <c r="G25" s="66">
        <f t="shared" si="1"/>
        <v>19</v>
      </c>
      <c r="H25" s="65">
        <f>VLOOKUP($A25,'Return Data'!$B$7:$R$2292,12,0)</f>
        <v>7.0754000000000001</v>
      </c>
      <c r="I25" s="66">
        <f t="shared" si="2"/>
        <v>25</v>
      </c>
      <c r="J25" s="65">
        <f>VLOOKUP($A25,'Return Data'!$B$7:$R$2292,13,0)</f>
        <v>17.973800000000001</v>
      </c>
      <c r="K25" s="66">
        <f t="shared" si="3"/>
        <v>23</v>
      </c>
      <c r="L25" s="65">
        <f>VLOOKUP($A25,'Return Data'!$B$7:$R$2292,17,0)</f>
        <v>40.594200000000001</v>
      </c>
      <c r="M25" s="66">
        <f t="shared" si="4"/>
        <v>19</v>
      </c>
      <c r="N25" s="65">
        <f>VLOOKUP($A25,'Return Data'!$B$7:$R$2292,14,0)</f>
        <v>12.6911</v>
      </c>
      <c r="O25" s="66">
        <f t="shared" si="8"/>
        <v>26</v>
      </c>
      <c r="P25" s="65">
        <f>VLOOKUP($A25,'Return Data'!$B$7:$R$2292,15,0)</f>
        <v>10.5328</v>
      </c>
      <c r="Q25" s="66">
        <f>RANK(P25,P$8:P$40,0)</f>
        <v>21</v>
      </c>
      <c r="R25" s="65">
        <f>VLOOKUP($A25,'Return Data'!$B$7:$R$2292,16,0)</f>
        <v>15.741899999999999</v>
      </c>
      <c r="S25" s="67">
        <f t="shared" si="6"/>
        <v>13</v>
      </c>
    </row>
    <row r="26" spans="1:19" x14ac:dyDescent="0.3">
      <c r="A26" s="63" t="s">
        <v>1929</v>
      </c>
      <c r="B26" s="64">
        <f>VLOOKUP($A26,'Return Data'!$B$7:$R$2292,3,0)</f>
        <v>44651</v>
      </c>
      <c r="C26" s="65">
        <f>VLOOKUP($A26,'Return Data'!$B$7:$R$2292,4,0)</f>
        <v>64.795699999999997</v>
      </c>
      <c r="D26" s="65">
        <f>VLOOKUP($A26,'Return Data'!$B$7:$R$2292,10,0)</f>
        <v>-3.8620999999999999</v>
      </c>
      <c r="E26" s="66">
        <f t="shared" si="0"/>
        <v>24</v>
      </c>
      <c r="F26" s="65">
        <f>VLOOKUP($A26,'Return Data'!$B$7:$R$2292,11,0)</f>
        <v>-3.2263999999999999</v>
      </c>
      <c r="G26" s="66">
        <f t="shared" si="1"/>
        <v>25</v>
      </c>
      <c r="H26" s="65">
        <f>VLOOKUP($A26,'Return Data'!$B$7:$R$2292,12,0)</f>
        <v>4.6067</v>
      </c>
      <c r="I26" s="66">
        <f t="shared" si="2"/>
        <v>28</v>
      </c>
      <c r="J26" s="65">
        <f>VLOOKUP($A26,'Return Data'!$B$7:$R$2292,13,0)</f>
        <v>12.943899999999999</v>
      </c>
      <c r="K26" s="66">
        <f t="shared" si="3"/>
        <v>29</v>
      </c>
      <c r="L26" s="65">
        <f>VLOOKUP($A26,'Return Data'!$B$7:$R$2292,17,0)</f>
        <v>28.868600000000001</v>
      </c>
      <c r="M26" s="66">
        <f t="shared" si="4"/>
        <v>30</v>
      </c>
      <c r="N26" s="65">
        <f>VLOOKUP($A26,'Return Data'!$B$7:$R$2292,14,0)</f>
        <v>11.751200000000001</v>
      </c>
      <c r="O26" s="66">
        <f t="shared" si="8"/>
        <v>27</v>
      </c>
      <c r="P26" s="65">
        <f>VLOOKUP($A26,'Return Data'!$B$7:$R$2292,15,0)</f>
        <v>8.8752999999999993</v>
      </c>
      <c r="Q26" s="66">
        <f>RANK(P26,P$8:P$40,0)</f>
        <v>23</v>
      </c>
      <c r="R26" s="65">
        <f>VLOOKUP($A26,'Return Data'!$B$7:$R$2292,16,0)</f>
        <v>9.0327999999999999</v>
      </c>
      <c r="S26" s="67">
        <f t="shared" si="6"/>
        <v>31</v>
      </c>
    </row>
    <row r="27" spans="1:19" x14ac:dyDescent="0.3">
      <c r="A27" s="63" t="s">
        <v>1221</v>
      </c>
      <c r="B27" s="64">
        <f>VLOOKUP($A27,'Return Data'!$B$7:$R$2292,3,0)</f>
        <v>44651</v>
      </c>
      <c r="C27" s="65">
        <f>VLOOKUP($A27,'Return Data'!$B$7:$R$2292,4,0)</f>
        <v>20.610700000000001</v>
      </c>
      <c r="D27" s="65">
        <f>VLOOKUP($A27,'Return Data'!$B$7:$R$2292,10,0)</f>
        <v>-0.3886</v>
      </c>
      <c r="E27" s="66">
        <f t="shared" si="0"/>
        <v>8</v>
      </c>
      <c r="F27" s="65">
        <f>VLOOKUP($A27,'Return Data'!$B$7:$R$2292,11,0)</f>
        <v>1.2458</v>
      </c>
      <c r="G27" s="66">
        <f t="shared" si="1"/>
        <v>6</v>
      </c>
      <c r="H27" s="65">
        <f>VLOOKUP($A27,'Return Data'!$B$7:$R$2292,12,0)</f>
        <v>14.6083</v>
      </c>
      <c r="I27" s="66">
        <f t="shared" si="2"/>
        <v>6</v>
      </c>
      <c r="J27" s="65">
        <f>VLOOKUP($A27,'Return Data'!$B$7:$R$2292,13,0)</f>
        <v>33.640500000000003</v>
      </c>
      <c r="K27" s="66">
        <f t="shared" si="3"/>
        <v>4</v>
      </c>
      <c r="L27" s="65">
        <f>VLOOKUP($A27,'Return Data'!$B$7:$R$2292,17,0)</f>
        <v>53.336500000000001</v>
      </c>
      <c r="M27" s="66">
        <f t="shared" si="4"/>
        <v>4</v>
      </c>
      <c r="N27" s="65">
        <f>VLOOKUP($A27,'Return Data'!$B$7:$R$2292,14,0)</f>
        <v>23.927800000000001</v>
      </c>
      <c r="O27" s="66">
        <f t="shared" si="8"/>
        <v>4</v>
      </c>
      <c r="P27" s="65"/>
      <c r="Q27" s="66"/>
      <c r="R27" s="65">
        <f>VLOOKUP($A27,'Return Data'!$B$7:$R$2292,16,0)</f>
        <v>15.9381</v>
      </c>
      <c r="S27" s="67">
        <f t="shared" si="6"/>
        <v>11</v>
      </c>
    </row>
    <row r="28" spans="1:19" x14ac:dyDescent="0.3">
      <c r="A28" s="63" t="s">
        <v>1730</v>
      </c>
      <c r="B28" s="64">
        <f>VLOOKUP($A28,'Return Data'!$B$7:$R$2292,3,0)</f>
        <v>44651</v>
      </c>
      <c r="C28" s="65">
        <f>VLOOKUP($A28,'Return Data'!$B$7:$R$2292,4,0)</f>
        <v>32.255099999999999</v>
      </c>
      <c r="D28" s="65">
        <f>VLOOKUP($A28,'Return Data'!$B$7:$R$2292,10,0)</f>
        <v>-6.4964000000000004</v>
      </c>
      <c r="E28" s="66">
        <f t="shared" si="0"/>
        <v>32</v>
      </c>
      <c r="F28" s="65">
        <f>VLOOKUP($A28,'Return Data'!$B$7:$R$2292,11,0)</f>
        <v>-9.7956000000000003</v>
      </c>
      <c r="G28" s="66">
        <f t="shared" si="1"/>
        <v>32</v>
      </c>
      <c r="H28" s="65">
        <f>VLOOKUP($A28,'Return Data'!$B$7:$R$2292,12,0)</f>
        <v>-3.2604000000000002</v>
      </c>
      <c r="I28" s="66">
        <f t="shared" si="2"/>
        <v>32</v>
      </c>
      <c r="J28" s="65">
        <f>VLOOKUP($A28,'Return Data'!$B$7:$R$2292,13,0)</f>
        <v>2.3721000000000001</v>
      </c>
      <c r="K28" s="66">
        <f t="shared" si="3"/>
        <v>30</v>
      </c>
      <c r="L28" s="65">
        <f>VLOOKUP($A28,'Return Data'!$B$7:$R$2292,17,0)</f>
        <v>28.655999999999999</v>
      </c>
      <c r="M28" s="66">
        <f t="shared" si="4"/>
        <v>31</v>
      </c>
      <c r="N28" s="65">
        <f>VLOOKUP($A28,'Return Data'!$B$7:$R$2292,14,0)</f>
        <v>7.4779999999999998</v>
      </c>
      <c r="O28" s="66">
        <f t="shared" si="8"/>
        <v>30</v>
      </c>
      <c r="P28" s="65">
        <f>VLOOKUP($A28,'Return Data'!$B$7:$R$2292,15,0)</f>
        <v>7.2084000000000001</v>
      </c>
      <c r="Q28" s="66">
        <f>RANK(P28,P$8:P$40,0)</f>
        <v>25</v>
      </c>
      <c r="R28" s="65">
        <f>VLOOKUP($A28,'Return Data'!$B$7:$R$2292,16,0)</f>
        <v>15.916700000000001</v>
      </c>
      <c r="S28" s="67">
        <f t="shared" si="6"/>
        <v>12</v>
      </c>
    </row>
    <row r="29" spans="1:19" x14ac:dyDescent="0.3">
      <c r="A29" s="63" t="s">
        <v>1915</v>
      </c>
      <c r="B29" s="64">
        <f>VLOOKUP($A29,'Return Data'!$B$7:$R$2292,3,0)</f>
        <v>44651</v>
      </c>
      <c r="C29" s="65">
        <f>VLOOKUP($A29,'Return Data'!$B$7:$R$2292,4,0)</f>
        <v>15.6944</v>
      </c>
      <c r="D29" s="65">
        <f>VLOOKUP($A29,'Return Data'!$B$7:$R$2292,10,0)</f>
        <v>-3.1808000000000001</v>
      </c>
      <c r="E29" s="66">
        <f t="shared" si="0"/>
        <v>19</v>
      </c>
      <c r="F29" s="65">
        <f>VLOOKUP($A29,'Return Data'!$B$7:$R$2292,11,0)</f>
        <v>-0.89539999999999997</v>
      </c>
      <c r="G29" s="66">
        <f t="shared" si="1"/>
        <v>18</v>
      </c>
      <c r="H29" s="65">
        <f>VLOOKUP($A29,'Return Data'!$B$7:$R$2292,12,0)</f>
        <v>10.672800000000001</v>
      </c>
      <c r="I29" s="66">
        <f t="shared" si="2"/>
        <v>14</v>
      </c>
      <c r="J29" s="65">
        <f>VLOOKUP($A29,'Return Data'!$B$7:$R$2292,13,0)</f>
        <v>21.866099999999999</v>
      </c>
      <c r="K29" s="66">
        <f t="shared" si="3"/>
        <v>14</v>
      </c>
      <c r="L29" s="65">
        <f>VLOOKUP($A29,'Return Data'!$B$7:$R$2292,17,0)</f>
        <v>40.056399999999996</v>
      </c>
      <c r="M29" s="66">
        <f t="shared" si="4"/>
        <v>21</v>
      </c>
      <c r="N29" s="65">
        <f>VLOOKUP($A29,'Return Data'!$B$7:$R$2292,14,0)</f>
        <v>13.881600000000001</v>
      </c>
      <c r="O29" s="66">
        <f t="shared" si="8"/>
        <v>22</v>
      </c>
      <c r="P29" s="65"/>
      <c r="Q29" s="66"/>
      <c r="R29" s="65">
        <f>VLOOKUP($A29,'Return Data'!$B$7:$R$2292,16,0)</f>
        <v>12.8485</v>
      </c>
      <c r="S29" s="67">
        <f t="shared" si="6"/>
        <v>25</v>
      </c>
    </row>
    <row r="30" spans="1:19" x14ac:dyDescent="0.3">
      <c r="A30" s="63" t="s">
        <v>1222</v>
      </c>
      <c r="B30" s="64">
        <f>VLOOKUP($A30,'Return Data'!$B$7:$R$2292,3,0)</f>
        <v>44651</v>
      </c>
      <c r="C30" s="65">
        <f>VLOOKUP($A30,'Return Data'!$B$7:$R$2292,4,0)</f>
        <v>151.3434</v>
      </c>
      <c r="D30" s="65">
        <f>VLOOKUP($A30,'Return Data'!$B$7:$R$2292,10,0)</f>
        <v>3.8980000000000001</v>
      </c>
      <c r="E30" s="66">
        <f t="shared" si="0"/>
        <v>1</v>
      </c>
      <c r="F30" s="65">
        <f>VLOOKUP($A30,'Return Data'!$B$7:$R$2292,11,0)</f>
        <v>4.1224999999999996</v>
      </c>
      <c r="G30" s="66">
        <f t="shared" si="1"/>
        <v>2</v>
      </c>
      <c r="H30" s="65">
        <f>VLOOKUP($A30,'Return Data'!$B$7:$R$2292,12,0)</f>
        <v>21.207000000000001</v>
      </c>
      <c r="I30" s="66">
        <f t="shared" si="2"/>
        <v>1</v>
      </c>
      <c r="J30" s="65">
        <f>VLOOKUP($A30,'Return Data'!$B$7:$R$2292,13,0)</f>
        <v>34.372300000000003</v>
      </c>
      <c r="K30" s="66">
        <f t="shared" si="3"/>
        <v>2</v>
      </c>
      <c r="L30" s="65">
        <f>VLOOKUP($A30,'Return Data'!$B$7:$R$2292,17,0)</f>
        <v>52.928899999999999</v>
      </c>
      <c r="M30" s="66">
        <f t="shared" si="4"/>
        <v>5</v>
      </c>
      <c r="N30" s="65">
        <f>VLOOKUP($A30,'Return Data'!$B$7:$R$2292,14,0)</f>
        <v>14.932499999999999</v>
      </c>
      <c r="O30" s="66">
        <f t="shared" si="8"/>
        <v>18</v>
      </c>
      <c r="P30" s="65">
        <f>VLOOKUP($A30,'Return Data'!$B$7:$R$2292,15,0)</f>
        <v>13.635199999999999</v>
      </c>
      <c r="Q30" s="66">
        <f>RANK(P30,P$8:P$40,0)</f>
        <v>11</v>
      </c>
      <c r="R30" s="65">
        <f>VLOOKUP($A30,'Return Data'!$B$7:$R$2292,16,0)</f>
        <v>17.309000000000001</v>
      </c>
      <c r="S30" s="67">
        <f t="shared" si="6"/>
        <v>7</v>
      </c>
    </row>
    <row r="31" spans="1:19" x14ac:dyDescent="0.3">
      <c r="A31" s="63" t="s">
        <v>1690</v>
      </c>
      <c r="B31" s="64">
        <f>VLOOKUP($A31,'Return Data'!$B$7:$R$2292,3,0)</f>
        <v>44651</v>
      </c>
      <c r="C31" s="65">
        <f>VLOOKUP($A31,'Return Data'!$B$7:$R$2292,4,0)</f>
        <v>49.4756</v>
      </c>
      <c r="D31" s="65">
        <f>VLOOKUP($A31,'Return Data'!$B$7:$R$2292,10,0)</f>
        <v>-3.7974999999999999</v>
      </c>
      <c r="E31" s="66">
        <f t="shared" si="0"/>
        <v>23</v>
      </c>
      <c r="F31" s="65">
        <f>VLOOKUP($A31,'Return Data'!$B$7:$R$2292,11,0)</f>
        <v>-0.17879999999999999</v>
      </c>
      <c r="G31" s="66">
        <f t="shared" si="1"/>
        <v>15</v>
      </c>
      <c r="H31" s="65">
        <f>VLOOKUP($A31,'Return Data'!$B$7:$R$2292,12,0)</f>
        <v>14.990500000000001</v>
      </c>
      <c r="I31" s="66">
        <f t="shared" si="2"/>
        <v>4</v>
      </c>
      <c r="J31" s="65">
        <f>VLOOKUP($A31,'Return Data'!$B$7:$R$2292,13,0)</f>
        <v>30.1935</v>
      </c>
      <c r="K31" s="66">
        <f t="shared" si="3"/>
        <v>5</v>
      </c>
      <c r="L31" s="65">
        <f>VLOOKUP($A31,'Return Data'!$B$7:$R$2292,17,0)</f>
        <v>53.473799999999997</v>
      </c>
      <c r="M31" s="66">
        <f t="shared" si="4"/>
        <v>3</v>
      </c>
      <c r="N31" s="65">
        <f>VLOOKUP($A31,'Return Data'!$B$7:$R$2292,14,0)</f>
        <v>25.596800000000002</v>
      </c>
      <c r="O31" s="66">
        <f t="shared" si="8"/>
        <v>2</v>
      </c>
      <c r="P31" s="65">
        <f>VLOOKUP($A31,'Return Data'!$B$7:$R$2292,15,0)</f>
        <v>20.395600000000002</v>
      </c>
      <c r="Q31" s="66">
        <f>RANK(P31,P$8:P$40,0)</f>
        <v>2</v>
      </c>
      <c r="R31" s="65">
        <f>VLOOKUP($A31,'Return Data'!$B$7:$R$2292,16,0)</f>
        <v>19.8111</v>
      </c>
      <c r="S31" s="67">
        <f t="shared" si="6"/>
        <v>2</v>
      </c>
    </row>
    <row r="32" spans="1:19" x14ac:dyDescent="0.3">
      <c r="A32" s="63" t="s">
        <v>1721</v>
      </c>
      <c r="B32" s="64">
        <f>VLOOKUP($A32,'Return Data'!$B$7:$R$2292,3,0)</f>
        <v>44651</v>
      </c>
      <c r="C32" s="65">
        <f>VLOOKUP($A32,'Return Data'!$B$7:$R$2292,4,0)</f>
        <v>25.71</v>
      </c>
      <c r="D32" s="65">
        <f>VLOOKUP($A32,'Return Data'!$B$7:$R$2292,10,0)</f>
        <v>-5.1990999999999996</v>
      </c>
      <c r="E32" s="66">
        <f t="shared" si="0"/>
        <v>28</v>
      </c>
      <c r="F32" s="65">
        <f>VLOOKUP($A32,'Return Data'!$B$7:$R$2292,11,0)</f>
        <v>-3.3822000000000001</v>
      </c>
      <c r="G32" s="66">
        <f t="shared" si="1"/>
        <v>26</v>
      </c>
      <c r="H32" s="65">
        <f>VLOOKUP($A32,'Return Data'!$B$7:$R$2292,12,0)</f>
        <v>9.5441000000000003</v>
      </c>
      <c r="I32" s="66">
        <f t="shared" si="2"/>
        <v>18</v>
      </c>
      <c r="J32" s="65">
        <f>VLOOKUP($A32,'Return Data'!$B$7:$R$2292,13,0)</f>
        <v>26.215</v>
      </c>
      <c r="K32" s="66">
        <f t="shared" si="3"/>
        <v>8</v>
      </c>
      <c r="L32" s="65">
        <f>VLOOKUP($A32,'Return Data'!$B$7:$R$2292,17,0)</f>
        <v>57.078699999999998</v>
      </c>
      <c r="M32" s="66">
        <f t="shared" si="4"/>
        <v>2</v>
      </c>
      <c r="N32" s="65">
        <f>VLOOKUP($A32,'Return Data'!$B$7:$R$2292,14,0)</f>
        <v>24.297499999999999</v>
      </c>
      <c r="O32" s="66">
        <f t="shared" si="8"/>
        <v>3</v>
      </c>
      <c r="P32" s="65">
        <f>VLOOKUP($A32,'Return Data'!$B$7:$R$2292,15,0)</f>
        <v>16.923500000000001</v>
      </c>
      <c r="Q32" s="66">
        <f>RANK(P32,P$8:P$40,0)</f>
        <v>3</v>
      </c>
      <c r="R32" s="65">
        <f>VLOOKUP($A32,'Return Data'!$B$7:$R$2292,16,0)</f>
        <v>14.269</v>
      </c>
      <c r="S32" s="67">
        <f t="shared" si="6"/>
        <v>19</v>
      </c>
    </row>
    <row r="33" spans="1:19" x14ac:dyDescent="0.3">
      <c r="A33" s="63" t="s">
        <v>1224</v>
      </c>
      <c r="B33" s="64">
        <f>VLOOKUP($A33,'Return Data'!$B$7:$R$2292,3,0)</f>
        <v>44651</v>
      </c>
      <c r="C33" s="65">
        <f>VLOOKUP($A33,'Return Data'!$B$7:$R$2292,4,0)</f>
        <v>426.63440000000003</v>
      </c>
      <c r="D33" s="65">
        <f>VLOOKUP($A33,'Return Data'!$B$7:$R$2292,10,0)</f>
        <v>2.7536999999999998</v>
      </c>
      <c r="E33" s="66">
        <f t="shared" si="0"/>
        <v>4</v>
      </c>
      <c r="F33" s="65">
        <f>VLOOKUP($A33,'Return Data'!$B$7:$R$2292,11,0)</f>
        <v>5.5827</v>
      </c>
      <c r="G33" s="66">
        <f t="shared" si="1"/>
        <v>1</v>
      </c>
      <c r="H33" s="65">
        <f>VLOOKUP($A33,'Return Data'!$B$7:$R$2292,12,0)</f>
        <v>18.785599999999999</v>
      </c>
      <c r="I33" s="66">
        <f t="shared" si="2"/>
        <v>3</v>
      </c>
      <c r="J33" s="65">
        <f>VLOOKUP($A33,'Return Data'!$B$7:$R$2292,13,0)</f>
        <v>41.790599999999998</v>
      </c>
      <c r="K33" s="66">
        <f t="shared" si="3"/>
        <v>1</v>
      </c>
      <c r="L33" s="65">
        <f>VLOOKUP($A33,'Return Data'!$B$7:$R$2292,17,0)</f>
        <v>75.8446</v>
      </c>
      <c r="M33" s="66">
        <f t="shared" si="4"/>
        <v>1</v>
      </c>
      <c r="N33" s="65">
        <f>VLOOKUP($A33,'Return Data'!$B$7:$R$2292,14,0)</f>
        <v>32.383699999999997</v>
      </c>
      <c r="O33" s="66">
        <f t="shared" si="8"/>
        <v>1</v>
      </c>
      <c r="P33" s="65">
        <f>VLOOKUP($A33,'Return Data'!$B$7:$R$2292,15,0)</f>
        <v>23.7881</v>
      </c>
      <c r="Q33" s="66">
        <f>RANK(P33,P$8:P$40,0)</f>
        <v>1</v>
      </c>
      <c r="R33" s="65">
        <f>VLOOKUP($A33,'Return Data'!$B$7:$R$2292,16,0)</f>
        <v>19.525300000000001</v>
      </c>
      <c r="S33" s="67">
        <f t="shared" si="6"/>
        <v>3</v>
      </c>
    </row>
    <row r="34" spans="1:19" x14ac:dyDescent="0.3">
      <c r="A34" s="63" t="s">
        <v>1723</v>
      </c>
      <c r="B34" s="64">
        <f>VLOOKUP($A34,'Return Data'!$B$7:$R$2292,3,0)</f>
        <v>44651</v>
      </c>
      <c r="C34" s="65">
        <f>VLOOKUP($A34,'Return Data'!$B$7:$R$2292,4,0)</f>
        <v>76.181299999999993</v>
      </c>
      <c r="D34" s="65">
        <f>VLOOKUP($A34,'Return Data'!$B$7:$R$2292,10,0)</f>
        <v>0.40460000000000002</v>
      </c>
      <c r="E34" s="66">
        <f t="shared" si="0"/>
        <v>5</v>
      </c>
      <c r="F34" s="65">
        <f>VLOOKUP($A34,'Return Data'!$B$7:$R$2292,11,0)</f>
        <v>0.36330000000000001</v>
      </c>
      <c r="G34" s="66">
        <f t="shared" si="1"/>
        <v>9</v>
      </c>
      <c r="H34" s="65">
        <f>VLOOKUP($A34,'Return Data'!$B$7:$R$2292,12,0)</f>
        <v>10.7525</v>
      </c>
      <c r="I34" s="66">
        <f t="shared" si="2"/>
        <v>13</v>
      </c>
      <c r="J34" s="65">
        <f>VLOOKUP($A34,'Return Data'!$B$7:$R$2292,13,0)</f>
        <v>21.3246</v>
      </c>
      <c r="K34" s="66">
        <f t="shared" si="3"/>
        <v>16</v>
      </c>
      <c r="L34" s="65">
        <f>VLOOKUP($A34,'Return Data'!$B$7:$R$2292,17,0)</f>
        <v>43.417099999999998</v>
      </c>
      <c r="M34" s="66">
        <f t="shared" si="4"/>
        <v>16</v>
      </c>
      <c r="N34" s="65">
        <f>VLOOKUP($A34,'Return Data'!$B$7:$R$2292,14,0)</f>
        <v>16.058900000000001</v>
      </c>
      <c r="O34" s="66">
        <f t="shared" si="8"/>
        <v>15</v>
      </c>
      <c r="P34" s="65">
        <f>VLOOKUP($A34,'Return Data'!$B$7:$R$2292,15,0)</f>
        <v>13.4541</v>
      </c>
      <c r="Q34" s="66">
        <f>RANK(P34,P$8:P$40,0)</f>
        <v>12</v>
      </c>
      <c r="R34" s="65">
        <f>VLOOKUP($A34,'Return Data'!$B$7:$R$2292,16,0)</f>
        <v>13.055199999999999</v>
      </c>
      <c r="S34" s="67">
        <f t="shared" si="6"/>
        <v>23</v>
      </c>
    </row>
    <row r="35" spans="1:19" x14ac:dyDescent="0.3">
      <c r="A35" s="63" t="s">
        <v>1725</v>
      </c>
      <c r="B35" s="64">
        <f>VLOOKUP($A35,'Return Data'!$B$7:$R$2292,3,0)</f>
        <v>44651</v>
      </c>
      <c r="C35" s="65">
        <f>VLOOKUP($A35,'Return Data'!$B$7:$R$2292,4,0)</f>
        <v>14.3728</v>
      </c>
      <c r="D35" s="65">
        <f>VLOOKUP($A35,'Return Data'!$B$7:$R$2292,10,0)</f>
        <v>-1.9791000000000001</v>
      </c>
      <c r="E35" s="66">
        <f t="shared" si="0"/>
        <v>17</v>
      </c>
      <c r="F35" s="65">
        <f>VLOOKUP($A35,'Return Data'!$B$7:$R$2292,11,0)</f>
        <v>-2.0246</v>
      </c>
      <c r="G35" s="66">
        <f t="shared" si="1"/>
        <v>21</v>
      </c>
      <c r="H35" s="65">
        <f>VLOOKUP($A35,'Return Data'!$B$7:$R$2292,12,0)</f>
        <v>8.3954000000000004</v>
      </c>
      <c r="I35" s="66">
        <f t="shared" si="2"/>
        <v>21</v>
      </c>
      <c r="J35" s="65">
        <f>VLOOKUP($A35,'Return Data'!$B$7:$R$2292,13,0)</f>
        <v>14.9778</v>
      </c>
      <c r="K35" s="66">
        <f t="shared" si="3"/>
        <v>28</v>
      </c>
      <c r="L35" s="65">
        <f>VLOOKUP($A35,'Return Data'!$B$7:$R$2292,17,0)</f>
        <v>32.008400000000002</v>
      </c>
      <c r="M35" s="66">
        <f t="shared" si="4"/>
        <v>28</v>
      </c>
      <c r="N35" s="65">
        <f>VLOOKUP($A35,'Return Data'!$B$7:$R$2292,14,0)</f>
        <v>10.6576</v>
      </c>
      <c r="O35" s="66">
        <f t="shared" si="8"/>
        <v>28</v>
      </c>
      <c r="P35" s="65"/>
      <c r="Q35" s="66"/>
      <c r="R35" s="65">
        <f>VLOOKUP($A35,'Return Data'!$B$7:$R$2292,16,0)</f>
        <v>10.898099999999999</v>
      </c>
      <c r="S35" s="67">
        <f t="shared" si="6"/>
        <v>28</v>
      </c>
    </row>
    <row r="36" spans="1:19" x14ac:dyDescent="0.3">
      <c r="A36" s="63" t="s">
        <v>1227</v>
      </c>
      <c r="B36" s="64">
        <f>VLOOKUP($A36,'Return Data'!$B$7:$R$2292,3,0)</f>
        <v>0</v>
      </c>
      <c r="C36" s="65">
        <f>VLOOKUP($A36,'Return Data'!$B$7:$R$2292,4,0)</f>
        <v>0</v>
      </c>
      <c r="D36" s="65">
        <f>VLOOKUP($A36,'Return Data'!$B$7:$R$2292,10,0)</f>
        <v>0</v>
      </c>
      <c r="E36" s="66">
        <f t="shared" si="0"/>
        <v>6</v>
      </c>
      <c r="F36" s="65">
        <f>VLOOKUP($A36,'Return Data'!$B$7:$R$2292,11,0)</f>
        <v>0</v>
      </c>
      <c r="G36" s="66">
        <f t="shared" si="1"/>
        <v>13</v>
      </c>
      <c r="H36" s="65">
        <f>VLOOKUP($A36,'Return Data'!$B$7:$R$2292,12,0)</f>
        <v>0</v>
      </c>
      <c r="I36" s="66">
        <f t="shared" si="2"/>
        <v>30</v>
      </c>
      <c r="J36" s="65">
        <f>VLOOKUP($A36,'Return Data'!$B$7:$R$2292,13,0)</f>
        <v>0</v>
      </c>
      <c r="K36" s="66">
        <f t="shared" si="3"/>
        <v>32</v>
      </c>
      <c r="L36" s="65">
        <f>VLOOKUP($A36,'Return Data'!$B$7:$R$2292,17,0)</f>
        <v>0</v>
      </c>
      <c r="M36" s="66">
        <f t="shared" si="4"/>
        <v>32</v>
      </c>
      <c r="N36" s="65"/>
      <c r="O36" s="66"/>
      <c r="P36" s="65"/>
      <c r="Q36" s="66"/>
      <c r="R36" s="65">
        <f>VLOOKUP($A36,'Return Data'!$B$7:$R$2292,16,0)</f>
        <v>0</v>
      </c>
      <c r="S36" s="67">
        <f t="shared" si="6"/>
        <v>32</v>
      </c>
    </row>
    <row r="37" spans="1:19" x14ac:dyDescent="0.3">
      <c r="A37" s="102" t="s">
        <v>1703</v>
      </c>
      <c r="B37" s="64">
        <f>VLOOKUP($A37,'Return Data'!$B$7:$R$2292,3,0)</f>
        <v>44651</v>
      </c>
      <c r="C37" s="65">
        <f>VLOOKUP($A37,'Return Data'!$B$7:$R$2292,4,0)</f>
        <v>15.5276</v>
      </c>
      <c r="D37" s="65">
        <f>VLOOKUP($A37,'Return Data'!$B$7:$R$2292,10,0)</f>
        <v>-4.5259999999999998</v>
      </c>
      <c r="E37" s="66">
        <f t="shared" si="0"/>
        <v>26</v>
      </c>
      <c r="F37" s="65">
        <f>VLOOKUP($A37,'Return Data'!$B$7:$R$2292,11,0)</f>
        <v>-4.0119999999999996</v>
      </c>
      <c r="G37" s="66">
        <f t="shared" si="1"/>
        <v>29</v>
      </c>
      <c r="H37" s="65">
        <f>VLOOKUP($A37,'Return Data'!$B$7:$R$2292,12,0)</f>
        <v>7.5311000000000003</v>
      </c>
      <c r="I37" s="66">
        <f t="shared" si="2"/>
        <v>23</v>
      </c>
      <c r="J37" s="65">
        <f>VLOOKUP($A37,'Return Data'!$B$7:$R$2292,13,0)</f>
        <v>15.517300000000001</v>
      </c>
      <c r="K37" s="66">
        <f t="shared" si="3"/>
        <v>25</v>
      </c>
      <c r="L37" s="65">
        <f>VLOOKUP($A37,'Return Data'!$B$7:$R$2292,17,0)</f>
        <v>34.246899999999997</v>
      </c>
      <c r="M37" s="66">
        <f t="shared" si="4"/>
        <v>26</v>
      </c>
      <c r="N37" s="65">
        <f>VLOOKUP($A37,'Return Data'!$B$7:$R$2292,14,0)</f>
        <v>14.0482</v>
      </c>
      <c r="O37" s="66">
        <f>RANK(N37,N$8:N$40,0)</f>
        <v>20</v>
      </c>
      <c r="P37" s="65"/>
      <c r="Q37" s="66"/>
      <c r="R37" s="65">
        <f>VLOOKUP($A37,'Return Data'!$B$7:$R$2292,16,0)</f>
        <v>13.129</v>
      </c>
      <c r="S37" s="67">
        <f t="shared" si="6"/>
        <v>22</v>
      </c>
    </row>
    <row r="38" spans="1:19" x14ac:dyDescent="0.3">
      <c r="A38" s="63" t="s">
        <v>1727</v>
      </c>
      <c r="B38" s="64">
        <f>VLOOKUP($A38,'Return Data'!$B$7:$R$2292,3,0)</f>
        <v>44651</v>
      </c>
      <c r="C38" s="65">
        <f>VLOOKUP($A38,'Return Data'!$B$7:$R$2292,4,0)</f>
        <v>151.77000000000001</v>
      </c>
      <c r="D38" s="65">
        <f>VLOOKUP($A38,'Return Data'!$B$7:$R$2292,10,0)</f>
        <v>3.8525</v>
      </c>
      <c r="E38" s="66">
        <f t="shared" si="0"/>
        <v>2</v>
      </c>
      <c r="F38" s="65">
        <f>VLOOKUP($A38,'Return Data'!$B$7:$R$2292,11,0)</f>
        <v>1.9069</v>
      </c>
      <c r="G38" s="66">
        <f t="shared" si="1"/>
        <v>5</v>
      </c>
      <c r="H38" s="65">
        <f>VLOOKUP($A38,'Return Data'!$B$7:$R$2292,12,0)</f>
        <v>10.9998</v>
      </c>
      <c r="I38" s="66">
        <f t="shared" si="2"/>
        <v>11</v>
      </c>
      <c r="J38" s="65">
        <f>VLOOKUP($A38,'Return Data'!$B$7:$R$2292,13,0)</f>
        <v>21.193000000000001</v>
      </c>
      <c r="K38" s="66">
        <f t="shared" si="3"/>
        <v>18</v>
      </c>
      <c r="L38" s="65">
        <f>VLOOKUP($A38,'Return Data'!$B$7:$R$2292,17,0)</f>
        <v>37.693100000000001</v>
      </c>
      <c r="M38" s="66">
        <f t="shared" si="4"/>
        <v>24</v>
      </c>
      <c r="N38" s="65">
        <f>VLOOKUP($A38,'Return Data'!$B$7:$R$2292,14,0)</f>
        <v>10.3156</v>
      </c>
      <c r="O38" s="66">
        <f>RANK(N38,N$8:N$40,0)</f>
        <v>29</v>
      </c>
      <c r="P38" s="65">
        <f>VLOOKUP($A38,'Return Data'!$B$7:$R$2292,15,0)</f>
        <v>8.391</v>
      </c>
      <c r="Q38" s="66">
        <f>RANK(P38,P$8:P$40,0)</f>
        <v>24</v>
      </c>
      <c r="R38" s="65">
        <f>VLOOKUP($A38,'Return Data'!$B$7:$R$2292,16,0)</f>
        <v>10.1302</v>
      </c>
      <c r="S38" s="67">
        <f t="shared" si="6"/>
        <v>29</v>
      </c>
    </row>
    <row r="39" spans="1:19" x14ac:dyDescent="0.3">
      <c r="A39" s="63" t="s">
        <v>1713</v>
      </c>
      <c r="B39" s="64">
        <f>VLOOKUP($A39,'Return Data'!$B$7:$R$2292,3,0)</f>
        <v>44651</v>
      </c>
      <c r="C39" s="65">
        <f>VLOOKUP($A39,'Return Data'!$B$7:$R$2292,4,0)</f>
        <v>32.81</v>
      </c>
      <c r="D39" s="65">
        <f>VLOOKUP($A39,'Return Data'!$B$7:$R$2292,10,0)</f>
        <v>-4.3997999999999999</v>
      </c>
      <c r="E39" s="66">
        <f t="shared" si="0"/>
        <v>25</v>
      </c>
      <c r="F39" s="65">
        <f>VLOOKUP($A39,'Return Data'!$B$7:$R$2292,11,0)</f>
        <v>-2.5541999999999998</v>
      </c>
      <c r="G39" s="66">
        <f t="shared" si="1"/>
        <v>24</v>
      </c>
      <c r="H39" s="65">
        <f>VLOOKUP($A39,'Return Data'!$B$7:$R$2292,12,0)</f>
        <v>9.3301999999999996</v>
      </c>
      <c r="I39" s="66">
        <f t="shared" si="2"/>
        <v>19</v>
      </c>
      <c r="J39" s="65">
        <f>VLOOKUP($A39,'Return Data'!$B$7:$R$2292,13,0)</f>
        <v>22.3797</v>
      </c>
      <c r="K39" s="66">
        <f t="shared" si="3"/>
        <v>12</v>
      </c>
      <c r="L39" s="65">
        <f>VLOOKUP($A39,'Return Data'!$B$7:$R$2292,17,0)</f>
        <v>45.491399999999999</v>
      </c>
      <c r="M39" s="66">
        <f t="shared" si="4"/>
        <v>10</v>
      </c>
      <c r="N39" s="65">
        <f>VLOOKUP($A39,'Return Data'!$B$7:$R$2292,14,0)</f>
        <v>18.902799999999999</v>
      </c>
      <c r="O39" s="66">
        <f>RANK(N39,N$8:N$40,0)</f>
        <v>7</v>
      </c>
      <c r="P39" s="65">
        <f>VLOOKUP($A39,'Return Data'!$B$7:$R$2292,15,0)</f>
        <v>14.2347</v>
      </c>
      <c r="Q39" s="66">
        <f>RANK(P39,P$8:P$40,0)</f>
        <v>8</v>
      </c>
      <c r="R39" s="65">
        <f>VLOOKUP($A39,'Return Data'!$B$7:$R$2292,16,0)</f>
        <v>11.613799999999999</v>
      </c>
      <c r="S39" s="67">
        <f t="shared" si="6"/>
        <v>27</v>
      </c>
    </row>
    <row r="40" spans="1:19" x14ac:dyDescent="0.3">
      <c r="A40" s="63" t="s">
        <v>1783</v>
      </c>
      <c r="B40" s="64">
        <f>VLOOKUP($A40,'Return Data'!$B$7:$R$2292,3,0)</f>
        <v>44651</v>
      </c>
      <c r="C40" s="65">
        <f>VLOOKUP($A40,'Return Data'!$B$7:$R$2292,4,0)</f>
        <v>244.97300000000001</v>
      </c>
      <c r="D40" s="65">
        <f>VLOOKUP($A40,'Return Data'!$B$7:$R$2292,10,0)</f>
        <v>-8.5776000000000003</v>
      </c>
      <c r="E40" s="66">
        <f t="shared" si="0"/>
        <v>33</v>
      </c>
      <c r="F40" s="65">
        <f>VLOOKUP($A40,'Return Data'!$B$7:$R$2292,11,0)</f>
        <v>-7.1573000000000002</v>
      </c>
      <c r="G40" s="66">
        <f t="shared" si="1"/>
        <v>31</v>
      </c>
      <c r="H40" s="65">
        <f>VLOOKUP($A40,'Return Data'!$B$7:$R$2292,12,0)</f>
        <v>5.7706</v>
      </c>
      <c r="I40" s="66">
        <f t="shared" si="2"/>
        <v>26</v>
      </c>
      <c r="J40" s="65">
        <f>VLOOKUP($A40,'Return Data'!$B$7:$R$2292,13,0)</f>
        <v>15.314399999999999</v>
      </c>
      <c r="K40" s="66">
        <f t="shared" si="3"/>
        <v>26</v>
      </c>
      <c r="L40" s="65">
        <f>VLOOKUP($A40,'Return Data'!$B$7:$R$2292,17,0)</f>
        <v>45.242899999999999</v>
      </c>
      <c r="M40" s="66">
        <f t="shared" si="4"/>
        <v>13</v>
      </c>
      <c r="N40" s="65">
        <f>VLOOKUP($A40,'Return Data'!$B$7:$R$2292,14,0)</f>
        <v>19.302499999999998</v>
      </c>
      <c r="O40" s="66">
        <f>RANK(N40,N$8:N$40,0)</f>
        <v>6</v>
      </c>
      <c r="P40" s="65">
        <f>VLOOKUP($A40,'Return Data'!$B$7:$R$2292,15,0)</f>
        <v>16.396999999999998</v>
      </c>
      <c r="Q40" s="66">
        <f>RANK(P40,P$8:P$40,0)</f>
        <v>4</v>
      </c>
      <c r="R40" s="65">
        <f>VLOOKUP($A40,'Return Data'!$B$7:$R$2292,16,0)</f>
        <v>15.6784</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-2.1885757575757565</v>
      </c>
      <c r="E42" s="74"/>
      <c r="F42" s="75">
        <f>AVERAGE(F8:F40)</f>
        <v>-1.4431818181818179</v>
      </c>
      <c r="G42" s="74"/>
      <c r="H42" s="75">
        <f>AVERAGE(H8:H40)</f>
        <v>9.2144242424242417</v>
      </c>
      <c r="I42" s="74"/>
      <c r="J42" s="75">
        <f>AVERAGE(J8:J40)</f>
        <v>20.274442424242419</v>
      </c>
      <c r="K42" s="74"/>
      <c r="L42" s="75">
        <f>AVERAGE(L8:L40)</f>
        <v>40.769842424242412</v>
      </c>
      <c r="M42" s="74"/>
      <c r="N42" s="75">
        <f>AVERAGE(N8:N40)</f>
        <v>16.133261290322583</v>
      </c>
      <c r="O42" s="74"/>
      <c r="P42" s="75">
        <f>AVERAGE(P8:P40)</f>
        <v>12.970873076923075</v>
      </c>
      <c r="Q42" s="74"/>
      <c r="R42" s="75">
        <f>AVERAGE(R8:R40)</f>
        <v>14.084272727272733</v>
      </c>
      <c r="S42" s="76"/>
    </row>
    <row r="43" spans="1:19" x14ac:dyDescent="0.3">
      <c r="A43" s="73" t="s">
        <v>28</v>
      </c>
      <c r="B43" s="74"/>
      <c r="C43" s="74"/>
      <c r="D43" s="75">
        <f>MIN(D8:D40)</f>
        <v>-8.5776000000000003</v>
      </c>
      <c r="E43" s="74"/>
      <c r="F43" s="75">
        <f>MIN(F8:F40)</f>
        <v>-11.9633</v>
      </c>
      <c r="G43" s="74"/>
      <c r="H43" s="75">
        <f>MIN(H8:H40)</f>
        <v>-7.8170999999999999</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3.8980000000000001</v>
      </c>
      <c r="E44" s="78"/>
      <c r="F44" s="79">
        <f>MAX(F8:F40)</f>
        <v>5.5827</v>
      </c>
      <c r="G44" s="78"/>
      <c r="H44" s="79">
        <f>MAX(H8:H40)</f>
        <v>21.207000000000001</v>
      </c>
      <c r="I44" s="78"/>
      <c r="J44" s="79">
        <f>MAX(J8:J40)</f>
        <v>41.790599999999998</v>
      </c>
      <c r="K44" s="78"/>
      <c r="L44" s="79">
        <f>MAX(L8:L40)</f>
        <v>75.8446</v>
      </c>
      <c r="M44" s="78"/>
      <c r="N44" s="79">
        <f>MAX(N8:N40)</f>
        <v>32.383699999999997</v>
      </c>
      <c r="O44" s="78"/>
      <c r="P44" s="79">
        <f>MAX(P8:P40)</f>
        <v>23.7881</v>
      </c>
      <c r="Q44" s="78"/>
      <c r="R44" s="79">
        <f>MAX(R8:R40)</f>
        <v>22.1966</v>
      </c>
      <c r="S44" s="80"/>
    </row>
    <row r="45" spans="1:19" x14ac:dyDescent="0.3">
      <c r="A45" s="112" t="s">
        <v>430</v>
      </c>
    </row>
    <row r="46" spans="1:19" x14ac:dyDescent="0.3">
      <c r="A46" s="14" t="s">
        <v>340</v>
      </c>
    </row>
  </sheetData>
  <sheetProtection algorithmName="SHA-512" hashValue="uFfWZeQihoUzlXWuYX33Oo4N6pzBEpBcQgpU5Yz0kZyr/cBpR9xYa+mkHb4mkAzZS8r1nCw6fl+H3iLZmlRPBw==" saltValue="ELkA6XPMDThdwTkumhGSM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44651</v>
      </c>
      <c r="C8" s="65">
        <f>VLOOKUP($A8,'Return Data'!$B$7:$R$2292,4,0)</f>
        <v>70.405699999999996</v>
      </c>
      <c r="D8" s="65">
        <f>VLOOKUP($A8,'Return Data'!$B$7:$R$2292,10,0)</f>
        <v>-2.1789999999999998</v>
      </c>
      <c r="E8" s="66">
        <f t="shared" ref="E8:E21" si="0">RANK(D8,D$8:D$21,0)</f>
        <v>14</v>
      </c>
      <c r="F8" s="65">
        <f>VLOOKUP($A8,'Return Data'!$B$7:$R$2292,11,0)</f>
        <v>-4.2819000000000003</v>
      </c>
      <c r="G8" s="66">
        <f t="shared" ref="G8:G21" si="1">RANK(F8,F$8:F$21,0)</f>
        <v>14</v>
      </c>
      <c r="H8" s="65">
        <f>VLOOKUP($A8,'Return Data'!$B$7:$R$2292,12,0)</f>
        <v>5.0804999999999998</v>
      </c>
      <c r="I8" s="66">
        <f t="shared" ref="I8:I21" si="2">RANK(H8,H$8:H$21,0)</f>
        <v>13</v>
      </c>
      <c r="J8" s="65">
        <f>VLOOKUP($A8,'Return Data'!$B$7:$R$2292,13,0)</f>
        <v>19.113099999999999</v>
      </c>
      <c r="K8" s="66">
        <f t="shared" ref="K8:K21" si="3">RANK(J8,J$8:J$21,0)</f>
        <v>11</v>
      </c>
      <c r="L8" s="65">
        <f>VLOOKUP($A8,'Return Data'!$B$7:$R$2292,17,0)</f>
        <v>47.671500000000002</v>
      </c>
      <c r="M8" s="66">
        <f t="shared" ref="M8:M21" si="4">RANK(L8,L$8:L$21,0)</f>
        <v>7</v>
      </c>
      <c r="N8" s="65">
        <f>VLOOKUP($A8,'Return Data'!$B$7:$R$2292,14,0)</f>
        <v>10.411899999999999</v>
      </c>
      <c r="O8" s="66">
        <f t="shared" ref="O8:O19" si="5">RANK(N8,N$8:N$21,0)</f>
        <v>12</v>
      </c>
      <c r="P8" s="65">
        <f>VLOOKUP($A8,'Return Data'!$B$7:$R$2292,15,0)</f>
        <v>6.4775</v>
      </c>
      <c r="Q8" s="66">
        <f>RANK(P8,P$8:P$21,0)</f>
        <v>11</v>
      </c>
      <c r="R8" s="65">
        <f>VLOOKUP($A8,'Return Data'!$B$7:$R$2292,16,0)</f>
        <v>14.937200000000001</v>
      </c>
      <c r="S8" s="67">
        <f t="shared" ref="S8:S21" si="6">RANK(R8,R$8:R$21,0)</f>
        <v>9</v>
      </c>
    </row>
    <row r="9" spans="1:20" x14ac:dyDescent="0.3">
      <c r="A9" s="63" t="s">
        <v>31</v>
      </c>
      <c r="B9" s="64">
        <f>VLOOKUP($A9,'Return Data'!$B$7:$R$2292,3,0)</f>
        <v>44651</v>
      </c>
      <c r="C9" s="65">
        <f>VLOOKUP($A9,'Return Data'!$B$7:$R$2292,4,0)</f>
        <v>431.78699999999998</v>
      </c>
      <c r="D9" s="65">
        <f>VLOOKUP($A9,'Return Data'!$B$7:$R$2292,10,0)</f>
        <v>-1.4554</v>
      </c>
      <c r="E9" s="66">
        <f t="shared" si="0"/>
        <v>9</v>
      </c>
      <c r="F9" s="65">
        <f>VLOOKUP($A9,'Return Data'!$B$7:$R$2292,11,0)</f>
        <v>0.45440000000000003</v>
      </c>
      <c r="G9" s="66">
        <f t="shared" si="1"/>
        <v>6</v>
      </c>
      <c r="H9" s="65">
        <f>VLOOKUP($A9,'Return Data'!$B$7:$R$2292,12,0)</f>
        <v>12.4809</v>
      </c>
      <c r="I9" s="66">
        <f t="shared" si="2"/>
        <v>5</v>
      </c>
      <c r="J9" s="65">
        <f>VLOOKUP($A9,'Return Data'!$B$7:$R$2292,13,0)</f>
        <v>23.6815</v>
      </c>
      <c r="K9" s="66">
        <f t="shared" si="3"/>
        <v>6</v>
      </c>
      <c r="L9" s="65">
        <f>VLOOKUP($A9,'Return Data'!$B$7:$R$2292,17,0)</f>
        <v>48.337499999999999</v>
      </c>
      <c r="M9" s="66">
        <f t="shared" si="4"/>
        <v>6</v>
      </c>
      <c r="N9" s="65">
        <f>VLOOKUP($A9,'Return Data'!$B$7:$R$2292,14,0)</f>
        <v>12.5441</v>
      </c>
      <c r="O9" s="66">
        <f t="shared" si="5"/>
        <v>10</v>
      </c>
      <c r="P9" s="65">
        <f>VLOOKUP($A9,'Return Data'!$B$7:$R$2292,15,0)</f>
        <v>11.6919</v>
      </c>
      <c r="Q9" s="66">
        <f>RANK(P9,P$8:P$21,0)</f>
        <v>7</v>
      </c>
      <c r="R9" s="65">
        <f>VLOOKUP($A9,'Return Data'!$B$7:$R$2292,16,0)</f>
        <v>14.2966</v>
      </c>
      <c r="S9" s="67">
        <f t="shared" si="6"/>
        <v>11</v>
      </c>
    </row>
    <row r="10" spans="1:20" x14ac:dyDescent="0.3">
      <c r="A10" s="63" t="s">
        <v>32</v>
      </c>
      <c r="B10" s="64">
        <f>VLOOKUP($A10,'Return Data'!$B$7:$R$2292,3,0)</f>
        <v>44651</v>
      </c>
      <c r="C10" s="65">
        <f>VLOOKUP($A10,'Return Data'!$B$7:$R$2292,4,0)</f>
        <v>253.53</v>
      </c>
      <c r="D10" s="65">
        <f>VLOOKUP($A10,'Return Data'!$B$7:$R$2292,10,0)</f>
        <v>4.8338000000000001</v>
      </c>
      <c r="E10" s="66">
        <f t="shared" si="0"/>
        <v>1</v>
      </c>
      <c r="F10" s="65">
        <f>VLOOKUP($A10,'Return Data'!$B$7:$R$2292,11,0)</f>
        <v>3.5238999999999998</v>
      </c>
      <c r="G10" s="66">
        <f t="shared" si="1"/>
        <v>2</v>
      </c>
      <c r="H10" s="65">
        <f>VLOOKUP($A10,'Return Data'!$B$7:$R$2292,12,0)</f>
        <v>18.195799999999998</v>
      </c>
      <c r="I10" s="66">
        <f t="shared" si="2"/>
        <v>1</v>
      </c>
      <c r="J10" s="65">
        <f>VLOOKUP($A10,'Return Data'!$B$7:$R$2292,13,0)</f>
        <v>31.614999999999998</v>
      </c>
      <c r="K10" s="66">
        <f t="shared" si="3"/>
        <v>2</v>
      </c>
      <c r="L10" s="65">
        <f>VLOOKUP($A10,'Return Data'!$B$7:$R$2292,17,0)</f>
        <v>54.858899999999998</v>
      </c>
      <c r="M10" s="66">
        <f t="shared" si="4"/>
        <v>3</v>
      </c>
      <c r="N10" s="65">
        <f>VLOOKUP($A10,'Return Data'!$B$7:$R$2292,14,0)</f>
        <v>20.097000000000001</v>
      </c>
      <c r="O10" s="66">
        <f t="shared" si="5"/>
        <v>1</v>
      </c>
      <c r="P10" s="65">
        <f>VLOOKUP($A10,'Return Data'!$B$7:$R$2292,15,0)</f>
        <v>14.0604</v>
      </c>
      <c r="Q10" s="66">
        <f>RANK(P10,P$8:P$21,0)</f>
        <v>3</v>
      </c>
      <c r="R10" s="65">
        <f>VLOOKUP($A10,'Return Data'!$B$7:$R$2292,16,0)</f>
        <v>20.122900000000001</v>
      </c>
      <c r="S10" s="67">
        <f t="shared" si="6"/>
        <v>1</v>
      </c>
    </row>
    <row r="11" spans="1:20" x14ac:dyDescent="0.3">
      <c r="A11" s="63" t="s">
        <v>33</v>
      </c>
      <c r="B11" s="64">
        <f>VLOOKUP($A11,'Return Data'!$B$7:$R$2292,3,0)</f>
        <v>44651</v>
      </c>
      <c r="C11" s="65">
        <f>VLOOKUP($A11,'Return Data'!$B$7:$R$2292,4,0)</f>
        <v>15.85</v>
      </c>
      <c r="D11" s="65">
        <f>VLOOKUP($A11,'Return Data'!$B$7:$R$2292,10,0)</f>
        <v>0.44359999999999999</v>
      </c>
      <c r="E11" s="66">
        <f t="shared" si="0"/>
        <v>4</v>
      </c>
      <c r="F11" s="65">
        <f>VLOOKUP($A11,'Return Data'!$B$7:$R$2292,11,0)</f>
        <v>0.38</v>
      </c>
      <c r="G11" s="66">
        <f t="shared" si="1"/>
        <v>7</v>
      </c>
      <c r="H11" s="65">
        <f>VLOOKUP($A11,'Return Data'!$B$7:$R$2292,12,0)</f>
        <v>10.607100000000001</v>
      </c>
      <c r="I11" s="66">
        <f t="shared" si="2"/>
        <v>10</v>
      </c>
      <c r="J11" s="65">
        <f>VLOOKUP($A11,'Return Data'!$B$7:$R$2292,13,0)</f>
        <v>21.8294</v>
      </c>
      <c r="K11" s="66">
        <f t="shared" si="3"/>
        <v>8</v>
      </c>
      <c r="L11" s="65">
        <f>VLOOKUP($A11,'Return Data'!$B$7:$R$2292,17,0)</f>
        <v>44.795099999999998</v>
      </c>
      <c r="M11" s="66">
        <f t="shared" si="4"/>
        <v>11</v>
      </c>
      <c r="N11" s="65">
        <f>VLOOKUP($A11,'Return Data'!$B$7:$R$2292,14,0)</f>
        <v>14.8888</v>
      </c>
      <c r="O11" s="66">
        <f t="shared" si="5"/>
        <v>8</v>
      </c>
      <c r="P11" s="65"/>
      <c r="Q11" s="66"/>
      <c r="R11" s="65">
        <f>VLOOKUP($A11,'Return Data'!$B$7:$R$2292,16,0)</f>
        <v>13.593400000000001</v>
      </c>
      <c r="S11" s="67">
        <f t="shared" si="6"/>
        <v>12</v>
      </c>
    </row>
    <row r="12" spans="1:20" x14ac:dyDescent="0.3">
      <c r="A12" s="63" t="s">
        <v>34</v>
      </c>
      <c r="B12" s="64">
        <f>VLOOKUP($A12,'Return Data'!$B$7:$R$2292,3,0)</f>
        <v>44651</v>
      </c>
      <c r="C12" s="65">
        <f>VLOOKUP($A12,'Return Data'!$B$7:$R$2292,4,0)</f>
        <v>88.32</v>
      </c>
      <c r="D12" s="65">
        <f>VLOOKUP($A12,'Return Data'!$B$7:$R$2292,10,0)</f>
        <v>-2.0516999999999999</v>
      </c>
      <c r="E12" s="66">
        <f t="shared" si="0"/>
        <v>13</v>
      </c>
      <c r="F12" s="65">
        <f>VLOOKUP($A12,'Return Data'!$B$7:$R$2292,11,0)</f>
        <v>5.2305000000000001</v>
      </c>
      <c r="G12" s="66">
        <f t="shared" si="1"/>
        <v>1</v>
      </c>
      <c r="H12" s="65">
        <f>VLOOKUP($A12,'Return Data'!$B$7:$R$2292,12,0)</f>
        <v>16.609500000000001</v>
      </c>
      <c r="I12" s="66">
        <f t="shared" si="2"/>
        <v>2</v>
      </c>
      <c r="J12" s="65">
        <f>VLOOKUP($A12,'Return Data'!$B$7:$R$2292,13,0)</f>
        <v>36.570300000000003</v>
      </c>
      <c r="K12" s="66">
        <f t="shared" si="3"/>
        <v>1</v>
      </c>
      <c r="L12" s="65">
        <f>VLOOKUP($A12,'Return Data'!$B$7:$R$2292,17,0)</f>
        <v>71.724000000000004</v>
      </c>
      <c r="M12" s="66">
        <f t="shared" si="4"/>
        <v>1</v>
      </c>
      <c r="N12" s="65">
        <f>VLOOKUP($A12,'Return Data'!$B$7:$R$2292,14,0)</f>
        <v>19.231999999999999</v>
      </c>
      <c r="O12" s="66">
        <f t="shared" si="5"/>
        <v>2</v>
      </c>
      <c r="P12" s="65">
        <f>VLOOKUP($A12,'Return Data'!$B$7:$R$2292,15,0)</f>
        <v>14.8201</v>
      </c>
      <c r="Q12" s="66">
        <f t="shared" ref="Q12:Q19" si="7">RANK(P12,P$8:P$21,0)</f>
        <v>2</v>
      </c>
      <c r="R12" s="65">
        <f>VLOOKUP($A12,'Return Data'!$B$7:$R$2292,16,0)</f>
        <v>16.740200000000002</v>
      </c>
      <c r="S12" s="67">
        <f t="shared" si="6"/>
        <v>4</v>
      </c>
    </row>
    <row r="13" spans="1:20" x14ac:dyDescent="0.3">
      <c r="A13" s="63" t="s">
        <v>35</v>
      </c>
      <c r="B13" s="64">
        <f>VLOOKUP($A13,'Return Data'!$B$7:$R$2292,3,0)</f>
        <v>44651</v>
      </c>
      <c r="C13" s="65">
        <f>VLOOKUP($A13,'Return Data'!$B$7:$R$2292,4,0)</f>
        <v>16.803000000000001</v>
      </c>
      <c r="D13" s="65">
        <f>VLOOKUP($A13,'Return Data'!$B$7:$R$2292,10,0)</f>
        <v>-1.4833000000000001</v>
      </c>
      <c r="E13" s="66">
        <f t="shared" si="0"/>
        <v>10</v>
      </c>
      <c r="F13" s="65">
        <f>VLOOKUP($A13,'Return Data'!$B$7:$R$2292,11,0)</f>
        <v>-1.3358000000000001</v>
      </c>
      <c r="G13" s="66">
        <f t="shared" si="1"/>
        <v>11</v>
      </c>
      <c r="H13" s="65">
        <f>VLOOKUP($A13,'Return Data'!$B$7:$R$2292,12,0)</f>
        <v>8.4749999999999996</v>
      </c>
      <c r="I13" s="66">
        <f t="shared" si="2"/>
        <v>11</v>
      </c>
      <c r="J13" s="65">
        <f>VLOOKUP($A13,'Return Data'!$B$7:$R$2292,13,0)</f>
        <v>18.886099999999999</v>
      </c>
      <c r="K13" s="66">
        <f t="shared" si="3"/>
        <v>13</v>
      </c>
      <c r="L13" s="65">
        <f>VLOOKUP($A13,'Return Data'!$B$7:$R$2292,17,0)</f>
        <v>38.386000000000003</v>
      </c>
      <c r="M13" s="66">
        <f t="shared" si="4"/>
        <v>14</v>
      </c>
      <c r="N13" s="65">
        <f>VLOOKUP($A13,'Return Data'!$B$7:$R$2292,14,0)</f>
        <v>12.283099999999999</v>
      </c>
      <c r="O13" s="66">
        <f t="shared" si="5"/>
        <v>11</v>
      </c>
      <c r="P13" s="65">
        <f>VLOOKUP($A13,'Return Data'!$B$7:$R$2292,15,0)</f>
        <v>5.7675999999999998</v>
      </c>
      <c r="Q13" s="66">
        <f t="shared" si="7"/>
        <v>12</v>
      </c>
      <c r="R13" s="65">
        <f>VLOOKUP($A13,'Return Data'!$B$7:$R$2292,16,0)</f>
        <v>8.2232000000000003</v>
      </c>
      <c r="S13" s="67">
        <f t="shared" si="6"/>
        <v>14</v>
      </c>
    </row>
    <row r="14" spans="1:20" x14ac:dyDescent="0.3">
      <c r="A14" s="63" t="s">
        <v>36</v>
      </c>
      <c r="B14" s="64">
        <f>VLOOKUP($A14,'Return Data'!$B$7:$R$2292,3,0)</f>
        <v>44651</v>
      </c>
      <c r="C14" s="65">
        <f>VLOOKUP($A14,'Return Data'!$B$7:$R$2292,4,0)</f>
        <v>410.76388010050601</v>
      </c>
      <c r="D14" s="65">
        <f>VLOOKUP($A14,'Return Data'!$B$7:$R$2292,10,0)</f>
        <v>-1.696</v>
      </c>
      <c r="E14" s="66">
        <f t="shared" si="0"/>
        <v>11</v>
      </c>
      <c r="F14" s="65">
        <f>VLOOKUP($A14,'Return Data'!$B$7:$R$2292,11,0)</f>
        <v>-6.7900000000000002E-2</v>
      </c>
      <c r="G14" s="66">
        <f t="shared" si="1"/>
        <v>8</v>
      </c>
      <c r="H14" s="65">
        <f>VLOOKUP($A14,'Return Data'!$B$7:$R$2292,12,0)</f>
        <v>11.1378</v>
      </c>
      <c r="I14" s="66">
        <f t="shared" si="2"/>
        <v>9</v>
      </c>
      <c r="J14" s="65">
        <f>VLOOKUP($A14,'Return Data'!$B$7:$R$2292,13,0)</f>
        <v>21.3858</v>
      </c>
      <c r="K14" s="66">
        <f t="shared" si="3"/>
        <v>9</v>
      </c>
      <c r="L14" s="65">
        <f>VLOOKUP($A14,'Return Data'!$B$7:$R$2292,17,0)</f>
        <v>45.819800000000001</v>
      </c>
      <c r="M14" s="66">
        <f t="shared" si="4"/>
        <v>9</v>
      </c>
      <c r="N14" s="65">
        <f>VLOOKUP($A14,'Return Data'!$B$7:$R$2292,14,0)</f>
        <v>16.167999999999999</v>
      </c>
      <c r="O14" s="66">
        <f t="shared" si="5"/>
        <v>6</v>
      </c>
      <c r="P14" s="65">
        <f>VLOOKUP($A14,'Return Data'!$B$7:$R$2292,15,0)</f>
        <v>12.9072</v>
      </c>
      <c r="Q14" s="66">
        <f t="shared" si="7"/>
        <v>5</v>
      </c>
      <c r="R14" s="65">
        <f>VLOOKUP($A14,'Return Data'!$B$7:$R$2292,16,0)</f>
        <v>16.1313</v>
      </c>
      <c r="S14" s="67">
        <f t="shared" si="6"/>
        <v>6</v>
      </c>
    </row>
    <row r="15" spans="1:20" x14ac:dyDescent="0.3">
      <c r="A15" s="63" t="s">
        <v>37</v>
      </c>
      <c r="B15" s="64">
        <f>VLOOKUP($A15,'Return Data'!$B$7:$R$2292,3,0)</f>
        <v>44651</v>
      </c>
      <c r="C15" s="65">
        <f>VLOOKUP($A15,'Return Data'!$B$7:$R$2292,4,0)</f>
        <v>57.67</v>
      </c>
      <c r="D15" s="65">
        <f>VLOOKUP($A15,'Return Data'!$B$7:$R$2292,10,0)</f>
        <v>-0.85780000000000001</v>
      </c>
      <c r="E15" s="66">
        <f t="shared" si="0"/>
        <v>7</v>
      </c>
      <c r="F15" s="65">
        <f>VLOOKUP($A15,'Return Data'!$B$7:$R$2292,11,0)</f>
        <v>1.147</v>
      </c>
      <c r="G15" s="66">
        <f t="shared" si="1"/>
        <v>3</v>
      </c>
      <c r="H15" s="65">
        <f>VLOOKUP($A15,'Return Data'!$B$7:$R$2292,12,0)</f>
        <v>13.136100000000001</v>
      </c>
      <c r="I15" s="66">
        <f t="shared" si="2"/>
        <v>4</v>
      </c>
      <c r="J15" s="65">
        <f>VLOOKUP($A15,'Return Data'!$B$7:$R$2292,13,0)</f>
        <v>26.294799999999999</v>
      </c>
      <c r="K15" s="66">
        <f t="shared" si="3"/>
        <v>5</v>
      </c>
      <c r="L15" s="65">
        <f>VLOOKUP($A15,'Return Data'!$B$7:$R$2292,17,0)</f>
        <v>52.622</v>
      </c>
      <c r="M15" s="66">
        <f t="shared" si="4"/>
        <v>4</v>
      </c>
      <c r="N15" s="65">
        <f>VLOOKUP($A15,'Return Data'!$B$7:$R$2292,14,0)</f>
        <v>16.845600000000001</v>
      </c>
      <c r="O15" s="66">
        <f t="shared" si="5"/>
        <v>5</v>
      </c>
      <c r="P15" s="65">
        <f>VLOOKUP($A15,'Return Data'!$B$7:$R$2292,15,0)</f>
        <v>12.3728</v>
      </c>
      <c r="Q15" s="66">
        <f t="shared" si="7"/>
        <v>6</v>
      </c>
      <c r="R15" s="65">
        <f>VLOOKUP($A15,'Return Data'!$B$7:$R$2292,16,0)</f>
        <v>15.399900000000001</v>
      </c>
      <c r="S15" s="67">
        <f t="shared" si="6"/>
        <v>8</v>
      </c>
    </row>
    <row r="16" spans="1:20" x14ac:dyDescent="0.3">
      <c r="A16" s="63" t="s">
        <v>38</v>
      </c>
      <c r="B16" s="64">
        <f>VLOOKUP($A16,'Return Data'!$B$7:$R$2292,3,0)</f>
        <v>44651</v>
      </c>
      <c r="C16" s="65">
        <f>VLOOKUP($A16,'Return Data'!$B$7:$R$2292,4,0)</f>
        <v>123.10890000000001</v>
      </c>
      <c r="D16" s="65">
        <f>VLOOKUP($A16,'Return Data'!$B$7:$R$2292,10,0)</f>
        <v>0.98070000000000002</v>
      </c>
      <c r="E16" s="66">
        <f t="shared" si="0"/>
        <v>3</v>
      </c>
      <c r="F16" s="65">
        <f>VLOOKUP($A16,'Return Data'!$B$7:$R$2292,11,0)</f>
        <v>0.90600000000000003</v>
      </c>
      <c r="G16" s="66">
        <f t="shared" si="1"/>
        <v>4</v>
      </c>
      <c r="H16" s="65">
        <f>VLOOKUP($A16,'Return Data'!$B$7:$R$2292,12,0)</f>
        <v>13.379799999999999</v>
      </c>
      <c r="I16" s="66">
        <f t="shared" si="2"/>
        <v>3</v>
      </c>
      <c r="J16" s="65">
        <f>VLOOKUP($A16,'Return Data'!$B$7:$R$2292,13,0)</f>
        <v>27.633800000000001</v>
      </c>
      <c r="K16" s="66">
        <f t="shared" si="3"/>
        <v>3</v>
      </c>
      <c r="L16" s="65">
        <f>VLOOKUP($A16,'Return Data'!$B$7:$R$2292,17,0)</f>
        <v>52.559699999999999</v>
      </c>
      <c r="M16" s="66">
        <f t="shared" si="4"/>
        <v>5</v>
      </c>
      <c r="N16" s="65">
        <f>VLOOKUP($A16,'Return Data'!$B$7:$R$2292,14,0)</f>
        <v>18.248699999999999</v>
      </c>
      <c r="O16" s="66">
        <f t="shared" si="5"/>
        <v>3</v>
      </c>
      <c r="P16" s="65">
        <f>VLOOKUP($A16,'Return Data'!$B$7:$R$2292,15,0)</f>
        <v>14.8371</v>
      </c>
      <c r="Q16" s="66">
        <f t="shared" si="7"/>
        <v>1</v>
      </c>
      <c r="R16" s="65">
        <f>VLOOKUP($A16,'Return Data'!$B$7:$R$2292,16,0)</f>
        <v>16.094999999999999</v>
      </c>
      <c r="S16" s="67">
        <f t="shared" si="6"/>
        <v>7</v>
      </c>
    </row>
    <row r="17" spans="1:19" x14ac:dyDescent="0.3">
      <c r="A17" s="63" t="s">
        <v>39</v>
      </c>
      <c r="B17" s="64">
        <f>VLOOKUP($A17,'Return Data'!$B$7:$R$2292,3,0)</f>
        <v>44651</v>
      </c>
      <c r="C17" s="65">
        <f>VLOOKUP($A17,'Return Data'!$B$7:$R$2292,4,0)</f>
        <v>74.69</v>
      </c>
      <c r="D17" s="65">
        <f>VLOOKUP($A17,'Return Data'!$B$7:$R$2292,10,0)</f>
        <v>-0.45319999999999999</v>
      </c>
      <c r="E17" s="66">
        <f t="shared" si="0"/>
        <v>6</v>
      </c>
      <c r="F17" s="65">
        <f>VLOOKUP($A17,'Return Data'!$B$7:$R$2292,11,0)</f>
        <v>-2.5062000000000002</v>
      </c>
      <c r="G17" s="66">
        <f t="shared" si="1"/>
        <v>13</v>
      </c>
      <c r="H17" s="65">
        <f>VLOOKUP($A17,'Return Data'!$B$7:$R$2292,12,0)</f>
        <v>4.0831</v>
      </c>
      <c r="I17" s="66">
        <f t="shared" si="2"/>
        <v>14</v>
      </c>
      <c r="J17" s="65">
        <f>VLOOKUP($A17,'Return Data'!$B$7:$R$2292,13,0)</f>
        <v>13.3384</v>
      </c>
      <c r="K17" s="66">
        <f t="shared" si="3"/>
        <v>14</v>
      </c>
      <c r="L17" s="65">
        <f>VLOOKUP($A17,'Return Data'!$B$7:$R$2292,17,0)</f>
        <v>42.8339</v>
      </c>
      <c r="M17" s="66">
        <f t="shared" si="4"/>
        <v>12</v>
      </c>
      <c r="N17" s="65">
        <f>VLOOKUP($A17,'Return Data'!$B$7:$R$2292,14,0)</f>
        <v>10.223800000000001</v>
      </c>
      <c r="O17" s="66">
        <f t="shared" si="5"/>
        <v>13</v>
      </c>
      <c r="P17" s="65">
        <f>VLOOKUP($A17,'Return Data'!$B$7:$R$2292,15,0)</f>
        <v>9.0277999999999992</v>
      </c>
      <c r="Q17" s="66">
        <f t="shared" si="7"/>
        <v>10</v>
      </c>
      <c r="R17" s="65">
        <f>VLOOKUP($A17,'Return Data'!$B$7:$R$2292,16,0)</f>
        <v>13.142899999999999</v>
      </c>
      <c r="S17" s="67">
        <f t="shared" si="6"/>
        <v>13</v>
      </c>
    </row>
    <row r="18" spans="1:19" x14ac:dyDescent="0.3">
      <c r="A18" s="63" t="s">
        <v>40</v>
      </c>
      <c r="B18" s="64">
        <f>VLOOKUP($A18,'Return Data'!$B$7:$R$2292,3,0)</f>
        <v>44651</v>
      </c>
      <c r="C18" s="65">
        <f>VLOOKUP($A18,'Return Data'!$B$7:$R$2292,4,0)</f>
        <v>195.29939999999999</v>
      </c>
      <c r="D18" s="65">
        <f>VLOOKUP($A18,'Return Data'!$B$7:$R$2292,10,0)</f>
        <v>-1.696</v>
      </c>
      <c r="E18" s="66">
        <f t="shared" si="0"/>
        <v>11</v>
      </c>
      <c r="F18" s="65">
        <f>VLOOKUP($A18,'Return Data'!$B$7:$R$2292,11,0)</f>
        <v>-0.35170000000000001</v>
      </c>
      <c r="G18" s="66">
        <f t="shared" si="1"/>
        <v>10</v>
      </c>
      <c r="H18" s="65">
        <f>VLOOKUP($A18,'Return Data'!$B$7:$R$2292,12,0)</f>
        <v>11.3329</v>
      </c>
      <c r="I18" s="66">
        <f t="shared" si="2"/>
        <v>8</v>
      </c>
      <c r="J18" s="65">
        <f>VLOOKUP($A18,'Return Data'!$B$7:$R$2292,13,0)</f>
        <v>18.8962</v>
      </c>
      <c r="K18" s="66">
        <f t="shared" si="3"/>
        <v>12</v>
      </c>
      <c r="L18" s="65">
        <f>VLOOKUP($A18,'Return Data'!$B$7:$R$2292,17,0)</f>
        <v>40.971400000000003</v>
      </c>
      <c r="M18" s="66">
        <f t="shared" si="4"/>
        <v>13</v>
      </c>
      <c r="N18" s="65">
        <f>VLOOKUP($A18,'Return Data'!$B$7:$R$2292,14,0)</f>
        <v>12.9678</v>
      </c>
      <c r="O18" s="66">
        <f t="shared" si="5"/>
        <v>9</v>
      </c>
      <c r="P18" s="65">
        <f>VLOOKUP($A18,'Return Data'!$B$7:$R$2292,15,0)</f>
        <v>10.7332</v>
      </c>
      <c r="Q18" s="66">
        <f t="shared" si="7"/>
        <v>9</v>
      </c>
      <c r="R18" s="65">
        <f>VLOOKUP($A18,'Return Data'!$B$7:$R$2292,16,0)</f>
        <v>18.210699999999999</v>
      </c>
      <c r="S18" s="67">
        <f t="shared" si="6"/>
        <v>2</v>
      </c>
    </row>
    <row r="19" spans="1:19" x14ac:dyDescent="0.3">
      <c r="A19" s="63" t="s">
        <v>43</v>
      </c>
      <c r="B19" s="64">
        <f>VLOOKUP($A19,'Return Data'!$B$7:$R$2292,3,0)</f>
        <v>44651</v>
      </c>
      <c r="C19" s="65">
        <f>VLOOKUP($A19,'Return Data'!$B$7:$R$2292,4,0)</f>
        <v>398.41609999999997</v>
      </c>
      <c r="D19" s="65">
        <f>VLOOKUP($A19,'Return Data'!$B$7:$R$2292,10,0)</f>
        <v>1.9301999999999999</v>
      </c>
      <c r="E19" s="66">
        <f t="shared" si="0"/>
        <v>2</v>
      </c>
      <c r="F19" s="65">
        <f>VLOOKUP($A19,'Return Data'!$B$7:$R$2292,11,0)</f>
        <v>0.85260000000000002</v>
      </c>
      <c r="G19" s="66">
        <f t="shared" si="1"/>
        <v>5</v>
      </c>
      <c r="H19" s="65">
        <f>VLOOKUP($A19,'Return Data'!$B$7:$R$2292,12,0)</f>
        <v>12.428599999999999</v>
      </c>
      <c r="I19" s="66">
        <f t="shared" si="2"/>
        <v>6</v>
      </c>
      <c r="J19" s="65">
        <f>VLOOKUP($A19,'Return Data'!$B$7:$R$2292,13,0)</f>
        <v>26.371099999999998</v>
      </c>
      <c r="K19" s="66">
        <f t="shared" si="3"/>
        <v>4</v>
      </c>
      <c r="L19" s="65">
        <f>VLOOKUP($A19,'Return Data'!$B$7:$R$2292,17,0)</f>
        <v>57.4621</v>
      </c>
      <c r="M19" s="66">
        <f t="shared" si="4"/>
        <v>2</v>
      </c>
      <c r="N19" s="65">
        <f>VLOOKUP($A19,'Return Data'!$B$7:$R$2292,14,0)</f>
        <v>15.2089</v>
      </c>
      <c r="O19" s="66">
        <f t="shared" si="5"/>
        <v>7</v>
      </c>
      <c r="P19" s="65">
        <f>VLOOKUP($A19,'Return Data'!$B$7:$R$2292,15,0)</f>
        <v>11.487500000000001</v>
      </c>
      <c r="Q19" s="66">
        <f t="shared" si="7"/>
        <v>8</v>
      </c>
      <c r="R19" s="65">
        <f>VLOOKUP($A19,'Return Data'!$B$7:$R$2292,16,0)</f>
        <v>17.2864</v>
      </c>
      <c r="S19" s="67">
        <f t="shared" si="6"/>
        <v>3</v>
      </c>
    </row>
    <row r="20" spans="1:19" x14ac:dyDescent="0.3">
      <c r="A20" s="63" t="s">
        <v>44</v>
      </c>
      <c r="B20" s="64">
        <f>VLOOKUP($A20,'Return Data'!$B$7:$R$2292,3,0)</f>
        <v>44651</v>
      </c>
      <c r="C20" s="65">
        <f>VLOOKUP($A20,'Return Data'!$B$7:$R$2292,4,0)</f>
        <v>16.71</v>
      </c>
      <c r="D20" s="65">
        <f>VLOOKUP($A20,'Return Data'!$B$7:$R$2292,10,0)</f>
        <v>-0.1792</v>
      </c>
      <c r="E20" s="66">
        <f t="shared" si="0"/>
        <v>5</v>
      </c>
      <c r="F20" s="65">
        <f>VLOOKUP($A20,'Return Data'!$B$7:$R$2292,11,0)</f>
        <v>-0.1195</v>
      </c>
      <c r="G20" s="66">
        <f t="shared" si="1"/>
        <v>9</v>
      </c>
      <c r="H20" s="65">
        <f>VLOOKUP($A20,'Return Data'!$B$7:$R$2292,12,0)</f>
        <v>12.373900000000001</v>
      </c>
      <c r="I20" s="66">
        <f t="shared" si="2"/>
        <v>7</v>
      </c>
      <c r="J20" s="65">
        <f>VLOOKUP($A20,'Return Data'!$B$7:$R$2292,13,0)</f>
        <v>22.7774</v>
      </c>
      <c r="K20" s="66">
        <f t="shared" si="3"/>
        <v>7</v>
      </c>
      <c r="L20" s="65">
        <f>VLOOKUP($A20,'Return Data'!$B$7:$R$2292,17,0)</f>
        <v>47.122700000000002</v>
      </c>
      <c r="M20" s="66">
        <f t="shared" si="4"/>
        <v>8</v>
      </c>
      <c r="N20" s="65"/>
      <c r="O20" s="66"/>
      <c r="P20" s="65"/>
      <c r="Q20" s="66"/>
      <c r="R20" s="65">
        <f>VLOOKUP($A20,'Return Data'!$B$7:$R$2292,16,0)</f>
        <v>16.721399999999999</v>
      </c>
      <c r="S20" s="67">
        <f t="shared" si="6"/>
        <v>5</v>
      </c>
    </row>
    <row r="21" spans="1:19" x14ac:dyDescent="0.3">
      <c r="A21" s="63" t="s">
        <v>45</v>
      </c>
      <c r="B21" s="64">
        <f>VLOOKUP($A21,'Return Data'!$B$7:$R$2292,3,0)</f>
        <v>44651</v>
      </c>
      <c r="C21" s="65">
        <f>VLOOKUP($A21,'Return Data'!$B$7:$R$2292,4,0)</f>
        <v>98.830200000000005</v>
      </c>
      <c r="D21" s="65">
        <f>VLOOKUP($A21,'Return Data'!$B$7:$R$2292,10,0)</f>
        <v>-1.2599</v>
      </c>
      <c r="E21" s="66">
        <f t="shared" si="0"/>
        <v>8</v>
      </c>
      <c r="F21" s="65">
        <f>VLOOKUP($A21,'Return Data'!$B$7:$R$2292,11,0)</f>
        <v>-1.5089999999999999</v>
      </c>
      <c r="G21" s="66">
        <f t="shared" si="1"/>
        <v>12</v>
      </c>
      <c r="H21" s="65">
        <f>VLOOKUP($A21,'Return Data'!$B$7:$R$2292,12,0)</f>
        <v>8.3376999999999999</v>
      </c>
      <c r="I21" s="66">
        <f t="shared" si="2"/>
        <v>12</v>
      </c>
      <c r="J21" s="65">
        <f>VLOOKUP($A21,'Return Data'!$B$7:$R$2292,13,0)</f>
        <v>19.215199999999999</v>
      </c>
      <c r="K21" s="66">
        <f t="shared" si="3"/>
        <v>10</v>
      </c>
      <c r="L21" s="65">
        <f>VLOOKUP($A21,'Return Data'!$B$7:$R$2292,17,0)</f>
        <v>44.956699999999998</v>
      </c>
      <c r="M21" s="66">
        <f t="shared" si="4"/>
        <v>10</v>
      </c>
      <c r="N21" s="65">
        <f>VLOOKUP($A21,'Return Data'!$B$7:$R$2292,14,0)</f>
        <v>16.886399999999998</v>
      </c>
      <c r="O21" s="66">
        <f>RANK(N21,N$8:N$21,0)</f>
        <v>4</v>
      </c>
      <c r="P21" s="65">
        <f>VLOOKUP($A21,'Return Data'!$B$7:$R$2292,15,0)</f>
        <v>13.893700000000001</v>
      </c>
      <c r="Q21" s="66">
        <f>RANK(P21,P$8:P$21,0)</f>
        <v>4</v>
      </c>
      <c r="R21" s="65">
        <f>VLOOKUP($A21,'Return Data'!$B$7:$R$2292,16,0)</f>
        <v>14.696400000000001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-0.36594285714285707</v>
      </c>
      <c r="E23" s="74"/>
      <c r="F23" s="75">
        <f>AVERAGE(F8:F21)</f>
        <v>0.16588571428571428</v>
      </c>
      <c r="G23" s="74"/>
      <c r="H23" s="75">
        <f>AVERAGE(H8:H21)</f>
        <v>11.261335714285712</v>
      </c>
      <c r="I23" s="74"/>
      <c r="J23" s="75">
        <f>AVERAGE(J8:J21)</f>
        <v>23.400578571428575</v>
      </c>
      <c r="K23" s="74"/>
      <c r="L23" s="75">
        <f>AVERAGE(L8:L21)</f>
        <v>49.294378571428574</v>
      </c>
      <c r="M23" s="74"/>
      <c r="N23" s="75">
        <f>AVERAGE(N8:N21)</f>
        <v>15.07739230769231</v>
      </c>
      <c r="O23" s="74"/>
      <c r="P23" s="75">
        <f>AVERAGE(P8:P21)</f>
        <v>11.506399999999999</v>
      </c>
      <c r="Q23" s="74"/>
      <c r="R23" s="75">
        <f>AVERAGE(R8:R21)</f>
        <v>15.39982142857143</v>
      </c>
      <c r="S23" s="76"/>
    </row>
    <row r="24" spans="1:19" x14ac:dyDescent="0.3">
      <c r="A24" s="73" t="s">
        <v>28</v>
      </c>
      <c r="B24" s="74"/>
      <c r="C24" s="74"/>
      <c r="D24" s="75">
        <f>MIN(D8:D21)</f>
        <v>-2.1789999999999998</v>
      </c>
      <c r="E24" s="74"/>
      <c r="F24" s="75">
        <f>MIN(F8:F21)</f>
        <v>-4.2819000000000003</v>
      </c>
      <c r="G24" s="74"/>
      <c r="H24" s="75">
        <f>MIN(H8:H21)</f>
        <v>4.0831</v>
      </c>
      <c r="I24" s="74"/>
      <c r="J24" s="75">
        <f>MIN(J8:J21)</f>
        <v>13.3384</v>
      </c>
      <c r="K24" s="74"/>
      <c r="L24" s="75">
        <f>MIN(L8:L21)</f>
        <v>38.386000000000003</v>
      </c>
      <c r="M24" s="74"/>
      <c r="N24" s="75">
        <f>MIN(N8:N21)</f>
        <v>10.223800000000001</v>
      </c>
      <c r="O24" s="74"/>
      <c r="P24" s="75">
        <f>MIN(P8:P21)</f>
        <v>5.7675999999999998</v>
      </c>
      <c r="Q24" s="74"/>
      <c r="R24" s="75">
        <f>MIN(R8:R21)</f>
        <v>8.2232000000000003</v>
      </c>
      <c r="S24" s="76"/>
    </row>
    <row r="25" spans="1:19" ht="15" thickBot="1" x14ac:dyDescent="0.35">
      <c r="A25" s="77" t="s">
        <v>29</v>
      </c>
      <c r="B25" s="78"/>
      <c r="C25" s="78"/>
      <c r="D25" s="79">
        <f>MAX(D8:D21)</f>
        <v>4.8338000000000001</v>
      </c>
      <c r="E25" s="78"/>
      <c r="F25" s="79">
        <f>MAX(F8:F21)</f>
        <v>5.2305000000000001</v>
      </c>
      <c r="G25" s="78"/>
      <c r="H25" s="79">
        <f>MAX(H8:H21)</f>
        <v>18.195799999999998</v>
      </c>
      <c r="I25" s="78"/>
      <c r="J25" s="79">
        <f>MAX(J8:J21)</f>
        <v>36.570300000000003</v>
      </c>
      <c r="K25" s="78"/>
      <c r="L25" s="79">
        <f>MAX(L8:L21)</f>
        <v>71.724000000000004</v>
      </c>
      <c r="M25" s="78"/>
      <c r="N25" s="79">
        <f>MAX(N8:N21)</f>
        <v>20.097000000000001</v>
      </c>
      <c r="O25" s="78"/>
      <c r="P25" s="79">
        <f>MAX(P8:P21)</f>
        <v>14.8371</v>
      </c>
      <c r="Q25" s="78"/>
      <c r="R25" s="79">
        <f>MAX(R8:R21)</f>
        <v>20.122900000000001</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1807</v>
      </c>
      <c r="B8" s="64">
        <f>VLOOKUP($A8,'Return Data'!$B$7:$R$2292,3,0)</f>
        <v>44651</v>
      </c>
      <c r="C8" s="65">
        <f>VLOOKUP($A8,'Return Data'!$B$7:$R$2292,4,0)</f>
        <v>697.25</v>
      </c>
      <c r="D8" s="65">
        <f>VLOOKUP($A8,'Return Data'!$B$7:$R$2292,10,0)</f>
        <v>-6.7548000000000004</v>
      </c>
      <c r="E8" s="66">
        <f t="shared" ref="E8:E33" si="0">RANK(D8,D$8:D$33,0)</f>
        <v>24</v>
      </c>
      <c r="F8" s="65">
        <f>VLOOKUP($A8,'Return Data'!$B$7:$R$2292,11,0)</f>
        <v>-4.6535000000000002</v>
      </c>
      <c r="G8" s="66">
        <f t="shared" ref="G8:G33" si="1">RANK(F8,F$8:F$33,0)</f>
        <v>24</v>
      </c>
      <c r="H8" s="65">
        <f>VLOOKUP($A8,'Return Data'!$B$7:$R$2292,12,0)</f>
        <v>8.6821000000000002</v>
      </c>
      <c r="I8" s="66">
        <f t="shared" ref="I8:I33" si="2">RANK(H8,H$8:H$33,0)</f>
        <v>19</v>
      </c>
      <c r="J8" s="65">
        <f>VLOOKUP($A8,'Return Data'!$B$7:$R$2292,13,0)</f>
        <v>20.049900000000001</v>
      </c>
      <c r="K8" s="66">
        <f>RANK(J8,J$8:J$33,0)</f>
        <v>22</v>
      </c>
      <c r="L8" s="65">
        <f>VLOOKUP($A8,'Return Data'!$B$7:$R$2292,17,0)</f>
        <v>47.928199999999997</v>
      </c>
      <c r="M8" s="66">
        <f>RANK(L8,L$8:L$33,0)</f>
        <v>12</v>
      </c>
      <c r="N8" s="65">
        <f>VLOOKUP($A8,'Return Data'!$B$7:$R$2292,14,0)</f>
        <v>17.829599999999999</v>
      </c>
      <c r="O8" s="66">
        <f>RANK(N8,N$8:N$33,0)</f>
        <v>13</v>
      </c>
      <c r="P8" s="65">
        <f>VLOOKUP($A8,'Return Data'!$B$7:$R$2292,15,0)</f>
        <v>12.871</v>
      </c>
      <c r="Q8" s="66">
        <f>RANK(P8,P$8:P$33,0)</f>
        <v>17</v>
      </c>
      <c r="R8" s="65">
        <f>VLOOKUP($A8,'Return Data'!$B$7:$R$2292,16,0)</f>
        <v>16.9542</v>
      </c>
      <c r="S8" s="67">
        <f>RANK(R8,R$8:R$33,0)</f>
        <v>12</v>
      </c>
    </row>
    <row r="9" spans="1:20" x14ac:dyDescent="0.3">
      <c r="A9" s="63" t="s">
        <v>873</v>
      </c>
      <c r="B9" s="64">
        <f>VLOOKUP($A9,'Return Data'!$B$7:$R$2292,3,0)</f>
        <v>44651</v>
      </c>
      <c r="C9" s="65">
        <f>VLOOKUP($A9,'Return Data'!$B$7:$R$2292,4,0)</f>
        <v>21.83</v>
      </c>
      <c r="D9" s="65">
        <f>VLOOKUP($A9,'Return Data'!$B$7:$R$2292,10,0)</f>
        <v>-3.2357999999999998</v>
      </c>
      <c r="E9" s="66">
        <f t="shared" si="0"/>
        <v>19</v>
      </c>
      <c r="F9" s="65">
        <f>VLOOKUP($A9,'Return Data'!$B$7:$R$2292,11,0)</f>
        <v>0.4602</v>
      </c>
      <c r="G9" s="66">
        <f t="shared" si="1"/>
        <v>11</v>
      </c>
      <c r="H9" s="65">
        <f>VLOOKUP($A9,'Return Data'!$B$7:$R$2292,12,0)</f>
        <v>12.236499999999999</v>
      </c>
      <c r="I9" s="66">
        <f t="shared" si="2"/>
        <v>10</v>
      </c>
      <c r="J9" s="65">
        <f>VLOOKUP($A9,'Return Data'!$B$7:$R$2292,13,0)</f>
        <v>31.347799999999999</v>
      </c>
      <c r="K9" s="66">
        <f t="shared" ref="K9:K33" si="3">RANK(J9,J$8:J$33,0)</f>
        <v>3</v>
      </c>
      <c r="L9" s="65">
        <f>VLOOKUP($A9,'Return Data'!$B$7:$R$2292,17,0)</f>
        <v>50.0946</v>
      </c>
      <c r="M9" s="66">
        <f t="shared" ref="M9:M33" si="4">RANK(L9,L$8:L$33,0)</f>
        <v>10</v>
      </c>
      <c r="N9" s="65">
        <f>VLOOKUP($A9,'Return Data'!$B$7:$R$2292,14,0)</f>
        <v>26.6694</v>
      </c>
      <c r="O9" s="66">
        <f t="shared" ref="O9:O33" si="5">RANK(N9,N$8:N$33,0)</f>
        <v>1</v>
      </c>
      <c r="P9" s="65"/>
      <c r="Q9" s="66"/>
      <c r="R9" s="65">
        <f>VLOOKUP($A9,'Return Data'!$B$7:$R$2292,16,0)</f>
        <v>25.467400000000001</v>
      </c>
      <c r="S9" s="67">
        <f t="shared" ref="S9:S33" si="6">RANK(R9,R$8:R$33,0)</f>
        <v>2</v>
      </c>
    </row>
    <row r="10" spans="1:20" x14ac:dyDescent="0.3">
      <c r="A10" s="63" t="s">
        <v>875</v>
      </c>
      <c r="B10" s="64">
        <f>VLOOKUP($A10,'Return Data'!$B$7:$R$2292,3,0)</f>
        <v>44651</v>
      </c>
      <c r="C10" s="65">
        <f>VLOOKUP($A10,'Return Data'!$B$7:$R$2292,4,0)</f>
        <v>59.66</v>
      </c>
      <c r="D10" s="65">
        <f>VLOOKUP($A10,'Return Data'!$B$7:$R$2292,10,0)</f>
        <v>-3.7121</v>
      </c>
      <c r="E10" s="66">
        <f t="shared" si="0"/>
        <v>20</v>
      </c>
      <c r="F10" s="65">
        <f>VLOOKUP($A10,'Return Data'!$B$7:$R$2292,11,0)</f>
        <v>-2.0682999999999998</v>
      </c>
      <c r="G10" s="66">
        <f t="shared" si="1"/>
        <v>19</v>
      </c>
      <c r="H10" s="65">
        <f>VLOOKUP($A10,'Return Data'!$B$7:$R$2292,12,0)</f>
        <v>7.3986999999999998</v>
      </c>
      <c r="I10" s="66">
        <f t="shared" si="2"/>
        <v>22</v>
      </c>
      <c r="J10" s="65">
        <f>VLOOKUP($A10,'Return Data'!$B$7:$R$2292,13,0)</f>
        <v>24.084900000000001</v>
      </c>
      <c r="K10" s="66">
        <f t="shared" si="3"/>
        <v>10</v>
      </c>
      <c r="L10" s="65">
        <f>VLOOKUP($A10,'Return Data'!$B$7:$R$2292,17,0)</f>
        <v>41.993699999999997</v>
      </c>
      <c r="M10" s="66">
        <f t="shared" si="4"/>
        <v>23</v>
      </c>
      <c r="N10" s="65">
        <f>VLOOKUP($A10,'Return Data'!$B$7:$R$2292,14,0)</f>
        <v>18.496200000000002</v>
      </c>
      <c r="O10" s="66">
        <f t="shared" si="5"/>
        <v>11</v>
      </c>
      <c r="P10" s="65">
        <f>VLOOKUP($A10,'Return Data'!$B$7:$R$2292,15,0)</f>
        <v>13.161300000000001</v>
      </c>
      <c r="Q10" s="66">
        <f t="shared" ref="Q10:Q33" si="7">RANK(P10,P$8:P$33,0)</f>
        <v>16</v>
      </c>
      <c r="R10" s="65">
        <f>VLOOKUP($A10,'Return Data'!$B$7:$R$2292,16,0)</f>
        <v>13.535299999999999</v>
      </c>
      <c r="S10" s="67">
        <f t="shared" si="6"/>
        <v>23</v>
      </c>
    </row>
    <row r="11" spans="1:20" x14ac:dyDescent="0.3">
      <c r="A11" s="63" t="s">
        <v>877</v>
      </c>
      <c r="B11" s="64">
        <f>VLOOKUP($A11,'Return Data'!$B$7:$R$2292,3,0)</f>
        <v>44651</v>
      </c>
      <c r="C11" s="65">
        <f>VLOOKUP($A11,'Return Data'!$B$7:$R$2292,4,0)</f>
        <v>174.92</v>
      </c>
      <c r="D11" s="65">
        <f>VLOOKUP($A11,'Return Data'!$B$7:$R$2292,10,0)</f>
        <v>-3.8108</v>
      </c>
      <c r="E11" s="66">
        <f t="shared" si="0"/>
        <v>22</v>
      </c>
      <c r="F11" s="65">
        <f>VLOOKUP($A11,'Return Data'!$B$7:$R$2292,11,0)</f>
        <v>-1.8406</v>
      </c>
      <c r="G11" s="66">
        <f t="shared" si="1"/>
        <v>16</v>
      </c>
      <c r="H11" s="65">
        <f>VLOOKUP($A11,'Return Data'!$B$7:$R$2292,12,0)</f>
        <v>10.52</v>
      </c>
      <c r="I11" s="66">
        <f t="shared" si="2"/>
        <v>16</v>
      </c>
      <c r="J11" s="65">
        <f>VLOOKUP($A11,'Return Data'!$B$7:$R$2292,13,0)</f>
        <v>24.004000000000001</v>
      </c>
      <c r="K11" s="66">
        <f t="shared" si="3"/>
        <v>12</v>
      </c>
      <c r="L11" s="65">
        <f>VLOOKUP($A11,'Return Data'!$B$7:$R$2292,17,0)</f>
        <v>47.043399999999998</v>
      </c>
      <c r="M11" s="66">
        <f t="shared" si="4"/>
        <v>15</v>
      </c>
      <c r="N11" s="65">
        <f>VLOOKUP($A11,'Return Data'!$B$7:$R$2292,14,0)</f>
        <v>20.144500000000001</v>
      </c>
      <c r="O11" s="66">
        <f t="shared" si="5"/>
        <v>5</v>
      </c>
      <c r="P11" s="65">
        <f>VLOOKUP($A11,'Return Data'!$B$7:$R$2292,15,0)</f>
        <v>16.484500000000001</v>
      </c>
      <c r="Q11" s="66">
        <f t="shared" si="7"/>
        <v>3</v>
      </c>
      <c r="R11" s="65">
        <f>VLOOKUP($A11,'Return Data'!$B$7:$R$2292,16,0)</f>
        <v>22.033999999999999</v>
      </c>
      <c r="S11" s="67">
        <f t="shared" si="6"/>
        <v>6</v>
      </c>
    </row>
    <row r="12" spans="1:20" x14ac:dyDescent="0.3">
      <c r="A12" s="63" t="s">
        <v>879</v>
      </c>
      <c r="B12" s="64">
        <f>VLOOKUP($A12,'Return Data'!$B$7:$R$2292,3,0)</f>
        <v>44651</v>
      </c>
      <c r="C12" s="65">
        <f>VLOOKUP($A12,'Return Data'!$B$7:$R$2292,4,0)</f>
        <v>369.32900000000001</v>
      </c>
      <c r="D12" s="65">
        <f>VLOOKUP($A12,'Return Data'!$B$7:$R$2292,10,0)</f>
        <v>-2.5381</v>
      </c>
      <c r="E12" s="66">
        <f t="shared" si="0"/>
        <v>14</v>
      </c>
      <c r="F12" s="65">
        <f>VLOOKUP($A12,'Return Data'!$B$7:$R$2292,11,0)</f>
        <v>-5.7259000000000002</v>
      </c>
      <c r="G12" s="66">
        <f t="shared" si="1"/>
        <v>26</v>
      </c>
      <c r="H12" s="65">
        <f>VLOOKUP($A12,'Return Data'!$B$7:$R$2292,12,0)</f>
        <v>3.3288000000000002</v>
      </c>
      <c r="I12" s="66">
        <f t="shared" si="2"/>
        <v>26</v>
      </c>
      <c r="J12" s="65">
        <f>VLOOKUP($A12,'Return Data'!$B$7:$R$2292,13,0)</f>
        <v>17.1372</v>
      </c>
      <c r="K12" s="66">
        <f t="shared" si="3"/>
        <v>25</v>
      </c>
      <c r="L12" s="65">
        <f>VLOOKUP($A12,'Return Data'!$B$7:$R$2292,17,0)</f>
        <v>43.851900000000001</v>
      </c>
      <c r="M12" s="66">
        <f t="shared" si="4"/>
        <v>21</v>
      </c>
      <c r="N12" s="65">
        <f>VLOOKUP($A12,'Return Data'!$B$7:$R$2292,14,0)</f>
        <v>16.285799999999998</v>
      </c>
      <c r="O12" s="66">
        <f t="shared" si="5"/>
        <v>17</v>
      </c>
      <c r="P12" s="65">
        <f>VLOOKUP($A12,'Return Data'!$B$7:$R$2292,15,0)</f>
        <v>13.481</v>
      </c>
      <c r="Q12" s="66">
        <f t="shared" si="7"/>
        <v>14</v>
      </c>
      <c r="R12" s="65">
        <f>VLOOKUP($A12,'Return Data'!$B$7:$R$2292,16,0)</f>
        <v>16.405100000000001</v>
      </c>
      <c r="S12" s="67">
        <f t="shared" si="6"/>
        <v>14</v>
      </c>
    </row>
    <row r="13" spans="1:20" x14ac:dyDescent="0.3">
      <c r="A13" s="63" t="s">
        <v>881</v>
      </c>
      <c r="B13" s="64">
        <f>VLOOKUP($A13,'Return Data'!$B$7:$R$2292,3,0)</f>
        <v>44651</v>
      </c>
      <c r="C13" s="65">
        <f>VLOOKUP($A13,'Return Data'!$B$7:$R$2292,4,0)</f>
        <v>58.179000000000002</v>
      </c>
      <c r="D13" s="65">
        <f>VLOOKUP($A13,'Return Data'!$B$7:$R$2292,10,0)</f>
        <v>-1.3982000000000001</v>
      </c>
      <c r="E13" s="66">
        <f t="shared" si="0"/>
        <v>11</v>
      </c>
      <c r="F13" s="65">
        <f>VLOOKUP($A13,'Return Data'!$B$7:$R$2292,11,0)</f>
        <v>0.3553</v>
      </c>
      <c r="G13" s="66">
        <f t="shared" si="1"/>
        <v>13</v>
      </c>
      <c r="H13" s="65">
        <f>VLOOKUP($A13,'Return Data'!$B$7:$R$2292,12,0)</f>
        <v>11.567299999999999</v>
      </c>
      <c r="I13" s="66">
        <f t="shared" si="2"/>
        <v>13</v>
      </c>
      <c r="J13" s="65">
        <f>VLOOKUP($A13,'Return Data'!$B$7:$R$2292,13,0)</f>
        <v>22.854500000000002</v>
      </c>
      <c r="K13" s="66">
        <f t="shared" si="3"/>
        <v>16</v>
      </c>
      <c r="L13" s="65">
        <f>VLOOKUP($A13,'Return Data'!$B$7:$R$2292,17,0)</f>
        <v>46.745399999999997</v>
      </c>
      <c r="M13" s="66">
        <f t="shared" si="4"/>
        <v>17</v>
      </c>
      <c r="N13" s="65">
        <f>VLOOKUP($A13,'Return Data'!$B$7:$R$2292,14,0)</f>
        <v>20.252300000000002</v>
      </c>
      <c r="O13" s="66">
        <f t="shared" si="5"/>
        <v>4</v>
      </c>
      <c r="P13" s="65">
        <f>VLOOKUP($A13,'Return Data'!$B$7:$R$2292,15,0)</f>
        <v>17.016500000000001</v>
      </c>
      <c r="Q13" s="66">
        <f t="shared" si="7"/>
        <v>2</v>
      </c>
      <c r="R13" s="65">
        <f>VLOOKUP($A13,'Return Data'!$B$7:$R$2292,16,0)</f>
        <v>16.3917</v>
      </c>
      <c r="S13" s="67">
        <f t="shared" si="6"/>
        <v>15</v>
      </c>
    </row>
    <row r="14" spans="1:20" x14ac:dyDescent="0.3">
      <c r="A14" s="63" t="s">
        <v>884</v>
      </c>
      <c r="B14" s="64">
        <f>VLOOKUP($A14,'Return Data'!$B$7:$R$2292,3,0)</f>
        <v>44651</v>
      </c>
      <c r="C14" s="65">
        <f>VLOOKUP($A14,'Return Data'!$B$7:$R$2292,4,0)</f>
        <v>128.01560000000001</v>
      </c>
      <c r="D14" s="65">
        <f>VLOOKUP($A14,'Return Data'!$B$7:$R$2292,10,0)</f>
        <v>-3.7572000000000001</v>
      </c>
      <c r="E14" s="66">
        <f t="shared" si="0"/>
        <v>21</v>
      </c>
      <c r="F14" s="65">
        <f>VLOOKUP($A14,'Return Data'!$B$7:$R$2292,11,0)</f>
        <v>-1.8431999999999999</v>
      </c>
      <c r="G14" s="66">
        <f t="shared" si="1"/>
        <v>17</v>
      </c>
      <c r="H14" s="65">
        <f>VLOOKUP($A14,'Return Data'!$B$7:$R$2292,12,0)</f>
        <v>6.7239000000000004</v>
      </c>
      <c r="I14" s="66">
        <f t="shared" si="2"/>
        <v>25</v>
      </c>
      <c r="J14" s="65">
        <f>VLOOKUP($A14,'Return Data'!$B$7:$R$2292,13,0)</f>
        <v>22.184000000000001</v>
      </c>
      <c r="K14" s="66">
        <f t="shared" si="3"/>
        <v>19</v>
      </c>
      <c r="L14" s="65">
        <f>VLOOKUP($A14,'Return Data'!$B$7:$R$2292,17,0)</f>
        <v>51.765700000000002</v>
      </c>
      <c r="M14" s="66">
        <f t="shared" si="4"/>
        <v>6</v>
      </c>
      <c r="N14" s="65">
        <f>VLOOKUP($A14,'Return Data'!$B$7:$R$2292,14,0)</f>
        <v>14.561999999999999</v>
      </c>
      <c r="O14" s="66">
        <f t="shared" si="5"/>
        <v>22</v>
      </c>
      <c r="P14" s="65">
        <f>VLOOKUP($A14,'Return Data'!$B$7:$R$2292,15,0)</f>
        <v>12.151400000000001</v>
      </c>
      <c r="Q14" s="66">
        <f t="shared" si="7"/>
        <v>18</v>
      </c>
      <c r="R14" s="65">
        <f>VLOOKUP($A14,'Return Data'!$B$7:$R$2292,16,0)</f>
        <v>14.809699999999999</v>
      </c>
      <c r="S14" s="67">
        <f t="shared" si="6"/>
        <v>20</v>
      </c>
    </row>
    <row r="15" spans="1:20" x14ac:dyDescent="0.3">
      <c r="A15" s="63" t="s">
        <v>1926</v>
      </c>
      <c r="B15" s="64">
        <f>VLOOKUP($A15,'Return Data'!$B$7:$R$2292,3,0)</f>
        <v>44651</v>
      </c>
      <c r="C15" s="65">
        <f>VLOOKUP($A15,'Return Data'!$B$7:$R$2292,4,0)</f>
        <v>189.624</v>
      </c>
      <c r="D15" s="65">
        <f>VLOOKUP($A15,'Return Data'!$B$7:$R$2292,10,0)</f>
        <v>0.30790000000000001</v>
      </c>
      <c r="E15" s="66">
        <f t="shared" si="0"/>
        <v>5</v>
      </c>
      <c r="F15" s="65">
        <f>VLOOKUP($A15,'Return Data'!$B$7:$R$2292,11,0)</f>
        <v>0.70689999999999997</v>
      </c>
      <c r="G15" s="66">
        <f t="shared" si="1"/>
        <v>8</v>
      </c>
      <c r="H15" s="65">
        <f>VLOOKUP($A15,'Return Data'!$B$7:$R$2292,12,0)</f>
        <v>13.3606</v>
      </c>
      <c r="I15" s="66">
        <f t="shared" si="2"/>
        <v>7</v>
      </c>
      <c r="J15" s="65">
        <f>VLOOKUP($A15,'Return Data'!$B$7:$R$2292,13,0)</f>
        <v>27.565799999999999</v>
      </c>
      <c r="K15" s="66">
        <f t="shared" si="3"/>
        <v>7</v>
      </c>
      <c r="L15" s="65">
        <f>VLOOKUP($A15,'Return Data'!$B$7:$R$2292,17,0)</f>
        <v>52.226500000000001</v>
      </c>
      <c r="M15" s="66">
        <f t="shared" si="4"/>
        <v>4</v>
      </c>
      <c r="N15" s="65">
        <f>VLOOKUP($A15,'Return Data'!$B$7:$R$2292,14,0)</f>
        <v>17.468800000000002</v>
      </c>
      <c r="O15" s="66">
        <f t="shared" si="5"/>
        <v>14</v>
      </c>
      <c r="P15" s="65">
        <f>VLOOKUP($A15,'Return Data'!$B$7:$R$2292,15,0)</f>
        <v>14.0207</v>
      </c>
      <c r="Q15" s="66">
        <f t="shared" si="7"/>
        <v>12</v>
      </c>
      <c r="R15" s="65">
        <f>VLOOKUP($A15,'Return Data'!$B$7:$R$2292,16,0)</f>
        <v>11.917999999999999</v>
      </c>
      <c r="S15" s="67">
        <f t="shared" si="6"/>
        <v>26</v>
      </c>
    </row>
    <row r="16" spans="1:20" x14ac:dyDescent="0.3">
      <c r="A16" s="63" t="s">
        <v>885</v>
      </c>
      <c r="B16" s="64">
        <f>VLOOKUP($A16,'Return Data'!$B$7:$R$2292,3,0)</f>
        <v>44651</v>
      </c>
      <c r="C16" s="65">
        <f>VLOOKUP($A16,'Return Data'!$B$7:$R$2292,4,0)</f>
        <v>16.552499999999998</v>
      </c>
      <c r="D16" s="65">
        <f>VLOOKUP($A16,'Return Data'!$B$7:$R$2292,10,0)</f>
        <v>-2.8586</v>
      </c>
      <c r="E16" s="66">
        <f t="shared" si="0"/>
        <v>15</v>
      </c>
      <c r="F16" s="65">
        <f>VLOOKUP($A16,'Return Data'!$B$7:$R$2292,11,0)</f>
        <v>-0.91169999999999995</v>
      </c>
      <c r="G16" s="66">
        <f t="shared" si="1"/>
        <v>14</v>
      </c>
      <c r="H16" s="65">
        <f>VLOOKUP($A16,'Return Data'!$B$7:$R$2292,12,0)</f>
        <v>11.765700000000001</v>
      </c>
      <c r="I16" s="66">
        <f t="shared" si="2"/>
        <v>12</v>
      </c>
      <c r="J16" s="65">
        <f>VLOOKUP($A16,'Return Data'!$B$7:$R$2292,13,0)</f>
        <v>22.960899999999999</v>
      </c>
      <c r="K16" s="66">
        <f t="shared" si="3"/>
        <v>13</v>
      </c>
      <c r="L16" s="65">
        <f>VLOOKUP($A16,'Return Data'!$B$7:$R$2292,17,0)</f>
        <v>45.338000000000001</v>
      </c>
      <c r="M16" s="66">
        <f t="shared" si="4"/>
        <v>18</v>
      </c>
      <c r="N16" s="65"/>
      <c r="O16" s="66"/>
      <c r="P16" s="65"/>
      <c r="Q16" s="66"/>
      <c r="R16" s="65">
        <f>VLOOKUP($A16,'Return Data'!$B$7:$R$2292,16,0)</f>
        <v>18.2195</v>
      </c>
      <c r="S16" s="67">
        <f t="shared" si="6"/>
        <v>8</v>
      </c>
    </row>
    <row r="17" spans="1:19" x14ac:dyDescent="0.3">
      <c r="A17" s="63" t="s">
        <v>888</v>
      </c>
      <c r="B17" s="64">
        <f>VLOOKUP($A17,'Return Data'!$B$7:$R$2292,3,0)</f>
        <v>44651</v>
      </c>
      <c r="C17" s="65">
        <f>VLOOKUP($A17,'Return Data'!$B$7:$R$2292,4,0)</f>
        <v>578.46</v>
      </c>
      <c r="D17" s="65">
        <f>VLOOKUP($A17,'Return Data'!$B$7:$R$2292,10,0)</f>
        <v>1.3774999999999999</v>
      </c>
      <c r="E17" s="66">
        <f t="shared" si="0"/>
        <v>2</v>
      </c>
      <c r="F17" s="65">
        <f>VLOOKUP($A17,'Return Data'!$B$7:$R$2292,11,0)</f>
        <v>0.44979999999999998</v>
      </c>
      <c r="G17" s="66">
        <f t="shared" si="1"/>
        <v>12</v>
      </c>
      <c r="H17" s="65">
        <f>VLOOKUP($A17,'Return Data'!$B$7:$R$2292,12,0)</f>
        <v>17.786200000000001</v>
      </c>
      <c r="I17" s="66">
        <f t="shared" si="2"/>
        <v>2</v>
      </c>
      <c r="J17" s="65">
        <f>VLOOKUP($A17,'Return Data'!$B$7:$R$2292,13,0)</f>
        <v>31.172999999999998</v>
      </c>
      <c r="K17" s="66">
        <f t="shared" si="3"/>
        <v>4</v>
      </c>
      <c r="L17" s="65">
        <f>VLOOKUP($A17,'Return Data'!$B$7:$R$2292,17,0)</f>
        <v>52.771500000000003</v>
      </c>
      <c r="M17" s="66">
        <f t="shared" si="4"/>
        <v>3</v>
      </c>
      <c r="N17" s="65">
        <f>VLOOKUP($A17,'Return Data'!$B$7:$R$2292,14,0)</f>
        <v>18.821899999999999</v>
      </c>
      <c r="O17" s="66">
        <f t="shared" si="5"/>
        <v>9</v>
      </c>
      <c r="P17" s="65">
        <f>VLOOKUP($A17,'Return Data'!$B$7:$R$2292,15,0)</f>
        <v>13.7997</v>
      </c>
      <c r="Q17" s="66">
        <f t="shared" si="7"/>
        <v>13</v>
      </c>
      <c r="R17" s="65">
        <f>VLOOKUP($A17,'Return Data'!$B$7:$R$2292,16,0)</f>
        <v>15.3582</v>
      </c>
      <c r="S17" s="67">
        <f t="shared" si="6"/>
        <v>18</v>
      </c>
    </row>
    <row r="18" spans="1:19" x14ac:dyDescent="0.3">
      <c r="A18" s="63" t="s">
        <v>889</v>
      </c>
      <c r="B18" s="64">
        <f>VLOOKUP($A18,'Return Data'!$B$7:$R$2292,3,0)</f>
        <v>44651</v>
      </c>
      <c r="C18" s="65">
        <f>VLOOKUP($A18,'Return Data'!$B$7:$R$2292,4,0)</f>
        <v>76.67</v>
      </c>
      <c r="D18" s="65">
        <f>VLOOKUP($A18,'Return Data'!$B$7:$R$2292,10,0)</f>
        <v>-1.0327</v>
      </c>
      <c r="E18" s="66">
        <f t="shared" si="0"/>
        <v>9</v>
      </c>
      <c r="F18" s="65">
        <f>VLOOKUP($A18,'Return Data'!$B$7:$R$2292,11,0)</f>
        <v>0.51129999999999998</v>
      </c>
      <c r="G18" s="66">
        <f t="shared" si="1"/>
        <v>9</v>
      </c>
      <c r="H18" s="65">
        <f>VLOOKUP($A18,'Return Data'!$B$7:$R$2292,12,0)</f>
        <v>9.2943999999999996</v>
      </c>
      <c r="I18" s="66">
        <f t="shared" si="2"/>
        <v>17</v>
      </c>
      <c r="J18" s="65">
        <f>VLOOKUP($A18,'Return Data'!$B$7:$R$2292,13,0)</f>
        <v>21.950099999999999</v>
      </c>
      <c r="K18" s="66">
        <f t="shared" si="3"/>
        <v>20</v>
      </c>
      <c r="L18" s="65">
        <f>VLOOKUP($A18,'Return Data'!$B$7:$R$2292,17,0)</f>
        <v>48.111600000000003</v>
      </c>
      <c r="M18" s="66">
        <f t="shared" si="4"/>
        <v>11</v>
      </c>
      <c r="N18" s="65">
        <f>VLOOKUP($A18,'Return Data'!$B$7:$R$2292,14,0)</f>
        <v>15.928699999999999</v>
      </c>
      <c r="O18" s="66">
        <f t="shared" si="5"/>
        <v>18</v>
      </c>
      <c r="P18" s="65">
        <f>VLOOKUP($A18,'Return Data'!$B$7:$R$2292,15,0)</f>
        <v>13.4659</v>
      </c>
      <c r="Q18" s="66">
        <f t="shared" si="7"/>
        <v>15</v>
      </c>
      <c r="R18" s="65">
        <f>VLOOKUP($A18,'Return Data'!$B$7:$R$2292,16,0)</f>
        <v>14.008100000000001</v>
      </c>
      <c r="S18" s="67">
        <f t="shared" si="6"/>
        <v>22</v>
      </c>
    </row>
    <row r="19" spans="1:19" x14ac:dyDescent="0.3">
      <c r="A19" s="63" t="s">
        <v>892</v>
      </c>
      <c r="B19" s="64">
        <f>VLOOKUP($A19,'Return Data'!$B$7:$R$2292,3,0)</f>
        <v>44651</v>
      </c>
      <c r="C19" s="65">
        <f>VLOOKUP($A19,'Return Data'!$B$7:$R$2292,4,0)</f>
        <v>57.97</v>
      </c>
      <c r="D19" s="65">
        <f>VLOOKUP($A19,'Return Data'!$B$7:$R$2292,10,0)</f>
        <v>-4.1660000000000004</v>
      </c>
      <c r="E19" s="66">
        <f t="shared" si="0"/>
        <v>23</v>
      </c>
      <c r="F19" s="65">
        <f>VLOOKUP($A19,'Return Data'!$B$7:$R$2292,11,0)</f>
        <v>-2.391</v>
      </c>
      <c r="G19" s="66">
        <f t="shared" si="1"/>
        <v>20</v>
      </c>
      <c r="H19" s="65">
        <f>VLOOKUP($A19,'Return Data'!$B$7:$R$2292,12,0)</f>
        <v>7.8512000000000004</v>
      </c>
      <c r="I19" s="66">
        <f t="shared" si="2"/>
        <v>21</v>
      </c>
      <c r="J19" s="65">
        <f>VLOOKUP($A19,'Return Data'!$B$7:$R$2292,13,0)</f>
        <v>18.620799999999999</v>
      </c>
      <c r="K19" s="66">
        <f t="shared" si="3"/>
        <v>24</v>
      </c>
      <c r="L19" s="65">
        <f>VLOOKUP($A19,'Return Data'!$B$7:$R$2292,17,0)</f>
        <v>39.147599999999997</v>
      </c>
      <c r="M19" s="66">
        <f t="shared" si="4"/>
        <v>26</v>
      </c>
      <c r="N19" s="65">
        <f>VLOOKUP($A19,'Return Data'!$B$7:$R$2292,14,0)</f>
        <v>15.294600000000001</v>
      </c>
      <c r="O19" s="66">
        <f t="shared" si="5"/>
        <v>20</v>
      </c>
      <c r="P19" s="65">
        <f>VLOOKUP($A19,'Return Data'!$B$7:$R$2292,15,0)</f>
        <v>15.476900000000001</v>
      </c>
      <c r="Q19" s="66">
        <f t="shared" si="7"/>
        <v>8</v>
      </c>
      <c r="R19" s="65">
        <f>VLOOKUP($A19,'Return Data'!$B$7:$R$2292,16,0)</f>
        <v>16.822800000000001</v>
      </c>
      <c r="S19" s="67">
        <f t="shared" si="6"/>
        <v>13</v>
      </c>
    </row>
    <row r="20" spans="1:19" x14ac:dyDescent="0.3">
      <c r="A20" s="63" t="s">
        <v>894</v>
      </c>
      <c r="B20" s="64">
        <f>VLOOKUP($A20,'Return Data'!$B$7:$R$2292,3,0)</f>
        <v>44651</v>
      </c>
      <c r="C20" s="65">
        <f>VLOOKUP($A20,'Return Data'!$B$7:$R$2292,4,0)</f>
        <v>216.84100000000001</v>
      </c>
      <c r="D20" s="65">
        <f>VLOOKUP($A20,'Return Data'!$B$7:$R$2292,10,0)</f>
        <v>1.2604</v>
      </c>
      <c r="E20" s="66">
        <f t="shared" si="0"/>
        <v>3</v>
      </c>
      <c r="F20" s="65">
        <f>VLOOKUP($A20,'Return Data'!$B$7:$R$2292,11,0)</f>
        <v>1.5710999999999999</v>
      </c>
      <c r="G20" s="66">
        <f t="shared" si="1"/>
        <v>5</v>
      </c>
      <c r="H20" s="65">
        <f>VLOOKUP($A20,'Return Data'!$B$7:$R$2292,12,0)</f>
        <v>10.853199999999999</v>
      </c>
      <c r="I20" s="66">
        <f t="shared" si="2"/>
        <v>15</v>
      </c>
      <c r="J20" s="65">
        <f>VLOOKUP($A20,'Return Data'!$B$7:$R$2292,13,0)</f>
        <v>21.533999999999999</v>
      </c>
      <c r="K20" s="66">
        <f t="shared" si="3"/>
        <v>21</v>
      </c>
      <c r="L20" s="65">
        <f>VLOOKUP($A20,'Return Data'!$B$7:$R$2292,17,0)</f>
        <v>45.199199999999998</v>
      </c>
      <c r="M20" s="66">
        <f t="shared" si="4"/>
        <v>19</v>
      </c>
      <c r="N20" s="65">
        <f>VLOOKUP($A20,'Return Data'!$B$7:$R$2292,14,0)</f>
        <v>18.842199999999998</v>
      </c>
      <c r="O20" s="66">
        <f t="shared" si="5"/>
        <v>8</v>
      </c>
      <c r="P20" s="65">
        <f>VLOOKUP($A20,'Return Data'!$B$7:$R$2292,15,0)</f>
        <v>15.3407</v>
      </c>
      <c r="Q20" s="66">
        <f t="shared" si="7"/>
        <v>9</v>
      </c>
      <c r="R20" s="65">
        <f>VLOOKUP($A20,'Return Data'!$B$7:$R$2292,16,0)</f>
        <v>16.999199999999998</v>
      </c>
      <c r="S20" s="67">
        <f t="shared" si="6"/>
        <v>11</v>
      </c>
    </row>
    <row r="21" spans="1:19" x14ac:dyDescent="0.3">
      <c r="A21" s="63" t="s">
        <v>895</v>
      </c>
      <c r="B21" s="64">
        <f>VLOOKUP($A21,'Return Data'!$B$7:$R$2292,3,0)</f>
        <v>44651</v>
      </c>
      <c r="C21" s="65">
        <f>VLOOKUP($A21,'Return Data'!$B$7:$R$2292,4,0)</f>
        <v>75.474000000000004</v>
      </c>
      <c r="D21" s="65">
        <f>VLOOKUP($A21,'Return Data'!$B$7:$R$2292,10,0)</f>
        <v>-2.9609999999999999</v>
      </c>
      <c r="E21" s="66">
        <f t="shared" si="0"/>
        <v>18</v>
      </c>
      <c r="F21" s="65">
        <f>VLOOKUP($A21,'Return Data'!$B$7:$R$2292,11,0)</f>
        <v>1.0753999999999999</v>
      </c>
      <c r="G21" s="66">
        <f t="shared" si="1"/>
        <v>7</v>
      </c>
      <c r="H21" s="65">
        <f>VLOOKUP($A21,'Return Data'!$B$7:$R$2292,12,0)</f>
        <v>12.244</v>
      </c>
      <c r="I21" s="66">
        <f t="shared" si="2"/>
        <v>9</v>
      </c>
      <c r="J21" s="65">
        <f>VLOOKUP($A21,'Return Data'!$B$7:$R$2292,13,0)</f>
        <v>22.937799999999999</v>
      </c>
      <c r="K21" s="66">
        <f t="shared" si="3"/>
        <v>14</v>
      </c>
      <c r="L21" s="65">
        <f>VLOOKUP($A21,'Return Data'!$B$7:$R$2292,17,0)</f>
        <v>40.914400000000001</v>
      </c>
      <c r="M21" s="66">
        <f t="shared" si="4"/>
        <v>25</v>
      </c>
      <c r="N21" s="65">
        <f>VLOOKUP($A21,'Return Data'!$B$7:$R$2292,14,0)</f>
        <v>15.151999999999999</v>
      </c>
      <c r="O21" s="66">
        <f t="shared" si="5"/>
        <v>21</v>
      </c>
      <c r="P21" s="65">
        <f>VLOOKUP($A21,'Return Data'!$B$7:$R$2292,15,0)</f>
        <v>11.5595</v>
      </c>
      <c r="Q21" s="66">
        <f t="shared" si="7"/>
        <v>20</v>
      </c>
      <c r="R21" s="65">
        <f>VLOOKUP($A21,'Return Data'!$B$7:$R$2292,16,0)</f>
        <v>14.5212</v>
      </c>
      <c r="S21" s="67">
        <f t="shared" si="6"/>
        <v>21</v>
      </c>
    </row>
    <row r="22" spans="1:19" x14ac:dyDescent="0.3">
      <c r="A22" s="63" t="s">
        <v>897</v>
      </c>
      <c r="B22" s="64">
        <f>VLOOKUP($A22,'Return Data'!$B$7:$R$2292,3,0)</f>
        <v>44651</v>
      </c>
      <c r="C22" s="65">
        <f>VLOOKUP($A22,'Return Data'!$B$7:$R$2292,4,0)</f>
        <v>26.705100000000002</v>
      </c>
      <c r="D22" s="65">
        <f>VLOOKUP($A22,'Return Data'!$B$7:$R$2292,10,0)</f>
        <v>-1.0244</v>
      </c>
      <c r="E22" s="66">
        <f t="shared" si="0"/>
        <v>8</v>
      </c>
      <c r="F22" s="65">
        <f>VLOOKUP($A22,'Return Data'!$B$7:$R$2292,11,0)</f>
        <v>1.3219000000000001</v>
      </c>
      <c r="G22" s="66">
        <f t="shared" si="1"/>
        <v>6</v>
      </c>
      <c r="H22" s="65">
        <f>VLOOKUP($A22,'Return Data'!$B$7:$R$2292,12,0)</f>
        <v>15.1807</v>
      </c>
      <c r="I22" s="66">
        <f t="shared" si="2"/>
        <v>6</v>
      </c>
      <c r="J22" s="65">
        <f>VLOOKUP($A22,'Return Data'!$B$7:$R$2292,13,0)</f>
        <v>27.431100000000001</v>
      </c>
      <c r="K22" s="66">
        <f t="shared" si="3"/>
        <v>8</v>
      </c>
      <c r="L22" s="65">
        <f>VLOOKUP($A22,'Return Data'!$B$7:$R$2292,17,0)</f>
        <v>44.091900000000003</v>
      </c>
      <c r="M22" s="66">
        <f t="shared" si="4"/>
        <v>20</v>
      </c>
      <c r="N22" s="65">
        <f>VLOOKUP($A22,'Return Data'!$B$7:$R$2292,14,0)</f>
        <v>19.772500000000001</v>
      </c>
      <c r="O22" s="66">
        <f t="shared" si="5"/>
        <v>6</v>
      </c>
      <c r="P22" s="65">
        <f>VLOOKUP($A22,'Return Data'!$B$7:$R$2292,15,0)</f>
        <v>15.667999999999999</v>
      </c>
      <c r="Q22" s="66">
        <f t="shared" si="7"/>
        <v>5</v>
      </c>
      <c r="R22" s="65">
        <f>VLOOKUP($A22,'Return Data'!$B$7:$R$2292,16,0)</f>
        <v>14.8406</v>
      </c>
      <c r="S22" s="67">
        <f t="shared" si="6"/>
        <v>19</v>
      </c>
    </row>
    <row r="23" spans="1:19" x14ac:dyDescent="0.3">
      <c r="A23" s="63" t="s">
        <v>899</v>
      </c>
      <c r="B23" s="64">
        <f>VLOOKUP($A23,'Return Data'!$B$7:$R$2292,3,0)</f>
        <v>44651</v>
      </c>
      <c r="C23" s="65">
        <f>VLOOKUP($A23,'Return Data'!$B$7:$R$2292,4,0)</f>
        <v>17.809899999999999</v>
      </c>
      <c r="D23" s="65">
        <f>VLOOKUP($A23,'Return Data'!$B$7:$R$2292,10,0)</f>
        <v>1.1019000000000001</v>
      </c>
      <c r="E23" s="66">
        <f t="shared" si="0"/>
        <v>4</v>
      </c>
      <c r="F23" s="65">
        <f>VLOOKUP($A23,'Return Data'!$B$7:$R$2292,11,0)</f>
        <v>3.1955</v>
      </c>
      <c r="G23" s="66">
        <f t="shared" si="1"/>
        <v>3</v>
      </c>
      <c r="H23" s="65">
        <f>VLOOKUP($A23,'Return Data'!$B$7:$R$2292,12,0)</f>
        <v>17.4664</v>
      </c>
      <c r="I23" s="66">
        <f t="shared" si="2"/>
        <v>3</v>
      </c>
      <c r="J23" s="65">
        <f>VLOOKUP($A23,'Return Data'!$B$7:$R$2292,13,0)</f>
        <v>33.2318</v>
      </c>
      <c r="K23" s="66">
        <f t="shared" si="3"/>
        <v>2</v>
      </c>
      <c r="L23" s="65">
        <f>VLOOKUP($A23,'Return Data'!$B$7:$R$2292,17,0)</f>
        <v>53.296900000000001</v>
      </c>
      <c r="M23" s="66">
        <f t="shared" si="4"/>
        <v>2</v>
      </c>
      <c r="N23" s="65"/>
      <c r="O23" s="66"/>
      <c r="P23" s="65"/>
      <c r="Q23" s="66"/>
      <c r="R23" s="65">
        <f>VLOOKUP($A23,'Return Data'!$B$7:$R$2292,16,0)</f>
        <v>29.212199999999999</v>
      </c>
      <c r="S23" s="67">
        <f t="shared" si="6"/>
        <v>1</v>
      </c>
    </row>
    <row r="24" spans="1:19" x14ac:dyDescent="0.3">
      <c r="A24" s="63" t="s">
        <v>901</v>
      </c>
      <c r="B24" s="64">
        <f>VLOOKUP($A24,'Return Data'!$B$7:$R$2292,3,0)</f>
        <v>44651</v>
      </c>
      <c r="C24" s="65">
        <f>VLOOKUP($A24,'Return Data'!$B$7:$R$2292,4,0)</f>
        <v>103.711</v>
      </c>
      <c r="D24" s="65">
        <f>VLOOKUP($A24,'Return Data'!$B$7:$R$2292,10,0)</f>
        <v>-2.9140999999999999</v>
      </c>
      <c r="E24" s="66">
        <f t="shared" si="0"/>
        <v>17</v>
      </c>
      <c r="F24" s="65">
        <f>VLOOKUP($A24,'Return Data'!$B$7:$R$2292,11,0)</f>
        <v>-2.0606</v>
      </c>
      <c r="G24" s="66">
        <f t="shared" si="1"/>
        <v>18</v>
      </c>
      <c r="H24" s="65">
        <f>VLOOKUP($A24,'Return Data'!$B$7:$R$2292,12,0)</f>
        <v>9.2270000000000003</v>
      </c>
      <c r="I24" s="66">
        <f t="shared" si="2"/>
        <v>18</v>
      </c>
      <c r="J24" s="65">
        <f>VLOOKUP($A24,'Return Data'!$B$7:$R$2292,13,0)</f>
        <v>22.296399999999998</v>
      </c>
      <c r="K24" s="66">
        <f t="shared" si="3"/>
        <v>18</v>
      </c>
      <c r="L24" s="65">
        <f>VLOOKUP($A24,'Return Data'!$B$7:$R$2292,17,0)</f>
        <v>51.583100000000002</v>
      </c>
      <c r="M24" s="66">
        <f t="shared" si="4"/>
        <v>7</v>
      </c>
      <c r="N24" s="65">
        <f>VLOOKUP($A24,'Return Data'!$B$7:$R$2292,14,0)</f>
        <v>22.477900000000002</v>
      </c>
      <c r="O24" s="66">
        <f t="shared" si="5"/>
        <v>3</v>
      </c>
      <c r="P24" s="65">
        <f>VLOOKUP($A24,'Return Data'!$B$7:$R$2292,15,0)</f>
        <v>18.528300000000002</v>
      </c>
      <c r="Q24" s="66">
        <f t="shared" si="7"/>
        <v>1</v>
      </c>
      <c r="R24" s="65">
        <f>VLOOKUP($A24,'Return Data'!$B$7:$R$2292,16,0)</f>
        <v>24.1541</v>
      </c>
      <c r="S24" s="67">
        <f t="shared" si="6"/>
        <v>3</v>
      </c>
    </row>
    <row r="25" spans="1:19" x14ac:dyDescent="0.3">
      <c r="A25" s="63" t="s">
        <v>903</v>
      </c>
      <c r="B25" s="64">
        <f>VLOOKUP($A25,'Return Data'!$B$7:$R$2292,3,0)</f>
        <v>44651</v>
      </c>
      <c r="C25" s="65">
        <f>VLOOKUP($A25,'Return Data'!$B$7:$R$2292,4,0)</f>
        <v>16.372399999999999</v>
      </c>
      <c r="D25" s="65">
        <f>VLOOKUP($A25,'Return Data'!$B$7:$R$2292,10,0)</f>
        <v>-7.0831999999999997</v>
      </c>
      <c r="E25" s="66">
        <f t="shared" si="0"/>
        <v>26</v>
      </c>
      <c r="F25" s="65">
        <f>VLOOKUP($A25,'Return Data'!$B$7:$R$2292,11,0)</f>
        <v>-4.6703000000000001</v>
      </c>
      <c r="G25" s="66">
        <f t="shared" si="1"/>
        <v>25</v>
      </c>
      <c r="H25" s="65">
        <f>VLOOKUP($A25,'Return Data'!$B$7:$R$2292,12,0)</f>
        <v>8.3770000000000007</v>
      </c>
      <c r="I25" s="66">
        <f t="shared" si="2"/>
        <v>20</v>
      </c>
      <c r="J25" s="65">
        <f>VLOOKUP($A25,'Return Data'!$B$7:$R$2292,13,0)</f>
        <v>19.563300000000002</v>
      </c>
      <c r="K25" s="66">
        <f t="shared" si="3"/>
        <v>23</v>
      </c>
      <c r="L25" s="65">
        <f>VLOOKUP($A25,'Return Data'!$B$7:$R$2292,17,0)</f>
        <v>43.684100000000001</v>
      </c>
      <c r="M25" s="66">
        <f t="shared" si="4"/>
        <v>22</v>
      </c>
      <c r="N25" s="65"/>
      <c r="O25" s="66"/>
      <c r="P25" s="65"/>
      <c r="Q25" s="66"/>
      <c r="R25" s="65">
        <f>VLOOKUP($A25,'Return Data'!$B$7:$R$2292,16,0)</f>
        <v>22.2425</v>
      </c>
      <c r="S25" s="67">
        <f t="shared" si="6"/>
        <v>5</v>
      </c>
    </row>
    <row r="26" spans="1:19" x14ac:dyDescent="0.3">
      <c r="A26" s="63" t="s">
        <v>1916</v>
      </c>
      <c r="B26" s="64">
        <f>VLOOKUP($A26,'Return Data'!$B$7:$R$2292,3,0)</f>
        <v>44651</v>
      </c>
      <c r="C26" s="65">
        <f>VLOOKUP($A26,'Return Data'!$B$7:$R$2292,4,0)</f>
        <v>27.220099999999999</v>
      </c>
      <c r="D26" s="65">
        <f>VLOOKUP($A26,'Return Data'!$B$7:$R$2292,10,0)</f>
        <v>-1.1066</v>
      </c>
      <c r="E26" s="66">
        <f t="shared" si="0"/>
        <v>10</v>
      </c>
      <c r="F26" s="65">
        <f>VLOOKUP($A26,'Return Data'!$B$7:$R$2292,11,0)</f>
        <v>2.4790999999999999</v>
      </c>
      <c r="G26" s="66">
        <f t="shared" si="1"/>
        <v>4</v>
      </c>
      <c r="H26" s="65">
        <f>VLOOKUP($A26,'Return Data'!$B$7:$R$2292,12,0)</f>
        <v>17.103400000000001</v>
      </c>
      <c r="I26" s="66">
        <f t="shared" si="2"/>
        <v>4</v>
      </c>
      <c r="J26" s="65">
        <f>VLOOKUP($A26,'Return Data'!$B$7:$R$2292,13,0)</f>
        <v>29.331299999999999</v>
      </c>
      <c r="K26" s="66">
        <f t="shared" si="3"/>
        <v>5</v>
      </c>
      <c r="L26" s="65">
        <f>VLOOKUP($A26,'Return Data'!$B$7:$R$2292,17,0)</f>
        <v>50.420400000000001</v>
      </c>
      <c r="M26" s="66">
        <f t="shared" si="4"/>
        <v>8</v>
      </c>
      <c r="N26" s="65">
        <f>VLOOKUP($A26,'Return Data'!$B$7:$R$2292,14,0)</f>
        <v>18.615200000000002</v>
      </c>
      <c r="O26" s="66">
        <f t="shared" si="5"/>
        <v>10</v>
      </c>
      <c r="P26" s="65">
        <f>VLOOKUP($A26,'Return Data'!$B$7:$R$2292,15,0)</f>
        <v>14.443899999999999</v>
      </c>
      <c r="Q26" s="66">
        <f t="shared" si="7"/>
        <v>10</v>
      </c>
      <c r="R26" s="65">
        <f>VLOOKUP($A26,'Return Data'!$B$7:$R$2292,16,0)</f>
        <v>17.1752</v>
      </c>
      <c r="S26" s="67">
        <f t="shared" si="6"/>
        <v>10</v>
      </c>
    </row>
    <row r="27" spans="1:19" x14ac:dyDescent="0.3">
      <c r="A27" s="63" t="s">
        <v>906</v>
      </c>
      <c r="B27" s="64">
        <f>VLOOKUP($A27,'Return Data'!$B$7:$R$2292,3,0)</f>
        <v>44651</v>
      </c>
      <c r="C27" s="65">
        <f>VLOOKUP($A27,'Return Data'!$B$7:$R$2292,4,0)</f>
        <v>865.15430000000003</v>
      </c>
      <c r="D27" s="65">
        <f>VLOOKUP($A27,'Return Data'!$B$7:$R$2292,10,0)</f>
        <v>-0.51549999999999996</v>
      </c>
      <c r="E27" s="66">
        <f t="shared" si="0"/>
        <v>7</v>
      </c>
      <c r="F27" s="65">
        <f>VLOOKUP($A27,'Return Data'!$B$7:$R$2292,11,0)</f>
        <v>-1.0828</v>
      </c>
      <c r="G27" s="66">
        <f t="shared" si="1"/>
        <v>15</v>
      </c>
      <c r="H27" s="65">
        <f>VLOOKUP($A27,'Return Data'!$B$7:$R$2292,12,0)</f>
        <v>12.4758</v>
      </c>
      <c r="I27" s="66">
        <f t="shared" si="2"/>
        <v>8</v>
      </c>
      <c r="J27" s="65">
        <f>VLOOKUP($A27,'Return Data'!$B$7:$R$2292,13,0)</f>
        <v>22.890599999999999</v>
      </c>
      <c r="K27" s="66">
        <f t="shared" si="3"/>
        <v>15</v>
      </c>
      <c r="L27" s="65">
        <f>VLOOKUP($A27,'Return Data'!$B$7:$R$2292,17,0)</f>
        <v>46.844299999999997</v>
      </c>
      <c r="M27" s="66">
        <f t="shared" si="4"/>
        <v>16</v>
      </c>
      <c r="N27" s="65">
        <f>VLOOKUP($A27,'Return Data'!$B$7:$R$2292,14,0)</f>
        <v>16.574400000000001</v>
      </c>
      <c r="O27" s="66">
        <f t="shared" si="5"/>
        <v>16</v>
      </c>
      <c r="P27" s="65">
        <f>VLOOKUP($A27,'Return Data'!$B$7:$R$2292,15,0)</f>
        <v>11.3416</v>
      </c>
      <c r="Q27" s="66">
        <f t="shared" si="7"/>
        <v>21</v>
      </c>
      <c r="R27" s="65">
        <f>VLOOKUP($A27,'Return Data'!$B$7:$R$2292,16,0)</f>
        <v>13.325900000000001</v>
      </c>
      <c r="S27" s="67">
        <f t="shared" si="6"/>
        <v>25</v>
      </c>
    </row>
    <row r="28" spans="1:19" x14ac:dyDescent="0.3">
      <c r="A28" s="63" t="s">
        <v>910</v>
      </c>
      <c r="B28" s="64">
        <f>VLOOKUP($A28,'Return Data'!$B$7:$R$2292,3,0)</f>
        <v>44651</v>
      </c>
      <c r="C28" s="65">
        <f>VLOOKUP($A28,'Return Data'!$B$7:$R$2292,4,0)</f>
        <v>72.648200000000003</v>
      </c>
      <c r="D28" s="65">
        <f>VLOOKUP($A28,'Return Data'!$B$7:$R$2292,10,0)</f>
        <v>5.5846999999999998</v>
      </c>
      <c r="E28" s="66">
        <f t="shared" si="0"/>
        <v>1</v>
      </c>
      <c r="F28" s="65">
        <f>VLOOKUP($A28,'Return Data'!$B$7:$R$2292,11,0)</f>
        <v>10.1425</v>
      </c>
      <c r="G28" s="66">
        <f t="shared" si="1"/>
        <v>1</v>
      </c>
      <c r="H28" s="65">
        <f>VLOOKUP($A28,'Return Data'!$B$7:$R$2292,12,0)</f>
        <v>20.982299999999999</v>
      </c>
      <c r="I28" s="66">
        <f t="shared" si="2"/>
        <v>1</v>
      </c>
      <c r="J28" s="65">
        <f>VLOOKUP($A28,'Return Data'!$B$7:$R$2292,13,0)</f>
        <v>37.613399999999999</v>
      </c>
      <c r="K28" s="66">
        <f t="shared" si="3"/>
        <v>1</v>
      </c>
      <c r="L28" s="65">
        <f>VLOOKUP($A28,'Return Data'!$B$7:$R$2292,17,0)</f>
        <v>53.464799999999997</v>
      </c>
      <c r="M28" s="66">
        <f t="shared" si="4"/>
        <v>1</v>
      </c>
      <c r="N28" s="65">
        <f>VLOOKUP($A28,'Return Data'!$B$7:$R$2292,14,0)</f>
        <v>24.4178</v>
      </c>
      <c r="O28" s="66">
        <f t="shared" si="5"/>
        <v>2</v>
      </c>
      <c r="P28" s="65">
        <f>VLOOKUP($A28,'Return Data'!$B$7:$R$2292,15,0)</f>
        <v>15.839</v>
      </c>
      <c r="Q28" s="66">
        <f t="shared" si="7"/>
        <v>4</v>
      </c>
      <c r="R28" s="65">
        <f>VLOOKUP($A28,'Return Data'!$B$7:$R$2292,16,0)</f>
        <v>19.0412</v>
      </c>
      <c r="S28" s="67">
        <f t="shared" si="6"/>
        <v>7</v>
      </c>
    </row>
    <row r="29" spans="1:19" x14ac:dyDescent="0.3">
      <c r="A29" s="63" t="s">
        <v>1809</v>
      </c>
      <c r="B29" s="64">
        <f>VLOOKUP($A29,'Return Data'!$B$7:$R$2292,3,0)</f>
        <v>44651</v>
      </c>
      <c r="C29" s="65">
        <f>VLOOKUP($A29,'Return Data'!$B$7:$R$2292,4,0)</f>
        <v>385.98</v>
      </c>
      <c r="D29" s="65">
        <f>VLOOKUP($A29,'Return Data'!$B$7:$R$2292,10,0)</f>
        <v>-0.36599999999999999</v>
      </c>
      <c r="E29" s="66">
        <f t="shared" si="0"/>
        <v>6</v>
      </c>
      <c r="F29" s="65">
        <f>VLOOKUP($A29,'Return Data'!$B$7:$R$2292,11,0)</f>
        <v>3.6030000000000002</v>
      </c>
      <c r="G29" s="66">
        <f t="shared" si="1"/>
        <v>2</v>
      </c>
      <c r="H29" s="65">
        <f>VLOOKUP($A29,'Return Data'!$B$7:$R$2292,12,0)</f>
        <v>11.3445</v>
      </c>
      <c r="I29" s="66">
        <f t="shared" si="2"/>
        <v>14</v>
      </c>
      <c r="J29" s="65">
        <f>VLOOKUP($A29,'Return Data'!$B$7:$R$2292,13,0)</f>
        <v>28.0228</v>
      </c>
      <c r="K29" s="66">
        <f t="shared" si="3"/>
        <v>6</v>
      </c>
      <c r="L29" s="65">
        <f>VLOOKUP($A29,'Return Data'!$B$7:$R$2292,17,0)</f>
        <v>50.406300000000002</v>
      </c>
      <c r="M29" s="66">
        <f t="shared" si="4"/>
        <v>9</v>
      </c>
      <c r="N29" s="65">
        <f>VLOOKUP($A29,'Return Data'!$B$7:$R$2292,14,0)</f>
        <v>18.878</v>
      </c>
      <c r="O29" s="66">
        <f t="shared" si="5"/>
        <v>7</v>
      </c>
      <c r="P29" s="65">
        <f>VLOOKUP($A29,'Return Data'!$B$7:$R$2292,15,0)</f>
        <v>15.5532</v>
      </c>
      <c r="Q29" s="66">
        <f t="shared" si="7"/>
        <v>7</v>
      </c>
      <c r="R29" s="65">
        <f>VLOOKUP($A29,'Return Data'!$B$7:$R$2292,16,0)</f>
        <v>17.2438</v>
      </c>
      <c r="S29" s="67">
        <f t="shared" si="6"/>
        <v>9</v>
      </c>
    </row>
    <row r="30" spans="1:19" x14ac:dyDescent="0.3">
      <c r="A30" s="63" t="s">
        <v>912</v>
      </c>
      <c r="B30" s="64">
        <f>VLOOKUP($A30,'Return Data'!$B$7:$R$2292,3,0)</f>
        <v>44651</v>
      </c>
      <c r="C30" s="65">
        <f>VLOOKUP($A30,'Return Data'!$B$7:$R$2292,4,0)</f>
        <v>59.0687</v>
      </c>
      <c r="D30" s="65">
        <f>VLOOKUP($A30,'Return Data'!$B$7:$R$2292,10,0)</f>
        <v>-2.8712</v>
      </c>
      <c r="E30" s="66">
        <f t="shared" si="0"/>
        <v>16</v>
      </c>
      <c r="F30" s="65">
        <f>VLOOKUP($A30,'Return Data'!$B$7:$R$2292,11,0)</f>
        <v>0.46229999999999999</v>
      </c>
      <c r="G30" s="66">
        <f t="shared" si="1"/>
        <v>10</v>
      </c>
      <c r="H30" s="65">
        <f>VLOOKUP($A30,'Return Data'!$B$7:$R$2292,12,0)</f>
        <v>15.7667</v>
      </c>
      <c r="I30" s="66">
        <f t="shared" si="2"/>
        <v>5</v>
      </c>
      <c r="J30" s="65">
        <f>VLOOKUP($A30,'Return Data'!$B$7:$R$2292,13,0)</f>
        <v>25.847300000000001</v>
      </c>
      <c r="K30" s="66">
        <f t="shared" si="3"/>
        <v>9</v>
      </c>
      <c r="L30" s="65">
        <f>VLOOKUP($A30,'Return Data'!$B$7:$R$2292,17,0)</f>
        <v>47.6175</v>
      </c>
      <c r="M30" s="66">
        <f t="shared" si="4"/>
        <v>13</v>
      </c>
      <c r="N30" s="65">
        <f>VLOOKUP($A30,'Return Data'!$B$7:$R$2292,14,0)</f>
        <v>17.8307</v>
      </c>
      <c r="O30" s="66">
        <f t="shared" si="5"/>
        <v>12</v>
      </c>
      <c r="P30" s="65">
        <f>VLOOKUP($A30,'Return Data'!$B$7:$R$2292,15,0)</f>
        <v>15.5875</v>
      </c>
      <c r="Q30" s="66">
        <f t="shared" si="7"/>
        <v>6</v>
      </c>
      <c r="R30" s="65">
        <f>VLOOKUP($A30,'Return Data'!$B$7:$R$2292,16,0)</f>
        <v>15.704700000000001</v>
      </c>
      <c r="S30" s="67">
        <f t="shared" si="6"/>
        <v>17</v>
      </c>
    </row>
    <row r="31" spans="1:19" x14ac:dyDescent="0.3">
      <c r="A31" s="63" t="s">
        <v>914</v>
      </c>
      <c r="B31" s="64">
        <f>VLOOKUP($A31,'Return Data'!$B$7:$R$2292,3,0)</f>
        <v>44651</v>
      </c>
      <c r="C31" s="65">
        <f>VLOOKUP($A31,'Return Data'!$B$7:$R$2292,4,0)</f>
        <v>351.01490000000001</v>
      </c>
      <c r="D31" s="65">
        <f>VLOOKUP($A31,'Return Data'!$B$7:$R$2292,10,0)</f>
        <v>-1.6952</v>
      </c>
      <c r="E31" s="66">
        <f t="shared" si="0"/>
        <v>12</v>
      </c>
      <c r="F31" s="65">
        <f>VLOOKUP($A31,'Return Data'!$B$7:$R$2292,11,0)</f>
        <v>-2.4068999999999998</v>
      </c>
      <c r="G31" s="66">
        <f t="shared" si="1"/>
        <v>21</v>
      </c>
      <c r="H31" s="65">
        <f>VLOOKUP($A31,'Return Data'!$B$7:$R$2292,12,0)</f>
        <v>7.0354000000000001</v>
      </c>
      <c r="I31" s="66">
        <f t="shared" si="2"/>
        <v>23</v>
      </c>
      <c r="J31" s="65">
        <f>VLOOKUP($A31,'Return Data'!$B$7:$R$2292,13,0)</f>
        <v>15.0749</v>
      </c>
      <c r="K31" s="66">
        <f t="shared" si="3"/>
        <v>26</v>
      </c>
      <c r="L31" s="65">
        <f>VLOOKUP($A31,'Return Data'!$B$7:$R$2292,17,0)</f>
        <v>41.930399999999999</v>
      </c>
      <c r="M31" s="66">
        <f t="shared" si="4"/>
        <v>24</v>
      </c>
      <c r="N31" s="65">
        <f>VLOOKUP($A31,'Return Data'!$B$7:$R$2292,14,0)</f>
        <v>17.268999999999998</v>
      </c>
      <c r="O31" s="66">
        <f t="shared" si="5"/>
        <v>15</v>
      </c>
      <c r="P31" s="65">
        <f>VLOOKUP($A31,'Return Data'!$B$7:$R$2292,15,0)</f>
        <v>14.274800000000001</v>
      </c>
      <c r="Q31" s="66">
        <f t="shared" si="7"/>
        <v>11</v>
      </c>
      <c r="R31" s="65">
        <f>VLOOKUP($A31,'Return Data'!$B$7:$R$2292,16,0)</f>
        <v>16.0242</v>
      </c>
      <c r="S31" s="67">
        <f t="shared" si="6"/>
        <v>16</v>
      </c>
    </row>
    <row r="32" spans="1:19" x14ac:dyDescent="0.3">
      <c r="A32" s="63" t="s">
        <v>915</v>
      </c>
      <c r="B32" s="64">
        <f>VLOOKUP($A32,'Return Data'!$B$7:$R$2292,3,0)</f>
        <v>44651</v>
      </c>
      <c r="C32" s="65">
        <f>VLOOKUP($A32,'Return Data'!$B$7:$R$2292,4,0)</f>
        <v>16.420000000000002</v>
      </c>
      <c r="D32" s="65">
        <f>VLOOKUP($A32,'Return Data'!$B$7:$R$2292,10,0)</f>
        <v>-7.0214999999999996</v>
      </c>
      <c r="E32" s="66">
        <f t="shared" si="0"/>
        <v>25</v>
      </c>
      <c r="F32" s="65">
        <f>VLOOKUP($A32,'Return Data'!$B$7:$R$2292,11,0)</f>
        <v>-2.8976999999999999</v>
      </c>
      <c r="G32" s="66">
        <f t="shared" si="1"/>
        <v>22</v>
      </c>
      <c r="H32" s="65">
        <f>VLOOKUP($A32,'Return Data'!$B$7:$R$2292,12,0)</f>
        <v>11.7767</v>
      </c>
      <c r="I32" s="66">
        <f t="shared" si="2"/>
        <v>11</v>
      </c>
      <c r="J32" s="65">
        <f>VLOOKUP($A32,'Return Data'!$B$7:$R$2292,13,0)</f>
        <v>24.0181</v>
      </c>
      <c r="K32" s="66">
        <f t="shared" si="3"/>
        <v>11</v>
      </c>
      <c r="L32" s="65">
        <f>VLOOKUP($A32,'Return Data'!$B$7:$R$2292,17,0)</f>
        <v>47.181100000000001</v>
      </c>
      <c r="M32" s="66">
        <f t="shared" si="4"/>
        <v>14</v>
      </c>
      <c r="N32" s="65"/>
      <c r="O32" s="66"/>
      <c r="P32" s="65"/>
      <c r="Q32" s="66"/>
      <c r="R32" s="65">
        <f>VLOOKUP($A32,'Return Data'!$B$7:$R$2292,16,0)</f>
        <v>23.857099999999999</v>
      </c>
      <c r="S32" s="67">
        <f t="shared" si="6"/>
        <v>4</v>
      </c>
    </row>
    <row r="33" spans="1:19" x14ac:dyDescent="0.3">
      <c r="A33" s="63" t="s">
        <v>917</v>
      </c>
      <c r="B33" s="64">
        <f>VLOOKUP($A33,'Return Data'!$B$7:$R$2292,3,0)</f>
        <v>44651</v>
      </c>
      <c r="C33" s="65">
        <f>VLOOKUP($A33,'Return Data'!$B$7:$R$2292,4,0)</f>
        <v>100.3045</v>
      </c>
      <c r="D33" s="65">
        <f>VLOOKUP($A33,'Return Data'!$B$7:$R$2292,10,0)</f>
        <v>-1.7585999999999999</v>
      </c>
      <c r="E33" s="66">
        <f t="shared" si="0"/>
        <v>13</v>
      </c>
      <c r="F33" s="65">
        <f>VLOOKUP($A33,'Return Data'!$B$7:$R$2292,11,0)</f>
        <v>-3.2444999999999999</v>
      </c>
      <c r="G33" s="66">
        <f t="shared" si="1"/>
        <v>23</v>
      </c>
      <c r="H33" s="65">
        <f>VLOOKUP($A33,'Return Data'!$B$7:$R$2292,12,0)</f>
        <v>6.8955000000000002</v>
      </c>
      <c r="I33" s="66">
        <f t="shared" si="2"/>
        <v>24</v>
      </c>
      <c r="J33" s="65">
        <f>VLOOKUP($A33,'Return Data'!$B$7:$R$2292,13,0)</f>
        <v>22.353300000000001</v>
      </c>
      <c r="K33" s="66">
        <f t="shared" si="3"/>
        <v>17</v>
      </c>
      <c r="L33" s="65">
        <f>VLOOKUP($A33,'Return Data'!$B$7:$R$2292,17,0)</f>
        <v>51.814500000000002</v>
      </c>
      <c r="M33" s="66">
        <f t="shared" si="4"/>
        <v>5</v>
      </c>
      <c r="N33" s="65">
        <f>VLOOKUP($A33,'Return Data'!$B$7:$R$2292,14,0)</f>
        <v>15.7569</v>
      </c>
      <c r="O33" s="66">
        <f t="shared" si="5"/>
        <v>19</v>
      </c>
      <c r="P33" s="65">
        <f>VLOOKUP($A33,'Return Data'!$B$7:$R$2292,15,0)</f>
        <v>12.0783</v>
      </c>
      <c r="Q33" s="66">
        <f t="shared" si="7"/>
        <v>19</v>
      </c>
      <c r="R33" s="65">
        <f>VLOOKUP($A33,'Return Data'!$B$7:$R$2292,16,0)</f>
        <v>13.359500000000001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-2.0365076923076924</v>
      </c>
      <c r="E35" s="74"/>
      <c r="F35" s="75">
        <f>AVERAGE(F8:F33)</f>
        <v>-0.36395000000000011</v>
      </c>
      <c r="G35" s="74"/>
      <c r="H35" s="75">
        <f>AVERAGE(H8:H33)</f>
        <v>11.43246153846154</v>
      </c>
      <c r="I35" s="74"/>
      <c r="J35" s="75">
        <f>AVERAGE(J8:J33)</f>
        <v>24.464576923076923</v>
      </c>
      <c r="K35" s="74"/>
      <c r="L35" s="75">
        <f>AVERAGE(L8:L33)</f>
        <v>47.517961538461542</v>
      </c>
      <c r="M35" s="74"/>
      <c r="N35" s="75">
        <f>AVERAGE(N8:N33)</f>
        <v>18.515472727272723</v>
      </c>
      <c r="O35" s="74"/>
      <c r="P35" s="75">
        <f>AVERAGE(P8:P33)</f>
        <v>14.387795238095237</v>
      </c>
      <c r="Q35" s="74"/>
      <c r="R35" s="75">
        <f>AVERAGE(R8:R33)</f>
        <v>17.677900000000001</v>
      </c>
      <c r="S35" s="76"/>
    </row>
    <row r="36" spans="1:19" x14ac:dyDescent="0.3">
      <c r="A36" s="73" t="s">
        <v>28</v>
      </c>
      <c r="B36" s="74"/>
      <c r="C36" s="74"/>
      <c r="D36" s="75">
        <f>MIN(D8:D33)</f>
        <v>-7.0831999999999997</v>
      </c>
      <c r="E36" s="74"/>
      <c r="F36" s="75">
        <f>MIN(F8:F33)</f>
        <v>-5.7259000000000002</v>
      </c>
      <c r="G36" s="74"/>
      <c r="H36" s="75">
        <f>MIN(H8:H33)</f>
        <v>3.3288000000000002</v>
      </c>
      <c r="I36" s="74"/>
      <c r="J36" s="75">
        <f>MIN(J8:J33)</f>
        <v>15.0749</v>
      </c>
      <c r="K36" s="74"/>
      <c r="L36" s="75">
        <f>MIN(L8:L33)</f>
        <v>39.147599999999997</v>
      </c>
      <c r="M36" s="74"/>
      <c r="N36" s="75">
        <f>MIN(N8:N33)</f>
        <v>14.561999999999999</v>
      </c>
      <c r="O36" s="74"/>
      <c r="P36" s="75">
        <f>MIN(P8:P33)</f>
        <v>11.3416</v>
      </c>
      <c r="Q36" s="74"/>
      <c r="R36" s="75">
        <f>MIN(R8:R33)</f>
        <v>11.917999999999999</v>
      </c>
      <c r="S36" s="76"/>
    </row>
    <row r="37" spans="1:19" ht="15" thickBot="1" x14ac:dyDescent="0.35">
      <c r="A37" s="77" t="s">
        <v>29</v>
      </c>
      <c r="B37" s="78"/>
      <c r="C37" s="78"/>
      <c r="D37" s="79">
        <f>MAX(D8:D33)</f>
        <v>5.5846999999999998</v>
      </c>
      <c r="E37" s="78"/>
      <c r="F37" s="79">
        <f>MAX(F8:F33)</f>
        <v>10.1425</v>
      </c>
      <c r="G37" s="78"/>
      <c r="H37" s="79">
        <f>MAX(H8:H33)</f>
        <v>20.982299999999999</v>
      </c>
      <c r="I37" s="78"/>
      <c r="J37" s="79">
        <f>MAX(J8:J33)</f>
        <v>37.613399999999999</v>
      </c>
      <c r="K37" s="78"/>
      <c r="L37" s="79">
        <f>MAX(L8:L33)</f>
        <v>53.464799999999997</v>
      </c>
      <c r="M37" s="78"/>
      <c r="N37" s="79">
        <f>MAX(N8:N33)</f>
        <v>26.6694</v>
      </c>
      <c r="O37" s="78"/>
      <c r="P37" s="79">
        <f>MAX(P8:P33)</f>
        <v>18.528300000000002</v>
      </c>
      <c r="Q37" s="78"/>
      <c r="R37" s="79">
        <f>MAX(R8:R33)</f>
        <v>29.212199999999999</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1806</v>
      </c>
      <c r="B8" s="64">
        <f>VLOOKUP($A8,'Return Data'!$B$7:$R$2292,3,0)</f>
        <v>44651</v>
      </c>
      <c r="C8" s="65">
        <f>VLOOKUP($A8,'Return Data'!$B$7:$R$2292,4,0)</f>
        <v>776.92101068443299</v>
      </c>
      <c r="D8" s="65">
        <f>VLOOKUP($A8,'Return Data'!$B$7:$R$2292,10,0)</f>
        <v>-6.9558999999999997</v>
      </c>
      <c r="E8" s="66">
        <f t="shared" ref="E8:E33" si="0">RANK(D8,D$8:D$33,0)</f>
        <v>24</v>
      </c>
      <c r="F8" s="65">
        <f>VLOOKUP($A8,'Return Data'!$B$7:$R$2292,11,0)</f>
        <v>-5.0716000000000001</v>
      </c>
      <c r="G8" s="66">
        <f t="shared" ref="G8:G33" si="1">RANK(F8,F$8:F$33,0)</f>
        <v>24</v>
      </c>
      <c r="H8" s="65">
        <f>VLOOKUP($A8,'Return Data'!$B$7:$R$2292,12,0)</f>
        <v>7.9729999999999999</v>
      </c>
      <c r="I8" s="66">
        <f t="shared" ref="I8:I33" si="2">RANK(H8,H$8:H$33,0)</f>
        <v>19</v>
      </c>
      <c r="J8" s="65">
        <f>VLOOKUP($A8,'Return Data'!$B$7:$R$2292,13,0)</f>
        <v>19.014399999999998</v>
      </c>
      <c r="K8" s="66">
        <f t="shared" ref="K8:K32" si="3">RANK(J8,J$8:J$33,0)</f>
        <v>22</v>
      </c>
      <c r="L8" s="65">
        <f>VLOOKUP($A8,'Return Data'!$B$7:$R$2292,17,0)</f>
        <v>46.603700000000003</v>
      </c>
      <c r="M8" s="66">
        <f t="shared" ref="M8:M32" si="4">RANK(L8,L$8:L$33,0)</f>
        <v>11</v>
      </c>
      <c r="N8" s="65">
        <f>VLOOKUP($A8,'Return Data'!$B$7:$R$2292,14,0)</f>
        <v>16.778400000000001</v>
      </c>
      <c r="O8" s="66">
        <f t="shared" ref="O8:O31" si="5">RANK(N8,N$8:N$33,0)</f>
        <v>12</v>
      </c>
      <c r="P8" s="65">
        <f>VLOOKUP($A8,'Return Data'!$B$7:$R$2292,15,0)</f>
        <v>11.750999999999999</v>
      </c>
      <c r="Q8" s="66">
        <f t="shared" ref="Q8:Q31" si="6">RANK(P8,P$8:P$33,0)</f>
        <v>17</v>
      </c>
      <c r="R8" s="65">
        <f>VLOOKUP($A8,'Return Data'!$B$7:$R$2292,16,0)</f>
        <v>17.6814</v>
      </c>
      <c r="S8" s="67">
        <f t="shared" ref="S8:S32" si="7">RANK(R8,R$8:R$33,0)</f>
        <v>9</v>
      </c>
    </row>
    <row r="9" spans="1:20" x14ac:dyDescent="0.3">
      <c r="A9" s="63" t="s">
        <v>874</v>
      </c>
      <c r="B9" s="64">
        <f>VLOOKUP($A9,'Return Data'!$B$7:$R$2292,3,0)</f>
        <v>44651</v>
      </c>
      <c r="C9" s="65">
        <f>VLOOKUP($A9,'Return Data'!$B$7:$R$2292,4,0)</f>
        <v>20.61</v>
      </c>
      <c r="D9" s="65">
        <f>VLOOKUP($A9,'Return Data'!$B$7:$R$2292,10,0)</f>
        <v>-3.6015000000000001</v>
      </c>
      <c r="E9" s="66">
        <f t="shared" si="0"/>
        <v>19</v>
      </c>
      <c r="F9" s="65">
        <f>VLOOKUP($A9,'Return Data'!$B$7:$R$2292,11,0)</f>
        <v>-0.2903</v>
      </c>
      <c r="G9" s="66">
        <f t="shared" si="1"/>
        <v>12</v>
      </c>
      <c r="H9" s="65">
        <f>VLOOKUP($A9,'Return Data'!$B$7:$R$2292,12,0)</f>
        <v>10.9855</v>
      </c>
      <c r="I9" s="66">
        <f t="shared" si="2"/>
        <v>10</v>
      </c>
      <c r="J9" s="65">
        <f>VLOOKUP($A9,'Return Data'!$B$7:$R$2292,13,0)</f>
        <v>29.378499999999999</v>
      </c>
      <c r="K9" s="66">
        <f t="shared" si="3"/>
        <v>4</v>
      </c>
      <c r="L9" s="65">
        <f>VLOOKUP($A9,'Return Data'!$B$7:$R$2292,17,0)</f>
        <v>47.837000000000003</v>
      </c>
      <c r="M9" s="66">
        <f t="shared" si="4"/>
        <v>9</v>
      </c>
      <c r="N9" s="65">
        <f>VLOOKUP($A9,'Return Data'!$B$7:$R$2292,14,0)</f>
        <v>24.6586</v>
      </c>
      <c r="O9" s="66">
        <f t="shared" si="5"/>
        <v>1</v>
      </c>
      <c r="P9" s="65"/>
      <c r="Q9" s="66"/>
      <c r="R9" s="65">
        <f>VLOOKUP($A9,'Return Data'!$B$7:$R$2292,16,0)</f>
        <v>23.387899999999998</v>
      </c>
      <c r="S9" s="67">
        <f t="shared" si="7"/>
        <v>2</v>
      </c>
    </row>
    <row r="10" spans="1:20" x14ac:dyDescent="0.3">
      <c r="A10" s="63" t="s">
        <v>876</v>
      </c>
      <c r="B10" s="64">
        <f>VLOOKUP($A10,'Return Data'!$B$7:$R$2292,3,0)</f>
        <v>44651</v>
      </c>
      <c r="C10" s="65">
        <f>VLOOKUP($A10,'Return Data'!$B$7:$R$2292,4,0)</f>
        <v>53.81</v>
      </c>
      <c r="D10" s="65">
        <f>VLOOKUP($A10,'Return Data'!$B$7:$R$2292,10,0)</f>
        <v>-3.9449999999999998</v>
      </c>
      <c r="E10" s="66">
        <f t="shared" si="0"/>
        <v>21</v>
      </c>
      <c r="F10" s="65">
        <f>VLOOKUP($A10,'Return Data'!$B$7:$R$2292,11,0)</f>
        <v>-2.5358000000000001</v>
      </c>
      <c r="G10" s="66">
        <f t="shared" si="1"/>
        <v>18</v>
      </c>
      <c r="H10" s="65">
        <f>VLOOKUP($A10,'Return Data'!$B$7:$R$2292,12,0)</f>
        <v>6.6388999999999996</v>
      </c>
      <c r="I10" s="66">
        <f t="shared" si="2"/>
        <v>22</v>
      </c>
      <c r="J10" s="65">
        <f>VLOOKUP($A10,'Return Data'!$B$7:$R$2292,13,0)</f>
        <v>22.91</v>
      </c>
      <c r="K10" s="66">
        <f t="shared" si="3"/>
        <v>10</v>
      </c>
      <c r="L10" s="65">
        <f>VLOOKUP($A10,'Return Data'!$B$7:$R$2292,17,0)</f>
        <v>40.523299999999999</v>
      </c>
      <c r="M10" s="66">
        <f t="shared" si="4"/>
        <v>24</v>
      </c>
      <c r="N10" s="65">
        <f>VLOOKUP($A10,'Return Data'!$B$7:$R$2292,14,0)</f>
        <v>17.189699999999998</v>
      </c>
      <c r="O10" s="66">
        <f t="shared" si="5"/>
        <v>10</v>
      </c>
      <c r="P10" s="65">
        <f>VLOOKUP($A10,'Return Data'!$B$7:$R$2292,15,0)</f>
        <v>11.8712</v>
      </c>
      <c r="Q10" s="66">
        <f t="shared" si="6"/>
        <v>16</v>
      </c>
      <c r="R10" s="65">
        <f>VLOOKUP($A10,'Return Data'!$B$7:$R$2292,16,0)</f>
        <v>13.3293</v>
      </c>
      <c r="S10" s="67">
        <f t="shared" si="7"/>
        <v>17</v>
      </c>
    </row>
    <row r="11" spans="1:20" x14ac:dyDescent="0.3">
      <c r="A11" s="63" t="s">
        <v>878</v>
      </c>
      <c r="B11" s="64">
        <f>VLOOKUP($A11,'Return Data'!$B$7:$R$2292,3,0)</f>
        <v>44651</v>
      </c>
      <c r="C11" s="65">
        <f>VLOOKUP($A11,'Return Data'!$B$7:$R$2292,4,0)</f>
        <v>158.32</v>
      </c>
      <c r="D11" s="65">
        <f>VLOOKUP($A11,'Return Data'!$B$7:$R$2292,10,0)</f>
        <v>-4.1007999999999996</v>
      </c>
      <c r="E11" s="66">
        <f t="shared" si="0"/>
        <v>22</v>
      </c>
      <c r="F11" s="65">
        <f>VLOOKUP($A11,'Return Data'!$B$7:$R$2292,11,0)</f>
        <v>-2.4222000000000001</v>
      </c>
      <c r="G11" s="66">
        <f t="shared" si="1"/>
        <v>17</v>
      </c>
      <c r="H11" s="65">
        <f>VLOOKUP($A11,'Return Data'!$B$7:$R$2292,12,0)</f>
        <v>9.5184999999999995</v>
      </c>
      <c r="I11" s="66">
        <f t="shared" si="2"/>
        <v>16</v>
      </c>
      <c r="J11" s="65">
        <f>VLOOKUP($A11,'Return Data'!$B$7:$R$2292,13,0)</f>
        <v>22.5197</v>
      </c>
      <c r="K11" s="66">
        <f t="shared" si="3"/>
        <v>12</v>
      </c>
      <c r="L11" s="65">
        <f>VLOOKUP($A11,'Return Data'!$B$7:$R$2292,17,0)</f>
        <v>45.300199999999997</v>
      </c>
      <c r="M11" s="66">
        <f t="shared" si="4"/>
        <v>16</v>
      </c>
      <c r="N11" s="65">
        <f>VLOOKUP($A11,'Return Data'!$B$7:$R$2292,14,0)</f>
        <v>18.733599999999999</v>
      </c>
      <c r="O11" s="66">
        <f t="shared" si="5"/>
        <v>4</v>
      </c>
      <c r="P11" s="65">
        <f>VLOOKUP($A11,'Return Data'!$B$7:$R$2292,15,0)</f>
        <v>15.085800000000001</v>
      </c>
      <c r="Q11" s="66">
        <f t="shared" si="6"/>
        <v>4</v>
      </c>
      <c r="R11" s="65">
        <f>VLOOKUP($A11,'Return Data'!$B$7:$R$2292,16,0)</f>
        <v>17.568000000000001</v>
      </c>
      <c r="S11" s="67">
        <f t="shared" si="7"/>
        <v>10</v>
      </c>
    </row>
    <row r="12" spans="1:20" x14ac:dyDescent="0.3">
      <c r="A12" s="63" t="s">
        <v>880</v>
      </c>
      <c r="B12" s="64">
        <f>VLOOKUP($A12,'Return Data'!$B$7:$R$2292,3,0)</f>
        <v>44651</v>
      </c>
      <c r="C12" s="65">
        <f>VLOOKUP($A12,'Return Data'!$B$7:$R$2292,4,0)</f>
        <v>341.54300000000001</v>
      </c>
      <c r="D12" s="65">
        <f>VLOOKUP($A12,'Return Data'!$B$7:$R$2292,10,0)</f>
        <v>-2.7635999999999998</v>
      </c>
      <c r="E12" s="66">
        <f t="shared" si="0"/>
        <v>14</v>
      </c>
      <c r="F12" s="65">
        <f>VLOOKUP($A12,'Return Data'!$B$7:$R$2292,11,0)</f>
        <v>-6.1666999999999996</v>
      </c>
      <c r="G12" s="66">
        <f t="shared" si="1"/>
        <v>26</v>
      </c>
      <c r="H12" s="65">
        <f>VLOOKUP($A12,'Return Data'!$B$7:$R$2292,12,0)</f>
        <v>2.6095000000000002</v>
      </c>
      <c r="I12" s="66">
        <f t="shared" si="2"/>
        <v>26</v>
      </c>
      <c r="J12" s="65">
        <f>VLOOKUP($A12,'Return Data'!$B$7:$R$2292,13,0)</f>
        <v>16.045999999999999</v>
      </c>
      <c r="K12" s="66">
        <f t="shared" si="3"/>
        <v>25</v>
      </c>
      <c r="L12" s="65">
        <f>VLOOKUP($A12,'Return Data'!$B$7:$R$2292,17,0)</f>
        <v>42.494500000000002</v>
      </c>
      <c r="M12" s="66">
        <f t="shared" si="4"/>
        <v>20</v>
      </c>
      <c r="N12" s="65">
        <f>VLOOKUP($A12,'Return Data'!$B$7:$R$2292,14,0)</f>
        <v>15.1936</v>
      </c>
      <c r="O12" s="66">
        <f t="shared" si="5"/>
        <v>17</v>
      </c>
      <c r="P12" s="65">
        <f>VLOOKUP($A12,'Return Data'!$B$7:$R$2292,15,0)</f>
        <v>12.352600000000001</v>
      </c>
      <c r="Q12" s="66">
        <f t="shared" si="6"/>
        <v>14</v>
      </c>
      <c r="R12" s="65">
        <f>VLOOKUP($A12,'Return Data'!$B$7:$R$2292,16,0)</f>
        <v>17.5059</v>
      </c>
      <c r="S12" s="67">
        <f t="shared" si="7"/>
        <v>11</v>
      </c>
    </row>
    <row r="13" spans="1:20" x14ac:dyDescent="0.3">
      <c r="A13" s="63" t="s">
        <v>882</v>
      </c>
      <c r="B13" s="64">
        <f>VLOOKUP($A13,'Return Data'!$B$7:$R$2292,3,0)</f>
        <v>44651</v>
      </c>
      <c r="C13" s="65">
        <f>VLOOKUP($A13,'Return Data'!$B$7:$R$2292,4,0)</f>
        <v>51.993000000000002</v>
      </c>
      <c r="D13" s="65">
        <f>VLOOKUP($A13,'Return Data'!$B$7:$R$2292,10,0)</f>
        <v>-1.8332999999999999</v>
      </c>
      <c r="E13" s="66">
        <f t="shared" si="0"/>
        <v>11</v>
      </c>
      <c r="F13" s="65">
        <f>VLOOKUP($A13,'Return Data'!$B$7:$R$2292,11,0)</f>
        <v>-0.48420000000000002</v>
      </c>
      <c r="G13" s="66">
        <f t="shared" si="1"/>
        <v>13</v>
      </c>
      <c r="H13" s="65">
        <f>VLOOKUP($A13,'Return Data'!$B$7:$R$2292,12,0)</f>
        <v>10.1967</v>
      </c>
      <c r="I13" s="66">
        <f t="shared" si="2"/>
        <v>14</v>
      </c>
      <c r="J13" s="65">
        <f>VLOOKUP($A13,'Return Data'!$B$7:$R$2292,13,0)</f>
        <v>20.866199999999999</v>
      </c>
      <c r="K13" s="66">
        <f t="shared" si="3"/>
        <v>19</v>
      </c>
      <c r="L13" s="65">
        <f>VLOOKUP($A13,'Return Data'!$B$7:$R$2292,17,0)</f>
        <v>44.4407</v>
      </c>
      <c r="M13" s="66">
        <f t="shared" si="4"/>
        <v>17</v>
      </c>
      <c r="N13" s="65">
        <f>VLOOKUP($A13,'Return Data'!$B$7:$R$2292,14,0)</f>
        <v>18.382899999999999</v>
      </c>
      <c r="O13" s="66">
        <f t="shared" si="5"/>
        <v>5</v>
      </c>
      <c r="P13" s="65">
        <f>VLOOKUP($A13,'Return Data'!$B$7:$R$2292,15,0)</f>
        <v>15.4399</v>
      </c>
      <c r="Q13" s="66">
        <f t="shared" si="6"/>
        <v>2</v>
      </c>
      <c r="R13" s="65">
        <f>VLOOKUP($A13,'Return Data'!$B$7:$R$2292,16,0)</f>
        <v>11.7781</v>
      </c>
      <c r="S13" s="67">
        <f t="shared" si="7"/>
        <v>25</v>
      </c>
    </row>
    <row r="14" spans="1:20" x14ac:dyDescent="0.3">
      <c r="A14" s="63" t="s">
        <v>883</v>
      </c>
      <c r="B14" s="64">
        <f>VLOOKUP($A14,'Return Data'!$B$7:$R$2292,3,0)</f>
        <v>44651</v>
      </c>
      <c r="C14" s="65">
        <f>VLOOKUP($A14,'Return Data'!$B$7:$R$2292,4,0)</f>
        <v>119.41070000000001</v>
      </c>
      <c r="D14" s="65">
        <f>VLOOKUP($A14,'Return Data'!$B$7:$R$2292,10,0)</f>
        <v>-3.9281000000000001</v>
      </c>
      <c r="E14" s="66">
        <f t="shared" si="0"/>
        <v>20</v>
      </c>
      <c r="F14" s="65">
        <f>VLOOKUP($A14,'Return Data'!$B$7:$R$2292,11,0)</f>
        <v>-2.1930999999999998</v>
      </c>
      <c r="G14" s="66">
        <f t="shared" si="1"/>
        <v>16</v>
      </c>
      <c r="H14" s="65">
        <f>VLOOKUP($A14,'Return Data'!$B$7:$R$2292,12,0)</f>
        <v>6.1528999999999998</v>
      </c>
      <c r="I14" s="66">
        <f t="shared" si="2"/>
        <v>24</v>
      </c>
      <c r="J14" s="65">
        <f>VLOOKUP($A14,'Return Data'!$B$7:$R$2292,13,0)</f>
        <v>21.3156</v>
      </c>
      <c r="K14" s="66">
        <f t="shared" si="3"/>
        <v>16</v>
      </c>
      <c r="L14" s="65">
        <f>VLOOKUP($A14,'Return Data'!$B$7:$R$2292,17,0)</f>
        <v>50.541800000000002</v>
      </c>
      <c r="M14" s="66">
        <f t="shared" si="4"/>
        <v>5</v>
      </c>
      <c r="N14" s="65">
        <f>VLOOKUP($A14,'Return Data'!$B$7:$R$2292,14,0)</f>
        <v>13.639099999999999</v>
      </c>
      <c r="O14" s="66">
        <f t="shared" si="5"/>
        <v>22</v>
      </c>
      <c r="P14" s="65">
        <f>VLOOKUP($A14,'Return Data'!$B$7:$R$2292,15,0)</f>
        <v>11.2658</v>
      </c>
      <c r="Q14" s="66">
        <f t="shared" si="6"/>
        <v>19</v>
      </c>
      <c r="R14" s="65">
        <f>VLOOKUP($A14,'Return Data'!$B$7:$R$2292,16,0)</f>
        <v>15.6166</v>
      </c>
      <c r="S14" s="67">
        <f t="shared" si="7"/>
        <v>13</v>
      </c>
    </row>
    <row r="15" spans="1:20" x14ac:dyDescent="0.3">
      <c r="A15" s="63" t="s">
        <v>1927</v>
      </c>
      <c r="B15" s="64">
        <f>VLOOKUP($A15,'Return Data'!$B$7:$R$2292,3,0)</f>
        <v>44651</v>
      </c>
      <c r="C15" s="65">
        <f>VLOOKUP($A15,'Return Data'!$B$7:$R$2292,4,0)</f>
        <v>249.71421602802801</v>
      </c>
      <c r="D15" s="65">
        <f>VLOOKUP($A15,'Return Data'!$B$7:$R$2292,10,0)</f>
        <v>0.1081</v>
      </c>
      <c r="E15" s="66">
        <f t="shared" si="0"/>
        <v>5</v>
      </c>
      <c r="F15" s="65">
        <f>VLOOKUP($A15,'Return Data'!$B$7:$R$2292,11,0)</f>
        <v>0.3553</v>
      </c>
      <c r="G15" s="66">
        <f t="shared" si="1"/>
        <v>8</v>
      </c>
      <c r="H15" s="65">
        <f>VLOOKUP($A15,'Return Data'!$B$7:$R$2292,12,0)</f>
        <v>12.792</v>
      </c>
      <c r="I15" s="66">
        <f t="shared" si="2"/>
        <v>7</v>
      </c>
      <c r="J15" s="65">
        <f>VLOOKUP($A15,'Return Data'!$B$7:$R$2292,13,0)</f>
        <v>26.7227</v>
      </c>
      <c r="K15" s="66">
        <f t="shared" si="3"/>
        <v>6</v>
      </c>
      <c r="L15" s="65">
        <f>VLOOKUP($A15,'Return Data'!$B$7:$R$2292,17,0)</f>
        <v>51.4251</v>
      </c>
      <c r="M15" s="66">
        <f t="shared" si="4"/>
        <v>3</v>
      </c>
      <c r="N15" s="65">
        <f>VLOOKUP($A15,'Return Data'!$B$7:$R$2292,14,0)</f>
        <v>16.9711</v>
      </c>
      <c r="O15" s="66">
        <f t="shared" si="5"/>
        <v>11</v>
      </c>
      <c r="P15" s="65">
        <f>VLOOKUP($A15,'Return Data'!$B$7:$R$2292,15,0)</f>
        <v>13.6782</v>
      </c>
      <c r="Q15" s="66">
        <f t="shared" si="6"/>
        <v>10</v>
      </c>
      <c r="R15" s="65">
        <f>VLOOKUP($A15,'Return Data'!$B$7:$R$2292,16,0)</f>
        <v>12.118</v>
      </c>
      <c r="S15" s="67">
        <f t="shared" si="7"/>
        <v>23</v>
      </c>
    </row>
    <row r="16" spans="1:20" x14ac:dyDescent="0.3">
      <c r="A16" s="63" t="s">
        <v>886</v>
      </c>
      <c r="B16" s="64">
        <f>VLOOKUP($A16,'Return Data'!$B$7:$R$2292,3,0)</f>
        <v>44651</v>
      </c>
      <c r="C16" s="65">
        <f>VLOOKUP($A16,'Return Data'!$B$7:$R$2292,4,0)</f>
        <v>15.746</v>
      </c>
      <c r="D16" s="65">
        <f>VLOOKUP($A16,'Return Data'!$B$7:$R$2292,10,0)</f>
        <v>-3.2682000000000002</v>
      </c>
      <c r="E16" s="66">
        <f t="shared" si="0"/>
        <v>18</v>
      </c>
      <c r="F16" s="65">
        <f>VLOOKUP($A16,'Return Data'!$B$7:$R$2292,11,0)</f>
        <v>-1.7515000000000001</v>
      </c>
      <c r="G16" s="66">
        <f t="shared" si="1"/>
        <v>15</v>
      </c>
      <c r="H16" s="65">
        <f>VLOOKUP($A16,'Return Data'!$B$7:$R$2292,12,0)</f>
        <v>10.348800000000001</v>
      </c>
      <c r="I16" s="66">
        <f t="shared" si="2"/>
        <v>13</v>
      </c>
      <c r="J16" s="65">
        <f>VLOOKUP($A16,'Return Data'!$B$7:$R$2292,13,0)</f>
        <v>20.889700000000001</v>
      </c>
      <c r="K16" s="66">
        <f t="shared" si="3"/>
        <v>18</v>
      </c>
      <c r="L16" s="65">
        <f>VLOOKUP($A16,'Return Data'!$B$7:$R$2292,17,0)</f>
        <v>42.908499999999997</v>
      </c>
      <c r="M16" s="66">
        <f t="shared" si="4"/>
        <v>19</v>
      </c>
      <c r="N16" s="65"/>
      <c r="O16" s="66"/>
      <c r="P16" s="65"/>
      <c r="Q16" s="66"/>
      <c r="R16" s="65">
        <f>VLOOKUP($A16,'Return Data'!$B$7:$R$2292,16,0)</f>
        <v>16.2744</v>
      </c>
      <c r="S16" s="67">
        <f t="shared" si="7"/>
        <v>12</v>
      </c>
    </row>
    <row r="17" spans="1:19" x14ac:dyDescent="0.3">
      <c r="A17" s="63" t="s">
        <v>887</v>
      </c>
      <c r="B17" s="64">
        <f>VLOOKUP($A17,'Return Data'!$B$7:$R$2292,3,0)</f>
        <v>44651</v>
      </c>
      <c r="C17" s="65">
        <f>VLOOKUP($A17,'Return Data'!$B$7:$R$2292,4,0)</f>
        <v>532.84</v>
      </c>
      <c r="D17" s="65">
        <f>VLOOKUP($A17,'Return Data'!$B$7:$R$2292,10,0)</f>
        <v>1.1715</v>
      </c>
      <c r="E17" s="66">
        <f t="shared" si="0"/>
        <v>2</v>
      </c>
      <c r="F17" s="65">
        <f>VLOOKUP($A17,'Return Data'!$B$7:$R$2292,11,0)</f>
        <v>4.6899999999999997E-2</v>
      </c>
      <c r="G17" s="66">
        <f t="shared" si="1"/>
        <v>9</v>
      </c>
      <c r="H17" s="65">
        <f>VLOOKUP($A17,'Return Data'!$B$7:$R$2292,12,0)</f>
        <v>17.082000000000001</v>
      </c>
      <c r="I17" s="66">
        <f t="shared" si="2"/>
        <v>2</v>
      </c>
      <c r="J17" s="65">
        <f>VLOOKUP($A17,'Return Data'!$B$7:$R$2292,13,0)</f>
        <v>30.148299999999999</v>
      </c>
      <c r="K17" s="66">
        <f t="shared" si="3"/>
        <v>3</v>
      </c>
      <c r="L17" s="65">
        <f>VLOOKUP($A17,'Return Data'!$B$7:$R$2292,17,0)</f>
        <v>51.598500000000001</v>
      </c>
      <c r="M17" s="66">
        <f t="shared" si="4"/>
        <v>2</v>
      </c>
      <c r="N17" s="65">
        <f>VLOOKUP($A17,'Return Data'!$B$7:$R$2292,14,0)</f>
        <v>17.900300000000001</v>
      </c>
      <c r="O17" s="66">
        <f t="shared" si="5"/>
        <v>8</v>
      </c>
      <c r="P17" s="65">
        <f>VLOOKUP($A17,'Return Data'!$B$7:$R$2292,15,0)</f>
        <v>12.7376</v>
      </c>
      <c r="Q17" s="66">
        <f t="shared" si="6"/>
        <v>12</v>
      </c>
      <c r="R17" s="65">
        <f>VLOOKUP($A17,'Return Data'!$B$7:$R$2292,16,0)</f>
        <v>18.228400000000001</v>
      </c>
      <c r="S17" s="67">
        <f t="shared" si="7"/>
        <v>7</v>
      </c>
    </row>
    <row r="18" spans="1:19" x14ac:dyDescent="0.3">
      <c r="A18" s="63" t="s">
        <v>890</v>
      </c>
      <c r="B18" s="64">
        <f>VLOOKUP($A18,'Return Data'!$B$7:$R$2292,3,0)</f>
        <v>44651</v>
      </c>
      <c r="C18" s="65">
        <f>VLOOKUP($A18,'Return Data'!$B$7:$R$2292,4,0)</f>
        <v>68.38</v>
      </c>
      <c r="D18" s="65">
        <f>VLOOKUP($A18,'Return Data'!$B$7:$R$2292,10,0)</f>
        <v>-1.3132999999999999</v>
      </c>
      <c r="E18" s="66">
        <f t="shared" si="0"/>
        <v>8</v>
      </c>
      <c r="F18" s="65">
        <f>VLOOKUP($A18,'Return Data'!$B$7:$R$2292,11,0)</f>
        <v>-8.77E-2</v>
      </c>
      <c r="G18" s="66">
        <f t="shared" si="1"/>
        <v>10</v>
      </c>
      <c r="H18" s="65">
        <f>VLOOKUP($A18,'Return Data'!$B$7:$R$2292,12,0)</f>
        <v>8.3162000000000003</v>
      </c>
      <c r="I18" s="66">
        <f t="shared" si="2"/>
        <v>18</v>
      </c>
      <c r="J18" s="65">
        <f>VLOOKUP($A18,'Return Data'!$B$7:$R$2292,13,0)</f>
        <v>20.514600000000002</v>
      </c>
      <c r="K18" s="66">
        <f t="shared" si="3"/>
        <v>20</v>
      </c>
      <c r="L18" s="65">
        <f>VLOOKUP($A18,'Return Data'!$B$7:$R$2292,17,0)</f>
        <v>46.340699999999998</v>
      </c>
      <c r="M18" s="66">
        <f t="shared" si="4"/>
        <v>12</v>
      </c>
      <c r="N18" s="65">
        <f>VLOOKUP($A18,'Return Data'!$B$7:$R$2292,14,0)</f>
        <v>14.5466</v>
      </c>
      <c r="O18" s="66">
        <f t="shared" si="5"/>
        <v>19</v>
      </c>
      <c r="P18" s="65">
        <f>VLOOKUP($A18,'Return Data'!$B$7:$R$2292,15,0)</f>
        <v>11.978199999999999</v>
      </c>
      <c r="Q18" s="66">
        <f t="shared" si="6"/>
        <v>15</v>
      </c>
      <c r="R18" s="65">
        <f>VLOOKUP($A18,'Return Data'!$B$7:$R$2292,16,0)</f>
        <v>12.2379</v>
      </c>
      <c r="S18" s="67">
        <f t="shared" si="7"/>
        <v>22</v>
      </c>
    </row>
    <row r="19" spans="1:19" x14ac:dyDescent="0.3">
      <c r="A19" s="63" t="s">
        <v>891</v>
      </c>
      <c r="B19" s="64">
        <f>VLOOKUP($A19,'Return Data'!$B$7:$R$2292,3,0)</f>
        <v>44651</v>
      </c>
      <c r="C19" s="65">
        <f>VLOOKUP($A19,'Return Data'!$B$7:$R$2292,4,0)</f>
        <v>50.94</v>
      </c>
      <c r="D19" s="65">
        <f>VLOOKUP($A19,'Return Data'!$B$7:$R$2292,10,0)</f>
        <v>-4.4814999999999996</v>
      </c>
      <c r="E19" s="66">
        <f t="shared" si="0"/>
        <v>23</v>
      </c>
      <c r="F19" s="65">
        <f>VLOOKUP($A19,'Return Data'!$B$7:$R$2292,11,0)</f>
        <v>-3.0453000000000001</v>
      </c>
      <c r="G19" s="66">
        <f t="shared" si="1"/>
        <v>21</v>
      </c>
      <c r="H19" s="65">
        <f>VLOOKUP($A19,'Return Data'!$B$7:$R$2292,12,0)</f>
        <v>6.7701000000000002</v>
      </c>
      <c r="I19" s="66">
        <f t="shared" si="2"/>
        <v>21</v>
      </c>
      <c r="J19" s="65">
        <f>VLOOKUP($A19,'Return Data'!$B$7:$R$2292,13,0)</f>
        <v>17.049600000000002</v>
      </c>
      <c r="K19" s="66">
        <f t="shared" si="3"/>
        <v>24</v>
      </c>
      <c r="L19" s="65">
        <f>VLOOKUP($A19,'Return Data'!$B$7:$R$2292,17,0)</f>
        <v>37.305100000000003</v>
      </c>
      <c r="M19" s="66">
        <f t="shared" si="4"/>
        <v>26</v>
      </c>
      <c r="N19" s="65">
        <f>VLOOKUP($A19,'Return Data'!$B$7:$R$2292,14,0)</f>
        <v>13.8795</v>
      </c>
      <c r="O19" s="66">
        <f t="shared" si="5"/>
        <v>21</v>
      </c>
      <c r="P19" s="65">
        <f>VLOOKUP($A19,'Return Data'!$B$7:$R$2292,15,0)</f>
        <v>13.920199999999999</v>
      </c>
      <c r="Q19" s="66">
        <f t="shared" si="6"/>
        <v>8</v>
      </c>
      <c r="R19" s="65">
        <f>VLOOKUP($A19,'Return Data'!$B$7:$R$2292,16,0)</f>
        <v>11.7523</v>
      </c>
      <c r="S19" s="67">
        <f t="shared" si="7"/>
        <v>26</v>
      </c>
    </row>
    <row r="20" spans="1:19" x14ac:dyDescent="0.3">
      <c r="A20" s="63" t="s">
        <v>893</v>
      </c>
      <c r="B20" s="64">
        <f>VLOOKUP($A20,'Return Data'!$B$7:$R$2292,3,0)</f>
        <v>44651</v>
      </c>
      <c r="C20" s="65">
        <f>VLOOKUP($A20,'Return Data'!$B$7:$R$2292,4,0)</f>
        <v>196.12100000000001</v>
      </c>
      <c r="D20" s="65">
        <f>VLOOKUP($A20,'Return Data'!$B$7:$R$2292,10,0)</f>
        <v>0.95379999999999998</v>
      </c>
      <c r="E20" s="66">
        <f t="shared" si="0"/>
        <v>3</v>
      </c>
      <c r="F20" s="65">
        <f>VLOOKUP($A20,'Return Data'!$B$7:$R$2292,11,0)</f>
        <v>0.94810000000000005</v>
      </c>
      <c r="G20" s="66">
        <f t="shared" si="1"/>
        <v>5</v>
      </c>
      <c r="H20" s="65">
        <f>VLOOKUP($A20,'Return Data'!$B$7:$R$2292,12,0)</f>
        <v>9.8329000000000004</v>
      </c>
      <c r="I20" s="66">
        <f t="shared" si="2"/>
        <v>15</v>
      </c>
      <c r="J20" s="65">
        <f>VLOOKUP($A20,'Return Data'!$B$7:$R$2292,13,0)</f>
        <v>20.057400000000001</v>
      </c>
      <c r="K20" s="66">
        <f t="shared" si="3"/>
        <v>21</v>
      </c>
      <c r="L20" s="65">
        <f>VLOOKUP($A20,'Return Data'!$B$7:$R$2292,17,0)</f>
        <v>43.468499999999999</v>
      </c>
      <c r="M20" s="66">
        <f t="shared" si="4"/>
        <v>18</v>
      </c>
      <c r="N20" s="65">
        <f>VLOOKUP($A20,'Return Data'!$B$7:$R$2292,14,0)</f>
        <v>17.4788</v>
      </c>
      <c r="O20" s="66">
        <f t="shared" si="5"/>
        <v>9</v>
      </c>
      <c r="P20" s="65">
        <f>VLOOKUP($A20,'Return Data'!$B$7:$R$2292,15,0)</f>
        <v>13.9742</v>
      </c>
      <c r="Q20" s="66">
        <f t="shared" si="6"/>
        <v>7</v>
      </c>
      <c r="R20" s="65">
        <f>VLOOKUP($A20,'Return Data'!$B$7:$R$2292,16,0)</f>
        <v>18.461200000000002</v>
      </c>
      <c r="S20" s="67">
        <f t="shared" si="7"/>
        <v>6</v>
      </c>
    </row>
    <row r="21" spans="1:19" x14ac:dyDescent="0.3">
      <c r="A21" s="63" t="s">
        <v>896</v>
      </c>
      <c r="B21" s="64">
        <f>VLOOKUP($A21,'Return Data'!$B$7:$R$2292,3,0)</f>
        <v>44651</v>
      </c>
      <c r="C21" s="65">
        <f>VLOOKUP($A21,'Return Data'!$B$7:$R$2292,4,0)</f>
        <v>70.23</v>
      </c>
      <c r="D21" s="65">
        <f>VLOOKUP($A21,'Return Data'!$B$7:$R$2292,10,0)</f>
        <v>-3.1898</v>
      </c>
      <c r="E21" s="66">
        <f t="shared" si="0"/>
        <v>17</v>
      </c>
      <c r="F21" s="65">
        <f>VLOOKUP($A21,'Return Data'!$B$7:$R$2292,11,0)</f>
        <v>0.60309999999999997</v>
      </c>
      <c r="G21" s="66">
        <f t="shared" si="1"/>
        <v>6</v>
      </c>
      <c r="H21" s="65">
        <f>VLOOKUP($A21,'Return Data'!$B$7:$R$2292,12,0)</f>
        <v>11.4603</v>
      </c>
      <c r="I21" s="66">
        <f t="shared" si="2"/>
        <v>9</v>
      </c>
      <c r="J21" s="65">
        <f>VLOOKUP($A21,'Return Data'!$B$7:$R$2292,13,0)</f>
        <v>21.802299999999999</v>
      </c>
      <c r="K21" s="66">
        <f t="shared" si="3"/>
        <v>14</v>
      </c>
      <c r="L21" s="65">
        <f>VLOOKUP($A21,'Return Data'!$B$7:$R$2292,17,0)</f>
        <v>39.654800000000002</v>
      </c>
      <c r="M21" s="66">
        <f t="shared" si="4"/>
        <v>25</v>
      </c>
      <c r="N21" s="65">
        <f>VLOOKUP($A21,'Return Data'!$B$7:$R$2292,14,0)</f>
        <v>14.148</v>
      </c>
      <c r="O21" s="66">
        <f t="shared" si="5"/>
        <v>20</v>
      </c>
      <c r="P21" s="65">
        <f>VLOOKUP($A21,'Return Data'!$B$7:$R$2292,15,0)</f>
        <v>10.612299999999999</v>
      </c>
      <c r="Q21" s="66">
        <f t="shared" si="6"/>
        <v>21</v>
      </c>
      <c r="R21" s="65">
        <f>VLOOKUP($A21,'Return Data'!$B$7:$R$2292,16,0)</f>
        <v>13.069699999999999</v>
      </c>
      <c r="S21" s="67">
        <f t="shared" si="7"/>
        <v>19</v>
      </c>
    </row>
    <row r="22" spans="1:19" x14ac:dyDescent="0.3">
      <c r="A22" s="63" t="s">
        <v>898</v>
      </c>
      <c r="B22" s="64">
        <f>VLOOKUP($A22,'Return Data'!$B$7:$R$2292,3,0)</f>
        <v>44651</v>
      </c>
      <c r="C22" s="65">
        <f>VLOOKUP($A22,'Return Data'!$B$7:$R$2292,4,0)</f>
        <v>24.257200000000001</v>
      </c>
      <c r="D22" s="65">
        <f>VLOOKUP($A22,'Return Data'!$B$7:$R$2292,10,0)</f>
        <v>-1.3898999999999999</v>
      </c>
      <c r="E22" s="66">
        <f t="shared" si="0"/>
        <v>9</v>
      </c>
      <c r="F22" s="65">
        <f>VLOOKUP($A22,'Return Data'!$B$7:$R$2292,11,0)</f>
        <v>0.55300000000000005</v>
      </c>
      <c r="G22" s="66">
        <f t="shared" si="1"/>
        <v>7</v>
      </c>
      <c r="H22" s="65">
        <f>VLOOKUP($A22,'Return Data'!$B$7:$R$2292,12,0)</f>
        <v>13.8446</v>
      </c>
      <c r="I22" s="66">
        <f t="shared" si="2"/>
        <v>6</v>
      </c>
      <c r="J22" s="65">
        <f>VLOOKUP($A22,'Return Data'!$B$7:$R$2292,13,0)</f>
        <v>25.4315</v>
      </c>
      <c r="K22" s="66">
        <f t="shared" si="3"/>
        <v>8</v>
      </c>
      <c r="L22" s="65">
        <f>VLOOKUP($A22,'Return Data'!$B$7:$R$2292,17,0)</f>
        <v>41.795999999999999</v>
      </c>
      <c r="M22" s="66">
        <f t="shared" si="4"/>
        <v>21</v>
      </c>
      <c r="N22" s="65">
        <f>VLOOKUP($A22,'Return Data'!$B$7:$R$2292,14,0)</f>
        <v>17.9757</v>
      </c>
      <c r="O22" s="66">
        <f t="shared" si="5"/>
        <v>7</v>
      </c>
      <c r="P22" s="65">
        <f>VLOOKUP($A22,'Return Data'!$B$7:$R$2292,15,0)</f>
        <v>13.879300000000001</v>
      </c>
      <c r="Q22" s="66">
        <f t="shared" si="6"/>
        <v>9</v>
      </c>
      <c r="R22" s="65">
        <f>VLOOKUP($A22,'Return Data'!$B$7:$R$2292,16,0)</f>
        <v>13.2957</v>
      </c>
      <c r="S22" s="67">
        <f t="shared" si="7"/>
        <v>18</v>
      </c>
    </row>
    <row r="23" spans="1:19" x14ac:dyDescent="0.3">
      <c r="A23" s="63" t="s">
        <v>900</v>
      </c>
      <c r="B23" s="64">
        <f>VLOOKUP($A23,'Return Data'!$B$7:$R$2292,3,0)</f>
        <v>44651</v>
      </c>
      <c r="C23" s="65">
        <f>VLOOKUP($A23,'Return Data'!$B$7:$R$2292,4,0)</f>
        <v>17.080300000000001</v>
      </c>
      <c r="D23" s="65">
        <f>VLOOKUP($A23,'Return Data'!$B$7:$R$2292,10,0)</f>
        <v>0.62739999999999996</v>
      </c>
      <c r="E23" s="66">
        <f t="shared" si="0"/>
        <v>4</v>
      </c>
      <c r="F23" s="65">
        <f>VLOOKUP($A23,'Return Data'!$B$7:$R$2292,11,0)</f>
        <v>2.2038000000000002</v>
      </c>
      <c r="G23" s="66">
        <f t="shared" si="1"/>
        <v>3</v>
      </c>
      <c r="H23" s="65">
        <f>VLOOKUP($A23,'Return Data'!$B$7:$R$2292,12,0)</f>
        <v>15.7751</v>
      </c>
      <c r="I23" s="66">
        <f t="shared" si="2"/>
        <v>3</v>
      </c>
      <c r="J23" s="65">
        <f>VLOOKUP($A23,'Return Data'!$B$7:$R$2292,13,0)</f>
        <v>30.687200000000001</v>
      </c>
      <c r="K23" s="66">
        <f t="shared" si="3"/>
        <v>2</v>
      </c>
      <c r="L23" s="65">
        <f>VLOOKUP($A23,'Return Data'!$B$7:$R$2292,17,0)</f>
        <v>50.417099999999998</v>
      </c>
      <c r="M23" s="66">
        <f t="shared" si="4"/>
        <v>6</v>
      </c>
      <c r="N23" s="65"/>
      <c r="O23" s="66"/>
      <c r="P23" s="65"/>
      <c r="Q23" s="66"/>
      <c r="R23" s="65">
        <f>VLOOKUP($A23,'Return Data'!$B$7:$R$2292,16,0)</f>
        <v>26.834399999999999</v>
      </c>
      <c r="S23" s="67">
        <f t="shared" si="7"/>
        <v>1</v>
      </c>
    </row>
    <row r="24" spans="1:19" x14ac:dyDescent="0.3">
      <c r="A24" s="63" t="s">
        <v>902</v>
      </c>
      <c r="B24" s="64">
        <f>VLOOKUP($A24,'Return Data'!$B$7:$R$2292,3,0)</f>
        <v>44651</v>
      </c>
      <c r="C24" s="65">
        <f>VLOOKUP($A24,'Return Data'!$B$7:$R$2292,4,0)</f>
        <v>95.097999999999999</v>
      </c>
      <c r="D24" s="65">
        <f>VLOOKUP($A24,'Return Data'!$B$7:$R$2292,10,0)</f>
        <v>-3.1509999999999998</v>
      </c>
      <c r="E24" s="66">
        <f t="shared" si="0"/>
        <v>15</v>
      </c>
      <c r="F24" s="65">
        <f>VLOOKUP($A24,'Return Data'!$B$7:$R$2292,11,0)</f>
        <v>-2.5474999999999999</v>
      </c>
      <c r="G24" s="66">
        <f t="shared" si="1"/>
        <v>19</v>
      </c>
      <c r="H24" s="65">
        <f>VLOOKUP($A24,'Return Data'!$B$7:$R$2292,12,0)</f>
        <v>8.4059000000000008</v>
      </c>
      <c r="I24" s="66">
        <f t="shared" si="2"/>
        <v>17</v>
      </c>
      <c r="J24" s="65">
        <f>VLOOKUP($A24,'Return Data'!$B$7:$R$2292,13,0)</f>
        <v>21.0715</v>
      </c>
      <c r="K24" s="66">
        <f t="shared" si="3"/>
        <v>17</v>
      </c>
      <c r="L24" s="65">
        <f>VLOOKUP($A24,'Return Data'!$B$7:$R$2292,17,0)</f>
        <v>50.008499999999998</v>
      </c>
      <c r="M24" s="66">
        <f t="shared" si="4"/>
        <v>7</v>
      </c>
      <c r="N24" s="65">
        <f>VLOOKUP($A24,'Return Data'!$B$7:$R$2292,14,0)</f>
        <v>21.2287</v>
      </c>
      <c r="O24" s="66">
        <f t="shared" si="5"/>
        <v>3</v>
      </c>
      <c r="P24" s="65">
        <f>VLOOKUP($A24,'Return Data'!$B$7:$R$2292,15,0)</f>
        <v>17.4406</v>
      </c>
      <c r="Q24" s="66">
        <f t="shared" si="6"/>
        <v>1</v>
      </c>
      <c r="R24" s="65">
        <f>VLOOKUP($A24,'Return Data'!$B$7:$R$2292,16,0)</f>
        <v>21.160299999999999</v>
      </c>
      <c r="S24" s="67">
        <f t="shared" si="7"/>
        <v>4</v>
      </c>
    </row>
    <row r="25" spans="1:19" x14ac:dyDescent="0.3">
      <c r="A25" s="63" t="s">
        <v>904</v>
      </c>
      <c r="B25" s="64">
        <f>VLOOKUP($A25,'Return Data'!$B$7:$R$2292,3,0)</f>
        <v>44651</v>
      </c>
      <c r="C25" s="65">
        <f>VLOOKUP($A25,'Return Data'!$B$7:$R$2292,4,0)</f>
        <v>15.704499999999999</v>
      </c>
      <c r="D25" s="65">
        <f>VLOOKUP($A25,'Return Data'!$B$7:$R$2292,10,0)</f>
        <v>-7.4048999999999996</v>
      </c>
      <c r="E25" s="66">
        <f t="shared" si="0"/>
        <v>26</v>
      </c>
      <c r="F25" s="65">
        <f>VLOOKUP($A25,'Return Data'!$B$7:$R$2292,11,0)</f>
        <v>-5.3695000000000004</v>
      </c>
      <c r="G25" s="66">
        <f t="shared" si="1"/>
        <v>25</v>
      </c>
      <c r="H25" s="65">
        <f>VLOOKUP($A25,'Return Data'!$B$7:$R$2292,12,0)</f>
        <v>7.1116999999999999</v>
      </c>
      <c r="I25" s="66">
        <f t="shared" si="2"/>
        <v>20</v>
      </c>
      <c r="J25" s="65">
        <f>VLOOKUP($A25,'Return Data'!$B$7:$R$2292,13,0)</f>
        <v>17.6402</v>
      </c>
      <c r="K25" s="66">
        <f t="shared" si="3"/>
        <v>23</v>
      </c>
      <c r="L25" s="65">
        <f>VLOOKUP($A25,'Return Data'!$B$7:$R$2292,17,0)</f>
        <v>41.2699</v>
      </c>
      <c r="M25" s="66">
        <f t="shared" si="4"/>
        <v>23</v>
      </c>
      <c r="N25" s="65"/>
      <c r="O25" s="66"/>
      <c r="P25" s="65"/>
      <c r="Q25" s="66"/>
      <c r="R25" s="65">
        <f>VLOOKUP($A25,'Return Data'!$B$7:$R$2292,16,0)</f>
        <v>20.1859</v>
      </c>
      <c r="S25" s="67">
        <f t="shared" si="7"/>
        <v>5</v>
      </c>
    </row>
    <row r="26" spans="1:19" x14ac:dyDescent="0.3">
      <c r="A26" s="63" t="s">
        <v>1917</v>
      </c>
      <c r="B26" s="64">
        <f>VLOOKUP($A26,'Return Data'!$B$7:$R$2292,3,0)</f>
        <v>44651</v>
      </c>
      <c r="C26" s="65">
        <f>VLOOKUP($A26,'Return Data'!$B$7:$R$2292,4,0)</f>
        <v>24.238499999999998</v>
      </c>
      <c r="D26" s="65">
        <f>VLOOKUP($A26,'Return Data'!$B$7:$R$2292,10,0)</f>
        <v>-1.5814999999999999</v>
      </c>
      <c r="E26" s="66">
        <f t="shared" si="0"/>
        <v>10</v>
      </c>
      <c r="F26" s="65">
        <f>VLOOKUP($A26,'Return Data'!$B$7:$R$2292,11,0)</f>
        <v>1.4158999999999999</v>
      </c>
      <c r="G26" s="66">
        <f t="shared" si="1"/>
        <v>4</v>
      </c>
      <c r="H26" s="65">
        <f>VLOOKUP($A26,'Return Data'!$B$7:$R$2292,12,0)</f>
        <v>15.335800000000001</v>
      </c>
      <c r="I26" s="66">
        <f t="shared" si="2"/>
        <v>4</v>
      </c>
      <c r="J26" s="65">
        <f>VLOOKUP($A26,'Return Data'!$B$7:$R$2292,13,0)</f>
        <v>26.718699999999998</v>
      </c>
      <c r="K26" s="66">
        <f t="shared" si="3"/>
        <v>7</v>
      </c>
      <c r="L26" s="65">
        <f>VLOOKUP($A26,'Return Data'!$B$7:$R$2292,17,0)</f>
        <v>47.353499999999997</v>
      </c>
      <c r="M26" s="66">
        <f t="shared" si="4"/>
        <v>10</v>
      </c>
      <c r="N26" s="65">
        <f>VLOOKUP($A26,'Return Data'!$B$7:$R$2292,14,0)</f>
        <v>16.317900000000002</v>
      </c>
      <c r="O26" s="66">
        <f t="shared" si="5"/>
        <v>15</v>
      </c>
      <c r="P26" s="65">
        <f>VLOOKUP($A26,'Return Data'!$B$7:$R$2292,15,0)</f>
        <v>12.372199999999999</v>
      </c>
      <c r="Q26" s="66">
        <f t="shared" si="6"/>
        <v>13</v>
      </c>
      <c r="R26" s="65">
        <f>VLOOKUP($A26,'Return Data'!$B$7:$R$2292,16,0)</f>
        <v>15.043100000000001</v>
      </c>
      <c r="S26" s="67">
        <f t="shared" si="7"/>
        <v>14</v>
      </c>
    </row>
    <row r="27" spans="1:19" x14ac:dyDescent="0.3">
      <c r="A27" s="63" t="s">
        <v>905</v>
      </c>
      <c r="B27" s="64">
        <f>VLOOKUP($A27,'Return Data'!$B$7:$R$2292,3,0)</f>
        <v>44651</v>
      </c>
      <c r="C27" s="65">
        <f>VLOOKUP($A27,'Return Data'!$B$7:$R$2292,4,0)</f>
        <v>818.61559999999997</v>
      </c>
      <c r="D27" s="65">
        <f>VLOOKUP($A27,'Return Data'!$B$7:$R$2292,10,0)</f>
        <v>-0.6361</v>
      </c>
      <c r="E27" s="66">
        <f t="shared" si="0"/>
        <v>7</v>
      </c>
      <c r="F27" s="65">
        <f>VLOOKUP($A27,'Return Data'!$B$7:$R$2292,11,0)</f>
        <v>-1.3149</v>
      </c>
      <c r="G27" s="66">
        <f t="shared" si="1"/>
        <v>14</v>
      </c>
      <c r="H27" s="65">
        <f>VLOOKUP($A27,'Return Data'!$B$7:$R$2292,12,0)</f>
        <v>12.0776</v>
      </c>
      <c r="I27" s="66">
        <f t="shared" si="2"/>
        <v>8</v>
      </c>
      <c r="J27" s="65">
        <f>VLOOKUP($A27,'Return Data'!$B$7:$R$2292,13,0)</f>
        <v>22.3048</v>
      </c>
      <c r="K27" s="66">
        <f t="shared" si="3"/>
        <v>13</v>
      </c>
      <c r="L27" s="65">
        <f>VLOOKUP($A27,'Return Data'!$B$7:$R$2292,17,0)</f>
        <v>46.130699999999997</v>
      </c>
      <c r="M27" s="66">
        <f t="shared" si="4"/>
        <v>13</v>
      </c>
      <c r="N27" s="65">
        <f>VLOOKUP($A27,'Return Data'!$B$7:$R$2292,14,0)</f>
        <v>15.979100000000001</v>
      </c>
      <c r="O27" s="66">
        <f t="shared" si="5"/>
        <v>16</v>
      </c>
      <c r="P27" s="65">
        <f>VLOOKUP($A27,'Return Data'!$B$7:$R$2292,15,0)</f>
        <v>10.711</v>
      </c>
      <c r="Q27" s="66">
        <f t="shared" si="6"/>
        <v>20</v>
      </c>
      <c r="R27" s="65">
        <f>VLOOKUP($A27,'Return Data'!$B$7:$R$2292,16,0)</f>
        <v>18.087199999999999</v>
      </c>
      <c r="S27" s="67">
        <f t="shared" si="7"/>
        <v>8</v>
      </c>
    </row>
    <row r="28" spans="1:19" x14ac:dyDescent="0.3">
      <c r="A28" s="63" t="s">
        <v>909</v>
      </c>
      <c r="B28" s="64">
        <f>VLOOKUP($A28,'Return Data'!$B$7:$R$2292,3,0)</f>
        <v>44651</v>
      </c>
      <c r="C28" s="65">
        <f>VLOOKUP($A28,'Return Data'!$B$7:$R$2292,4,0)</f>
        <v>69.691299999999998</v>
      </c>
      <c r="D28" s="65">
        <f>VLOOKUP($A28,'Return Data'!$B$7:$R$2292,10,0)</f>
        <v>5.1315999999999997</v>
      </c>
      <c r="E28" s="66">
        <f t="shared" si="0"/>
        <v>1</v>
      </c>
      <c r="F28" s="65">
        <f>VLOOKUP($A28,'Return Data'!$B$7:$R$2292,11,0)</f>
        <v>9.2080000000000002</v>
      </c>
      <c r="G28" s="66">
        <f t="shared" si="1"/>
        <v>1</v>
      </c>
      <c r="H28" s="65">
        <f>VLOOKUP($A28,'Return Data'!$B$7:$R$2292,12,0)</f>
        <v>19.357500000000002</v>
      </c>
      <c r="I28" s="66">
        <f t="shared" si="2"/>
        <v>1</v>
      </c>
      <c r="J28" s="65">
        <f>VLOOKUP($A28,'Return Data'!$B$7:$R$2292,13,0)</f>
        <v>35.168599999999998</v>
      </c>
      <c r="K28" s="66">
        <f t="shared" si="3"/>
        <v>1</v>
      </c>
      <c r="L28" s="65">
        <f>VLOOKUP($A28,'Return Data'!$B$7:$R$2292,17,0)</f>
        <v>51.719799999999999</v>
      </c>
      <c r="M28" s="66">
        <f t="shared" si="4"/>
        <v>1</v>
      </c>
      <c r="N28" s="65">
        <f>VLOOKUP($A28,'Return Data'!$B$7:$R$2292,14,0)</f>
        <v>23.383400000000002</v>
      </c>
      <c r="O28" s="66">
        <f t="shared" si="5"/>
        <v>2</v>
      </c>
      <c r="P28" s="65">
        <f>VLOOKUP($A28,'Return Data'!$B$7:$R$2292,15,0)</f>
        <v>15.1104</v>
      </c>
      <c r="Q28" s="66">
        <f t="shared" si="6"/>
        <v>3</v>
      </c>
      <c r="R28" s="65">
        <f>VLOOKUP($A28,'Return Data'!$B$7:$R$2292,16,0)</f>
        <v>13.5182</v>
      </c>
      <c r="S28" s="67">
        <f t="shared" si="7"/>
        <v>16</v>
      </c>
    </row>
    <row r="29" spans="1:19" x14ac:dyDescent="0.3">
      <c r="A29" s="63" t="s">
        <v>1810</v>
      </c>
      <c r="B29" s="64">
        <f>VLOOKUP($A29,'Return Data'!$B$7:$R$2292,3,0)</f>
        <v>44651</v>
      </c>
      <c r="C29" s="65">
        <f>VLOOKUP($A29,'Return Data'!$B$7:$R$2292,4,0)</f>
        <v>539.11840525774596</v>
      </c>
      <c r="D29" s="65">
        <f>VLOOKUP($A29,'Return Data'!$B$7:$R$2292,10,0)</f>
        <v>-0.58299999999999996</v>
      </c>
      <c r="E29" s="66">
        <f t="shared" si="0"/>
        <v>6</v>
      </c>
      <c r="F29" s="65">
        <f>VLOOKUP($A29,'Return Data'!$B$7:$R$2292,11,0)</f>
        <v>3.173</v>
      </c>
      <c r="G29" s="66">
        <f t="shared" si="1"/>
        <v>2</v>
      </c>
      <c r="H29" s="65">
        <f>VLOOKUP($A29,'Return Data'!$B$7:$R$2292,12,0)</f>
        <v>10.664099999999999</v>
      </c>
      <c r="I29" s="66">
        <f t="shared" si="2"/>
        <v>12</v>
      </c>
      <c r="J29" s="65">
        <f>VLOOKUP($A29,'Return Data'!$B$7:$R$2292,13,0)</f>
        <v>27.0107</v>
      </c>
      <c r="K29" s="66">
        <f t="shared" si="3"/>
        <v>5</v>
      </c>
      <c r="L29" s="65">
        <f>VLOOKUP($A29,'Return Data'!$B$7:$R$2292,17,0)</f>
        <v>49.285699999999999</v>
      </c>
      <c r="M29" s="66">
        <f t="shared" si="4"/>
        <v>8</v>
      </c>
      <c r="N29" s="65">
        <f>VLOOKUP($A29,'Return Data'!$B$7:$R$2292,14,0)</f>
        <v>18.0428</v>
      </c>
      <c r="O29" s="66">
        <f t="shared" si="5"/>
        <v>6</v>
      </c>
      <c r="P29" s="65">
        <f>VLOOKUP($A29,'Return Data'!$B$7:$R$2292,15,0)</f>
        <v>14.7212</v>
      </c>
      <c r="Q29" s="66">
        <f t="shared" si="6"/>
        <v>5</v>
      </c>
      <c r="R29" s="65">
        <f>VLOOKUP($A29,'Return Data'!$B$7:$R$2292,16,0)</f>
        <v>14.683199999999999</v>
      </c>
      <c r="S29" s="67">
        <f t="shared" si="7"/>
        <v>15</v>
      </c>
    </row>
    <row r="30" spans="1:19" x14ac:dyDescent="0.3">
      <c r="A30" s="63" t="s">
        <v>911</v>
      </c>
      <c r="B30" s="64">
        <f>VLOOKUP($A30,'Return Data'!$B$7:$R$2292,3,0)</f>
        <v>44651</v>
      </c>
      <c r="C30" s="65">
        <f>VLOOKUP($A30,'Return Data'!$B$7:$R$2292,4,0)</f>
        <v>54.458399999999997</v>
      </c>
      <c r="D30" s="65">
        <f>VLOOKUP($A30,'Return Data'!$B$7:$R$2292,10,0)</f>
        <v>-3.1551</v>
      </c>
      <c r="E30" s="66">
        <f t="shared" si="0"/>
        <v>16</v>
      </c>
      <c r="F30" s="65">
        <f>VLOOKUP($A30,'Return Data'!$B$7:$R$2292,11,0)</f>
        <v>-0.1555</v>
      </c>
      <c r="G30" s="66">
        <f t="shared" si="1"/>
        <v>11</v>
      </c>
      <c r="H30" s="65">
        <f>VLOOKUP($A30,'Return Data'!$B$7:$R$2292,12,0)</f>
        <v>14.687200000000001</v>
      </c>
      <c r="I30" s="66">
        <f t="shared" si="2"/>
        <v>5</v>
      </c>
      <c r="J30" s="65">
        <f>VLOOKUP($A30,'Return Data'!$B$7:$R$2292,13,0)</f>
        <v>24.280100000000001</v>
      </c>
      <c r="K30" s="66">
        <f t="shared" si="3"/>
        <v>9</v>
      </c>
      <c r="L30" s="65">
        <f>VLOOKUP($A30,'Return Data'!$B$7:$R$2292,17,0)</f>
        <v>45.718299999999999</v>
      </c>
      <c r="M30" s="66">
        <f t="shared" si="4"/>
        <v>14</v>
      </c>
      <c r="N30" s="65">
        <f>VLOOKUP($A30,'Return Data'!$B$7:$R$2292,14,0)</f>
        <v>16.416499999999999</v>
      </c>
      <c r="O30" s="66">
        <f t="shared" si="5"/>
        <v>14</v>
      </c>
      <c r="P30" s="65">
        <f>VLOOKUP($A30,'Return Data'!$B$7:$R$2292,15,0)</f>
        <v>14.236800000000001</v>
      </c>
      <c r="Q30" s="66">
        <f t="shared" si="6"/>
        <v>6</v>
      </c>
      <c r="R30" s="65">
        <f>VLOOKUP($A30,'Return Data'!$B$7:$R$2292,16,0)</f>
        <v>11.8795</v>
      </c>
      <c r="S30" s="67">
        <f t="shared" si="7"/>
        <v>24</v>
      </c>
    </row>
    <row r="31" spans="1:19" x14ac:dyDescent="0.3">
      <c r="A31" s="63" t="s">
        <v>913</v>
      </c>
      <c r="B31" s="64">
        <f>VLOOKUP($A31,'Return Data'!$B$7:$R$2292,3,0)</f>
        <v>44651</v>
      </c>
      <c r="C31" s="65">
        <f>VLOOKUP($A31,'Return Data'!$B$7:$R$2292,4,0)</f>
        <v>319.2253</v>
      </c>
      <c r="D31" s="65">
        <f>VLOOKUP($A31,'Return Data'!$B$7:$R$2292,10,0)</f>
        <v>-1.9725999999999999</v>
      </c>
      <c r="E31" s="66">
        <f t="shared" si="0"/>
        <v>13</v>
      </c>
      <c r="F31" s="65">
        <f>VLOOKUP($A31,'Return Data'!$B$7:$R$2292,11,0)</f>
        <v>-2.9483999999999999</v>
      </c>
      <c r="G31" s="66">
        <f t="shared" si="1"/>
        <v>20</v>
      </c>
      <c r="H31" s="65">
        <f>VLOOKUP($A31,'Return Data'!$B$7:$R$2292,12,0)</f>
        <v>6.1508000000000003</v>
      </c>
      <c r="I31" s="66">
        <f t="shared" si="2"/>
        <v>25</v>
      </c>
      <c r="J31" s="65">
        <f>VLOOKUP($A31,'Return Data'!$B$7:$R$2292,13,0)</f>
        <v>13.822699999999999</v>
      </c>
      <c r="K31" s="66">
        <f t="shared" si="3"/>
        <v>26</v>
      </c>
      <c r="L31" s="65">
        <f>VLOOKUP($A31,'Return Data'!$B$7:$R$2292,17,0)</f>
        <v>41.4024</v>
      </c>
      <c r="M31" s="66">
        <f t="shared" si="4"/>
        <v>22</v>
      </c>
      <c r="N31" s="65">
        <f>VLOOKUP($A31,'Return Data'!$B$7:$R$2292,14,0)</f>
        <v>16.471</v>
      </c>
      <c r="O31" s="66">
        <f t="shared" si="5"/>
        <v>13</v>
      </c>
      <c r="P31" s="65">
        <f>VLOOKUP($A31,'Return Data'!$B$7:$R$2292,15,0)</f>
        <v>13.1572</v>
      </c>
      <c r="Q31" s="66">
        <f t="shared" si="6"/>
        <v>11</v>
      </c>
      <c r="R31" s="65">
        <f>VLOOKUP($A31,'Return Data'!$B$7:$R$2292,16,0)</f>
        <v>12.632899999999999</v>
      </c>
      <c r="S31" s="67">
        <f t="shared" si="7"/>
        <v>20</v>
      </c>
    </row>
    <row r="32" spans="1:19" x14ac:dyDescent="0.3">
      <c r="A32" s="63" t="s">
        <v>916</v>
      </c>
      <c r="B32" s="64">
        <f>VLOOKUP($A32,'Return Data'!$B$7:$R$2292,3,0)</f>
        <v>44651</v>
      </c>
      <c r="C32" s="65">
        <f>VLOOKUP($A32,'Return Data'!$B$7:$R$2292,4,0)</f>
        <v>16.03</v>
      </c>
      <c r="D32" s="65">
        <f>VLOOKUP($A32,'Return Data'!$B$7:$R$2292,10,0)</f>
        <v>-7.3410000000000002</v>
      </c>
      <c r="E32" s="66">
        <f t="shared" si="0"/>
        <v>25</v>
      </c>
      <c r="F32" s="65">
        <f>VLOOKUP($A32,'Return Data'!$B$7:$R$2292,11,0)</f>
        <v>-3.4337</v>
      </c>
      <c r="G32" s="66">
        <f t="shared" si="1"/>
        <v>22</v>
      </c>
      <c r="H32" s="65">
        <f>VLOOKUP($A32,'Return Data'!$B$7:$R$2292,12,0)</f>
        <v>10.8575</v>
      </c>
      <c r="I32" s="66">
        <f t="shared" si="2"/>
        <v>11</v>
      </c>
      <c r="J32" s="65">
        <f>VLOOKUP($A32,'Return Data'!$B$7:$R$2292,13,0)</f>
        <v>22.647300000000001</v>
      </c>
      <c r="K32" s="66">
        <f t="shared" si="3"/>
        <v>11</v>
      </c>
      <c r="L32" s="65">
        <f>VLOOKUP($A32,'Return Data'!$B$7:$R$2292,17,0)</f>
        <v>45.614899999999999</v>
      </c>
      <c r="M32" s="66">
        <f t="shared" si="4"/>
        <v>15</v>
      </c>
      <c r="N32" s="65"/>
      <c r="O32" s="66"/>
      <c r="P32" s="65"/>
      <c r="Q32" s="66"/>
      <c r="R32" s="65">
        <f>VLOOKUP($A32,'Return Data'!$B$7:$R$2292,16,0)</f>
        <v>22.5792</v>
      </c>
      <c r="S32" s="67">
        <f t="shared" si="7"/>
        <v>3</v>
      </c>
    </row>
    <row r="33" spans="1:19" x14ac:dyDescent="0.3">
      <c r="A33" s="63" t="s">
        <v>918</v>
      </c>
      <c r="B33" s="64">
        <f>VLOOKUP($A33,'Return Data'!$B$7:$R$2292,3,0)</f>
        <v>44651</v>
      </c>
      <c r="C33" s="65">
        <f>VLOOKUP($A33,'Return Data'!$B$7:$R$2292,4,0)</f>
        <v>192.15440000000001</v>
      </c>
      <c r="D33" s="65">
        <f>VLOOKUP($A33,'Return Data'!$B$7:$R$2292,10,0)</f>
        <v>-1.9164000000000001</v>
      </c>
      <c r="E33" s="66">
        <f t="shared" si="0"/>
        <v>12</v>
      </c>
      <c r="F33" s="65">
        <f>VLOOKUP($A33,'Return Data'!$B$7:$R$2292,11,0)</f>
        <v>-3.5413000000000001</v>
      </c>
      <c r="G33" s="66">
        <f t="shared" si="1"/>
        <v>23</v>
      </c>
      <c r="H33" s="65">
        <f>VLOOKUP($A33,'Return Data'!$B$7:$R$2292,12,0)</f>
        <v>6.4252000000000002</v>
      </c>
      <c r="I33" s="66">
        <f t="shared" si="2"/>
        <v>23</v>
      </c>
      <c r="J33" s="65">
        <f>VLOOKUP($A33,'Return Data'!$B$7:$R$2292,13,0)</f>
        <v>21.654699999999998</v>
      </c>
      <c r="K33" s="66">
        <f>RANK(J33,J$8:J$33,0)</f>
        <v>15</v>
      </c>
      <c r="L33" s="65">
        <f>VLOOKUP($A33,'Return Data'!$B$7:$R$2292,17,0)</f>
        <v>51.022500000000001</v>
      </c>
      <c r="M33" s="66">
        <f>RANK(L33,L$8:L$33,0)</f>
        <v>4</v>
      </c>
      <c r="N33" s="65">
        <f>VLOOKUP($A33,'Return Data'!$B$7:$R$2292,14,0)</f>
        <v>15.1668</v>
      </c>
      <c r="O33" s="66">
        <f>RANK(N33,N$8:N$33,0)</f>
        <v>18</v>
      </c>
      <c r="P33" s="65">
        <f>VLOOKUP($A33,'Return Data'!$B$7:$R$2292,15,0)</f>
        <v>11.483599999999999</v>
      </c>
      <c r="Q33" s="66">
        <f>RANK(P33,P$8:P$33,0)</f>
        <v>18</v>
      </c>
      <c r="R33" s="65">
        <f>VLOOKUP($A33,'Return Data'!$B$7:$R$2292,16,0)</f>
        <v>12.2943</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-2.3276961538461536</v>
      </c>
      <c r="E35" s="74"/>
      <c r="F35" s="75">
        <f>AVERAGE(F8:F33)</f>
        <v>-0.95585000000000031</v>
      </c>
      <c r="G35" s="74"/>
      <c r="H35" s="75">
        <f>AVERAGE(H8:H33)</f>
        <v>10.43731923076923</v>
      </c>
      <c r="I35" s="74"/>
      <c r="J35" s="75">
        <f>AVERAGE(J8:J33)</f>
        <v>22.987423076923076</v>
      </c>
      <c r="K35" s="74"/>
      <c r="L35" s="75">
        <f>AVERAGE(L8:L33)</f>
        <v>45.853142307692309</v>
      </c>
      <c r="M35" s="74"/>
      <c r="N35" s="75">
        <f>AVERAGE(N8:N33)</f>
        <v>17.294640909090909</v>
      </c>
      <c r="O35" s="74"/>
      <c r="P35" s="75">
        <f>AVERAGE(P8:P33)</f>
        <v>13.227585714285716</v>
      </c>
      <c r="Q35" s="74"/>
      <c r="R35" s="75">
        <f>AVERAGE(R8:R33)</f>
        <v>16.200115384615383</v>
      </c>
      <c r="S35" s="76"/>
    </row>
    <row r="36" spans="1:19" x14ac:dyDescent="0.3">
      <c r="A36" s="73" t="s">
        <v>28</v>
      </c>
      <c r="B36" s="74"/>
      <c r="C36" s="74"/>
      <c r="D36" s="75">
        <f>MIN(D8:D33)</f>
        <v>-7.4048999999999996</v>
      </c>
      <c r="E36" s="74"/>
      <c r="F36" s="75">
        <f>MIN(F8:F33)</f>
        <v>-6.1666999999999996</v>
      </c>
      <c r="G36" s="74"/>
      <c r="H36" s="75">
        <f>MIN(H8:H33)</f>
        <v>2.6095000000000002</v>
      </c>
      <c r="I36" s="74"/>
      <c r="J36" s="75">
        <f>MIN(J8:J33)</f>
        <v>13.822699999999999</v>
      </c>
      <c r="K36" s="74"/>
      <c r="L36" s="75">
        <f>MIN(L8:L33)</f>
        <v>37.305100000000003</v>
      </c>
      <c r="M36" s="74"/>
      <c r="N36" s="75">
        <f>MIN(N8:N33)</f>
        <v>13.639099999999999</v>
      </c>
      <c r="O36" s="74"/>
      <c r="P36" s="75">
        <f>MIN(P8:P33)</f>
        <v>10.612299999999999</v>
      </c>
      <c r="Q36" s="74"/>
      <c r="R36" s="75">
        <f>MIN(R8:R33)</f>
        <v>11.7523</v>
      </c>
      <c r="S36" s="76"/>
    </row>
    <row r="37" spans="1:19" ht="15" thickBot="1" x14ac:dyDescent="0.35">
      <c r="A37" s="77" t="s">
        <v>29</v>
      </c>
      <c r="B37" s="78"/>
      <c r="C37" s="78"/>
      <c r="D37" s="79">
        <f>MAX(D8:D33)</f>
        <v>5.1315999999999997</v>
      </c>
      <c r="E37" s="78"/>
      <c r="F37" s="79">
        <f>MAX(F8:F33)</f>
        <v>9.2080000000000002</v>
      </c>
      <c r="G37" s="78"/>
      <c r="H37" s="79">
        <f>MAX(H8:H33)</f>
        <v>19.357500000000002</v>
      </c>
      <c r="I37" s="78"/>
      <c r="J37" s="79">
        <f>MAX(J8:J33)</f>
        <v>35.168599999999998</v>
      </c>
      <c r="K37" s="78"/>
      <c r="L37" s="79">
        <f>MAX(L8:L33)</f>
        <v>51.719799999999999</v>
      </c>
      <c r="M37" s="78"/>
      <c r="N37" s="79">
        <f>MAX(N8:N33)</f>
        <v>24.6586</v>
      </c>
      <c r="O37" s="78"/>
      <c r="P37" s="79">
        <f>MAX(P8:P33)</f>
        <v>17.4406</v>
      </c>
      <c r="Q37" s="78"/>
      <c r="R37" s="79">
        <f>MAX(R8:R33)</f>
        <v>26.834399999999999</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44651</v>
      </c>
      <c r="C8" s="65">
        <f>VLOOKUP($A8,'Return Data'!$B$7:$R$2292,4,0)</f>
        <v>53.37</v>
      </c>
      <c r="D8" s="65">
        <f>VLOOKUP($A8,'Return Data'!$B$7:$R$2292,10,0)</f>
        <v>-3.2976999999999999</v>
      </c>
      <c r="E8" s="66">
        <f t="shared" ref="E8:E39" si="0">RANK(D8,D$8:D$63,0)</f>
        <v>46</v>
      </c>
      <c r="F8" s="65">
        <f>VLOOKUP($A8,'Return Data'!$B$7:$R$2292,11,0)</f>
        <v>-5.3052000000000001</v>
      </c>
      <c r="G8" s="66">
        <f t="shared" ref="G8:G39" si="1">RANK(F8,F$8:F$63,0)</f>
        <v>52</v>
      </c>
      <c r="H8" s="65">
        <f>VLOOKUP($A8,'Return Data'!$B$7:$R$2292,12,0)</f>
        <v>1.2713000000000001</v>
      </c>
      <c r="I8" s="66">
        <f t="shared" ref="I8:I39" si="2">RANK(H8,H$8:H$63,0)</f>
        <v>55</v>
      </c>
      <c r="J8" s="65">
        <f>VLOOKUP($A8,'Return Data'!$B$7:$R$2292,13,0)</f>
        <v>4.4218000000000002</v>
      </c>
      <c r="K8" s="66">
        <f t="shared" ref="K8:K39" si="3">RANK(J8,J$8:J$63,0)</f>
        <v>56</v>
      </c>
      <c r="L8" s="65">
        <f>VLOOKUP($A8,'Return Data'!$B$7:$R$2292,17,0)</f>
        <v>27.793199999999999</v>
      </c>
      <c r="M8" s="66">
        <f t="shared" ref="M8:M39" si="4">RANK(L8,L$8:L$63,0)</f>
        <v>56</v>
      </c>
      <c r="N8" s="65">
        <f>VLOOKUP($A8,'Return Data'!$B$7:$R$2292,14,0)</f>
        <v>8.2199000000000009</v>
      </c>
      <c r="O8" s="66">
        <f t="shared" ref="O8:O26" si="5">RANK(N8,N$8:N$63,0)</f>
        <v>54</v>
      </c>
      <c r="P8" s="65">
        <f>VLOOKUP($A8,'Return Data'!$B$7:$R$2292,15,0)</f>
        <v>9.58</v>
      </c>
      <c r="Q8" s="66">
        <f>RANK(P8,P$8:P$63,0)</f>
        <v>39</v>
      </c>
      <c r="R8" s="65">
        <f>VLOOKUP($A8,'Return Data'!$B$7:$R$2292,16,0)</f>
        <v>14.318199999999999</v>
      </c>
      <c r="S8" s="67">
        <f t="shared" ref="S8:S39" si="6">RANK(R8,R$8:R$63,0)</f>
        <v>39</v>
      </c>
    </row>
    <row r="9" spans="1:20" x14ac:dyDescent="0.3">
      <c r="A9" s="63" t="s">
        <v>164</v>
      </c>
      <c r="B9" s="64">
        <f>VLOOKUP($A9,'Return Data'!$B$7:$R$2292,3,0)</f>
        <v>44651</v>
      </c>
      <c r="C9" s="65">
        <f>VLOOKUP($A9,'Return Data'!$B$7:$R$2292,4,0)</f>
        <v>43.78</v>
      </c>
      <c r="D9" s="65">
        <f>VLOOKUP($A9,'Return Data'!$B$7:$R$2292,10,0)</f>
        <v>-3.6107</v>
      </c>
      <c r="E9" s="66">
        <f t="shared" si="0"/>
        <v>47</v>
      </c>
      <c r="F9" s="65">
        <f>VLOOKUP($A9,'Return Data'!$B$7:$R$2292,11,0)</f>
        <v>-5.4428000000000001</v>
      </c>
      <c r="G9" s="66">
        <f t="shared" si="1"/>
        <v>53</v>
      </c>
      <c r="H9" s="65">
        <f>VLOOKUP($A9,'Return Data'!$B$7:$R$2292,12,0)</f>
        <v>1.413</v>
      </c>
      <c r="I9" s="66">
        <f t="shared" si="2"/>
        <v>54</v>
      </c>
      <c r="J9" s="65">
        <f>VLOOKUP($A9,'Return Data'!$B$7:$R$2292,13,0)</f>
        <v>4.9124999999999996</v>
      </c>
      <c r="K9" s="66">
        <f t="shared" si="3"/>
        <v>55</v>
      </c>
      <c r="L9" s="65">
        <f>VLOOKUP($A9,'Return Data'!$B$7:$R$2292,17,0)</f>
        <v>28.2913</v>
      </c>
      <c r="M9" s="66">
        <f t="shared" si="4"/>
        <v>55</v>
      </c>
      <c r="N9" s="65">
        <f>VLOOKUP($A9,'Return Data'!$B$7:$R$2292,14,0)</f>
        <v>9.1813000000000002</v>
      </c>
      <c r="O9" s="66">
        <f t="shared" si="5"/>
        <v>53</v>
      </c>
      <c r="P9" s="65">
        <f>VLOOKUP($A9,'Return Data'!$B$7:$R$2292,15,0)</f>
        <v>10.3651</v>
      </c>
      <c r="Q9" s="66">
        <f>RANK(P9,P$8:P$63,0)</f>
        <v>37</v>
      </c>
      <c r="R9" s="65">
        <f>VLOOKUP($A9,'Return Data'!$B$7:$R$2292,16,0)</f>
        <v>15.050599999999999</v>
      </c>
      <c r="S9" s="67">
        <f t="shared" si="6"/>
        <v>30</v>
      </c>
    </row>
    <row r="10" spans="1:20" x14ac:dyDescent="0.3">
      <c r="A10" s="63" t="s">
        <v>165</v>
      </c>
      <c r="B10" s="64">
        <f>VLOOKUP($A10,'Return Data'!$B$7:$R$2292,3,0)</f>
        <v>44651</v>
      </c>
      <c r="C10" s="65">
        <f>VLOOKUP($A10,'Return Data'!$B$7:$R$2292,4,0)</f>
        <v>75.506100000000004</v>
      </c>
      <c r="D10" s="65">
        <f>VLOOKUP($A10,'Return Data'!$B$7:$R$2292,10,0)</f>
        <v>-7.0582000000000003</v>
      </c>
      <c r="E10" s="66">
        <f t="shared" si="0"/>
        <v>55</v>
      </c>
      <c r="F10" s="65">
        <f>VLOOKUP($A10,'Return Data'!$B$7:$R$2292,11,0)</f>
        <v>-8.8637999999999995</v>
      </c>
      <c r="G10" s="66">
        <f t="shared" si="1"/>
        <v>55</v>
      </c>
      <c r="H10" s="65">
        <f>VLOOKUP($A10,'Return Data'!$B$7:$R$2292,12,0)</f>
        <v>3.6143000000000001</v>
      </c>
      <c r="I10" s="66">
        <f t="shared" si="2"/>
        <v>53</v>
      </c>
      <c r="J10" s="65">
        <f>VLOOKUP($A10,'Return Data'!$B$7:$R$2292,13,0)</f>
        <v>13.799899999999999</v>
      </c>
      <c r="K10" s="66">
        <f t="shared" si="3"/>
        <v>53</v>
      </c>
      <c r="L10" s="65">
        <f>VLOOKUP($A10,'Return Data'!$B$7:$R$2292,17,0)</f>
        <v>34.503500000000003</v>
      </c>
      <c r="M10" s="66">
        <f t="shared" si="4"/>
        <v>52</v>
      </c>
      <c r="N10" s="65">
        <f>VLOOKUP($A10,'Return Data'!$B$7:$R$2292,14,0)</f>
        <v>17.084399999999999</v>
      </c>
      <c r="O10" s="66">
        <f t="shared" si="5"/>
        <v>31</v>
      </c>
      <c r="P10" s="65">
        <f>VLOOKUP($A10,'Return Data'!$B$7:$R$2292,15,0)</f>
        <v>15.766400000000001</v>
      </c>
      <c r="Q10" s="66">
        <f>RANK(P10,P$8:P$63,0)</f>
        <v>13</v>
      </c>
      <c r="R10" s="65">
        <f>VLOOKUP($A10,'Return Data'!$B$7:$R$2292,16,0)</f>
        <v>19.1661</v>
      </c>
      <c r="S10" s="67">
        <f t="shared" si="6"/>
        <v>7</v>
      </c>
    </row>
    <row r="11" spans="1:20" x14ac:dyDescent="0.3">
      <c r="A11" s="63" t="s">
        <v>2013</v>
      </c>
      <c r="B11" s="64">
        <f>VLOOKUP($A11,'Return Data'!$B$7:$R$2292,3,0)</f>
        <v>44651</v>
      </c>
      <c r="C11" s="65">
        <f>VLOOKUP($A11,'Return Data'!$B$7:$R$2292,4,0)</f>
        <v>63.643700000000003</v>
      </c>
      <c r="D11" s="65">
        <f>VLOOKUP($A11,'Return Data'!$B$7:$R$2292,10,0)</f>
        <v>-1.5732999999999999</v>
      </c>
      <c r="E11" s="66">
        <f t="shared" si="0"/>
        <v>36</v>
      </c>
      <c r="F11" s="65">
        <f>VLOOKUP($A11,'Return Data'!$B$7:$R$2292,11,0)</f>
        <v>-1.3872</v>
      </c>
      <c r="G11" s="66">
        <f t="shared" si="1"/>
        <v>42</v>
      </c>
      <c r="H11" s="65">
        <f>VLOOKUP($A11,'Return Data'!$B$7:$R$2292,12,0)</f>
        <v>8.0135000000000005</v>
      </c>
      <c r="I11" s="66">
        <f t="shared" si="2"/>
        <v>47</v>
      </c>
      <c r="J11" s="65">
        <f>VLOOKUP($A11,'Return Data'!$B$7:$R$2292,13,0)</f>
        <v>16.244199999999999</v>
      </c>
      <c r="K11" s="66">
        <f t="shared" si="3"/>
        <v>49</v>
      </c>
      <c r="L11" s="65">
        <f>VLOOKUP($A11,'Return Data'!$B$7:$R$2292,17,0)</f>
        <v>36.549599999999998</v>
      </c>
      <c r="M11" s="66">
        <f t="shared" si="4"/>
        <v>49</v>
      </c>
      <c r="N11" s="65">
        <f>VLOOKUP($A11,'Return Data'!$B$7:$R$2292,14,0)</f>
        <v>17.411100000000001</v>
      </c>
      <c r="O11" s="66">
        <f t="shared" si="5"/>
        <v>29</v>
      </c>
      <c r="P11" s="65">
        <f>VLOOKUP($A11,'Return Data'!$B$7:$R$2292,15,0)</f>
        <v>13.9564</v>
      </c>
      <c r="Q11" s="66">
        <f>RANK(P11,P$8:P$63,0)</f>
        <v>20</v>
      </c>
      <c r="R11" s="65">
        <f>VLOOKUP($A11,'Return Data'!$B$7:$R$2292,16,0)</f>
        <v>15.3224</v>
      </c>
      <c r="S11" s="67">
        <f t="shared" si="6"/>
        <v>28</v>
      </c>
    </row>
    <row r="12" spans="1:20" x14ac:dyDescent="0.3">
      <c r="A12" s="63" t="s">
        <v>168</v>
      </c>
      <c r="B12" s="64">
        <f>VLOOKUP($A12,'Return Data'!$B$7:$R$2292,3,0)</f>
        <v>44651</v>
      </c>
      <c r="C12" s="65">
        <f>VLOOKUP($A12,'Return Data'!$B$7:$R$2292,4,0)</f>
        <v>17.059999999999999</v>
      </c>
      <c r="D12" s="65">
        <f>VLOOKUP($A12,'Return Data'!$B$7:$R$2292,10,0)</f>
        <v>-8.1313999999999993</v>
      </c>
      <c r="E12" s="66">
        <f t="shared" si="0"/>
        <v>56</v>
      </c>
      <c r="F12" s="65">
        <f>VLOOKUP($A12,'Return Data'!$B$7:$R$2292,11,0)</f>
        <v>-4.1573000000000002</v>
      </c>
      <c r="G12" s="66">
        <f t="shared" si="1"/>
        <v>50</v>
      </c>
      <c r="H12" s="65">
        <f>VLOOKUP($A12,'Return Data'!$B$7:$R$2292,12,0)</f>
        <v>8.3175000000000008</v>
      </c>
      <c r="I12" s="66">
        <f t="shared" si="2"/>
        <v>46</v>
      </c>
      <c r="J12" s="65">
        <f>VLOOKUP($A12,'Return Data'!$B$7:$R$2292,13,0)</f>
        <v>25.811199999999999</v>
      </c>
      <c r="K12" s="66">
        <f t="shared" si="3"/>
        <v>18</v>
      </c>
      <c r="L12" s="65">
        <f>VLOOKUP($A12,'Return Data'!$B$7:$R$2292,17,0)</f>
        <v>50.121000000000002</v>
      </c>
      <c r="M12" s="66">
        <f t="shared" si="4"/>
        <v>17</v>
      </c>
      <c r="N12" s="65">
        <f>VLOOKUP($A12,'Return Data'!$B$7:$R$2292,14,0)</f>
        <v>25.1404</v>
      </c>
      <c r="O12" s="66">
        <f t="shared" si="5"/>
        <v>7</v>
      </c>
      <c r="P12" s="65"/>
      <c r="Q12" s="66"/>
      <c r="R12" s="65">
        <f>VLOOKUP($A12,'Return Data'!$B$7:$R$2292,16,0)</f>
        <v>13.8703</v>
      </c>
      <c r="S12" s="67">
        <f t="shared" si="6"/>
        <v>43</v>
      </c>
    </row>
    <row r="13" spans="1:20" x14ac:dyDescent="0.3">
      <c r="A13" s="63" t="s">
        <v>169</v>
      </c>
      <c r="B13" s="64">
        <f>VLOOKUP($A13,'Return Data'!$B$7:$R$2292,3,0)</f>
        <v>44651</v>
      </c>
      <c r="C13" s="65">
        <f>VLOOKUP($A13,'Return Data'!$B$7:$R$2292,4,0)</f>
        <v>20.53</v>
      </c>
      <c r="D13" s="65">
        <f>VLOOKUP($A13,'Return Data'!$B$7:$R$2292,10,0)</f>
        <v>-6.8089000000000004</v>
      </c>
      <c r="E13" s="66">
        <f t="shared" si="0"/>
        <v>54</v>
      </c>
      <c r="F13" s="65">
        <f>VLOOKUP($A13,'Return Data'!$B$7:$R$2292,11,0)</f>
        <v>-4.5115999999999996</v>
      </c>
      <c r="G13" s="66">
        <f t="shared" si="1"/>
        <v>51</v>
      </c>
      <c r="H13" s="65">
        <f>VLOOKUP($A13,'Return Data'!$B$7:$R$2292,12,0)</f>
        <v>6.5387000000000004</v>
      </c>
      <c r="I13" s="66">
        <f t="shared" si="2"/>
        <v>50</v>
      </c>
      <c r="J13" s="65">
        <f>VLOOKUP($A13,'Return Data'!$B$7:$R$2292,13,0)</f>
        <v>24.726600000000001</v>
      </c>
      <c r="K13" s="66">
        <f t="shared" si="3"/>
        <v>23</v>
      </c>
      <c r="L13" s="65">
        <f>VLOOKUP($A13,'Return Data'!$B$7:$R$2292,17,0)</f>
        <v>49.463999999999999</v>
      </c>
      <c r="M13" s="66">
        <f t="shared" si="4"/>
        <v>18</v>
      </c>
      <c r="N13" s="65">
        <f>VLOOKUP($A13,'Return Data'!$B$7:$R$2292,14,0)</f>
        <v>23.548100000000002</v>
      </c>
      <c r="O13" s="66">
        <f t="shared" si="5"/>
        <v>9</v>
      </c>
      <c r="P13" s="65"/>
      <c r="Q13" s="66"/>
      <c r="R13" s="65">
        <f>VLOOKUP($A13,'Return Data'!$B$7:$R$2292,16,0)</f>
        <v>23.187200000000001</v>
      </c>
      <c r="S13" s="67">
        <f t="shared" si="6"/>
        <v>4</v>
      </c>
    </row>
    <row r="14" spans="1:20" x14ac:dyDescent="0.3">
      <c r="A14" s="63" t="s">
        <v>170</v>
      </c>
      <c r="B14" s="64">
        <f>VLOOKUP($A14,'Return Data'!$B$7:$R$2292,3,0)</f>
        <v>44651</v>
      </c>
      <c r="C14" s="65">
        <f>VLOOKUP($A14,'Return Data'!$B$7:$R$2292,4,0)</f>
        <v>109.27</v>
      </c>
      <c r="D14" s="65">
        <f>VLOOKUP($A14,'Return Data'!$B$7:$R$2292,10,0)</f>
        <v>-5.2954999999999997</v>
      </c>
      <c r="E14" s="66">
        <f t="shared" si="0"/>
        <v>52</v>
      </c>
      <c r="F14" s="65">
        <f>VLOOKUP($A14,'Return Data'!$B$7:$R$2292,11,0)</f>
        <v>-2.5853999999999999</v>
      </c>
      <c r="G14" s="66">
        <f t="shared" si="1"/>
        <v>48</v>
      </c>
      <c r="H14" s="65">
        <f>VLOOKUP($A14,'Return Data'!$B$7:$R$2292,12,0)</f>
        <v>8.7805</v>
      </c>
      <c r="I14" s="66">
        <f t="shared" si="2"/>
        <v>43</v>
      </c>
      <c r="J14" s="65">
        <f>VLOOKUP($A14,'Return Data'!$B$7:$R$2292,13,0)</f>
        <v>25.209099999999999</v>
      </c>
      <c r="K14" s="66">
        <f t="shared" si="3"/>
        <v>21</v>
      </c>
      <c r="L14" s="65">
        <f>VLOOKUP($A14,'Return Data'!$B$7:$R$2292,17,0)</f>
        <v>48.650799999999997</v>
      </c>
      <c r="M14" s="66">
        <f t="shared" si="4"/>
        <v>20</v>
      </c>
      <c r="N14" s="65">
        <f>VLOOKUP($A14,'Return Data'!$B$7:$R$2292,14,0)</f>
        <v>26.1388</v>
      </c>
      <c r="O14" s="66">
        <f t="shared" si="5"/>
        <v>4</v>
      </c>
      <c r="P14" s="65">
        <f>VLOOKUP($A14,'Return Data'!$B$7:$R$2292,15,0)</f>
        <v>19.3184</v>
      </c>
      <c r="Q14" s="66">
        <f t="shared" ref="Q14:Q21" si="7">RANK(P14,P$8:P$63,0)</f>
        <v>4</v>
      </c>
      <c r="R14" s="65">
        <f>VLOOKUP($A14,'Return Data'!$B$7:$R$2292,16,0)</f>
        <v>18.140999999999998</v>
      </c>
      <c r="S14" s="67">
        <f t="shared" si="6"/>
        <v>11</v>
      </c>
    </row>
    <row r="15" spans="1:20" x14ac:dyDescent="0.3">
      <c r="A15" s="63" t="s">
        <v>171</v>
      </c>
      <c r="B15" s="64">
        <f>VLOOKUP($A15,'Return Data'!$B$7:$R$2292,3,0)</f>
        <v>44651</v>
      </c>
      <c r="C15" s="65">
        <f>VLOOKUP($A15,'Return Data'!$B$7:$R$2292,4,0)</f>
        <v>121.9</v>
      </c>
      <c r="D15" s="65">
        <f>VLOOKUP($A15,'Return Data'!$B$7:$R$2292,10,0)</f>
        <v>-3.1309999999999998</v>
      </c>
      <c r="E15" s="66">
        <f t="shared" si="0"/>
        <v>45</v>
      </c>
      <c r="F15" s="65">
        <f>VLOOKUP($A15,'Return Data'!$B$7:$R$2292,11,0)</f>
        <v>-0.84589999999999999</v>
      </c>
      <c r="G15" s="66">
        <f t="shared" si="1"/>
        <v>37</v>
      </c>
      <c r="H15" s="65">
        <f>VLOOKUP($A15,'Return Data'!$B$7:$R$2292,12,0)</f>
        <v>10.2668</v>
      </c>
      <c r="I15" s="66">
        <f t="shared" si="2"/>
        <v>34</v>
      </c>
      <c r="J15" s="65">
        <f>VLOOKUP($A15,'Return Data'!$B$7:$R$2292,13,0)</f>
        <v>21.875599999999999</v>
      </c>
      <c r="K15" s="66">
        <f t="shared" si="3"/>
        <v>36</v>
      </c>
      <c r="L15" s="65">
        <f>VLOOKUP($A15,'Return Data'!$B$7:$R$2292,17,0)</f>
        <v>46.239400000000003</v>
      </c>
      <c r="M15" s="66">
        <f t="shared" si="4"/>
        <v>32</v>
      </c>
      <c r="N15" s="65">
        <f>VLOOKUP($A15,'Return Data'!$B$7:$R$2292,14,0)</f>
        <v>21.312899999999999</v>
      </c>
      <c r="O15" s="66">
        <f t="shared" si="5"/>
        <v>11</v>
      </c>
      <c r="P15" s="65">
        <f>VLOOKUP($A15,'Return Data'!$B$7:$R$2292,15,0)</f>
        <v>18.497599999999998</v>
      </c>
      <c r="Q15" s="66">
        <f t="shared" si="7"/>
        <v>5</v>
      </c>
      <c r="R15" s="65">
        <f>VLOOKUP($A15,'Return Data'!$B$7:$R$2292,16,0)</f>
        <v>16.421700000000001</v>
      </c>
      <c r="S15" s="67">
        <f t="shared" si="6"/>
        <v>19</v>
      </c>
    </row>
    <row r="16" spans="1:20" x14ac:dyDescent="0.3">
      <c r="A16" s="63" t="s">
        <v>172</v>
      </c>
      <c r="B16" s="64">
        <f>VLOOKUP($A16,'Return Data'!$B$7:$R$2292,3,0)</f>
        <v>44651</v>
      </c>
      <c r="C16" s="65">
        <f>VLOOKUP($A16,'Return Data'!$B$7:$R$2292,4,0)</f>
        <v>86.224999999999994</v>
      </c>
      <c r="D16" s="65">
        <f>VLOOKUP($A16,'Return Data'!$B$7:$R$2292,10,0)</f>
        <v>2.7799999999999998E-2</v>
      </c>
      <c r="E16" s="66">
        <f t="shared" si="0"/>
        <v>19</v>
      </c>
      <c r="F16" s="65">
        <f>VLOOKUP($A16,'Return Data'!$B$7:$R$2292,11,0)</f>
        <v>-1.2008000000000001</v>
      </c>
      <c r="G16" s="66">
        <f t="shared" si="1"/>
        <v>41</v>
      </c>
      <c r="H16" s="65">
        <f>VLOOKUP($A16,'Return Data'!$B$7:$R$2292,12,0)</f>
        <v>9.3684999999999992</v>
      </c>
      <c r="I16" s="66">
        <f t="shared" si="2"/>
        <v>40</v>
      </c>
      <c r="J16" s="65">
        <f>VLOOKUP($A16,'Return Data'!$B$7:$R$2292,13,0)</f>
        <v>23.5581</v>
      </c>
      <c r="K16" s="66">
        <f t="shared" si="3"/>
        <v>28</v>
      </c>
      <c r="L16" s="65">
        <f>VLOOKUP($A16,'Return Data'!$B$7:$R$2292,17,0)</f>
        <v>48.8245</v>
      </c>
      <c r="M16" s="66">
        <f t="shared" si="4"/>
        <v>19</v>
      </c>
      <c r="N16" s="65">
        <f>VLOOKUP($A16,'Return Data'!$B$7:$R$2292,14,0)</f>
        <v>19.397600000000001</v>
      </c>
      <c r="O16" s="66">
        <f t="shared" si="5"/>
        <v>22</v>
      </c>
      <c r="P16" s="65">
        <f>VLOOKUP($A16,'Return Data'!$B$7:$R$2292,15,0)</f>
        <v>15.488200000000001</v>
      </c>
      <c r="Q16" s="66">
        <f t="shared" si="7"/>
        <v>14</v>
      </c>
      <c r="R16" s="65">
        <f>VLOOKUP($A16,'Return Data'!$B$7:$R$2292,16,0)</f>
        <v>17.807099999999998</v>
      </c>
      <c r="S16" s="67">
        <f t="shared" si="6"/>
        <v>13</v>
      </c>
    </row>
    <row r="17" spans="1:19" x14ac:dyDescent="0.3">
      <c r="A17" s="63" t="s">
        <v>173</v>
      </c>
      <c r="B17" s="64">
        <f>VLOOKUP($A17,'Return Data'!$B$7:$R$2292,3,0)</f>
        <v>44651</v>
      </c>
      <c r="C17" s="65">
        <f>VLOOKUP($A17,'Return Data'!$B$7:$R$2292,4,0)</f>
        <v>79.09</v>
      </c>
      <c r="D17" s="65">
        <f>VLOOKUP($A17,'Return Data'!$B$7:$R$2292,10,0)</f>
        <v>-0.80269999999999997</v>
      </c>
      <c r="E17" s="66">
        <f t="shared" si="0"/>
        <v>28</v>
      </c>
      <c r="F17" s="65">
        <f>VLOOKUP($A17,'Return Data'!$B$7:$R$2292,11,0)</f>
        <v>1.4363999999999999</v>
      </c>
      <c r="G17" s="66">
        <f t="shared" si="1"/>
        <v>20</v>
      </c>
      <c r="H17" s="65">
        <f>VLOOKUP($A17,'Return Data'!$B$7:$R$2292,12,0)</f>
        <v>12.776300000000001</v>
      </c>
      <c r="I17" s="66">
        <f t="shared" si="2"/>
        <v>24</v>
      </c>
      <c r="J17" s="65">
        <f>VLOOKUP($A17,'Return Data'!$B$7:$R$2292,13,0)</f>
        <v>21.845600000000001</v>
      </c>
      <c r="K17" s="66">
        <f t="shared" si="3"/>
        <v>37</v>
      </c>
      <c r="L17" s="65">
        <f>VLOOKUP($A17,'Return Data'!$B$7:$R$2292,17,0)</f>
        <v>43.626600000000003</v>
      </c>
      <c r="M17" s="66">
        <f t="shared" si="4"/>
        <v>40</v>
      </c>
      <c r="N17" s="65">
        <f>VLOOKUP($A17,'Return Data'!$B$7:$R$2292,14,0)</f>
        <v>16.756499999999999</v>
      </c>
      <c r="O17" s="66">
        <f t="shared" si="5"/>
        <v>34</v>
      </c>
      <c r="P17" s="65">
        <f>VLOOKUP($A17,'Return Data'!$B$7:$R$2292,15,0)</f>
        <v>13.3466</v>
      </c>
      <c r="Q17" s="66">
        <f t="shared" si="7"/>
        <v>23</v>
      </c>
      <c r="R17" s="65">
        <f>VLOOKUP($A17,'Return Data'!$B$7:$R$2292,16,0)</f>
        <v>15.045400000000001</v>
      </c>
      <c r="S17" s="67">
        <f t="shared" si="6"/>
        <v>31</v>
      </c>
    </row>
    <row r="18" spans="1:19" x14ac:dyDescent="0.3">
      <c r="A18" s="63" t="s">
        <v>175</v>
      </c>
      <c r="B18" s="64">
        <f>VLOOKUP($A18,'Return Data'!$B$7:$R$2292,3,0)</f>
        <v>44651</v>
      </c>
      <c r="C18" s="65">
        <f>VLOOKUP($A18,'Return Data'!$B$7:$R$2292,4,0)</f>
        <v>921.41480000000001</v>
      </c>
      <c r="D18" s="65">
        <f>VLOOKUP($A18,'Return Data'!$B$7:$R$2292,10,0)</f>
        <v>-1.6814</v>
      </c>
      <c r="E18" s="66">
        <f t="shared" si="0"/>
        <v>38</v>
      </c>
      <c r="F18" s="65">
        <f>VLOOKUP($A18,'Return Data'!$B$7:$R$2292,11,0)</f>
        <v>-7.6899999999999996E-2</v>
      </c>
      <c r="G18" s="66">
        <f t="shared" si="1"/>
        <v>32</v>
      </c>
      <c r="H18" s="65">
        <f>VLOOKUP($A18,'Return Data'!$B$7:$R$2292,12,0)</f>
        <v>9.5487000000000002</v>
      </c>
      <c r="I18" s="66">
        <f t="shared" si="2"/>
        <v>38</v>
      </c>
      <c r="J18" s="65">
        <f>VLOOKUP($A18,'Return Data'!$B$7:$R$2292,13,0)</f>
        <v>22.4726</v>
      </c>
      <c r="K18" s="66">
        <f t="shared" si="3"/>
        <v>33</v>
      </c>
      <c r="L18" s="65">
        <f>VLOOKUP($A18,'Return Data'!$B$7:$R$2292,17,0)</f>
        <v>48.292200000000001</v>
      </c>
      <c r="M18" s="66">
        <f t="shared" si="4"/>
        <v>22</v>
      </c>
      <c r="N18" s="65">
        <f>VLOOKUP($A18,'Return Data'!$B$7:$R$2292,14,0)</f>
        <v>14.894600000000001</v>
      </c>
      <c r="O18" s="66">
        <f t="shared" si="5"/>
        <v>42</v>
      </c>
      <c r="P18" s="65">
        <f>VLOOKUP($A18,'Return Data'!$B$7:$R$2292,15,0)</f>
        <v>12.6723</v>
      </c>
      <c r="Q18" s="66">
        <f t="shared" si="7"/>
        <v>29</v>
      </c>
      <c r="R18" s="65">
        <f>VLOOKUP($A18,'Return Data'!$B$7:$R$2292,16,0)</f>
        <v>15.519</v>
      </c>
      <c r="S18" s="67">
        <f t="shared" si="6"/>
        <v>27</v>
      </c>
    </row>
    <row r="19" spans="1:19" x14ac:dyDescent="0.3">
      <c r="A19" s="63" t="s">
        <v>177</v>
      </c>
      <c r="B19" s="64">
        <f>VLOOKUP($A19,'Return Data'!$B$7:$R$2292,3,0)</f>
        <v>44651</v>
      </c>
      <c r="C19" s="65">
        <f>VLOOKUP($A19,'Return Data'!$B$7:$R$2292,4,0)</f>
        <v>779.32799999999997</v>
      </c>
      <c r="D19" s="65">
        <f>VLOOKUP($A19,'Return Data'!$B$7:$R$2292,10,0)</f>
        <v>-0.46970000000000001</v>
      </c>
      <c r="E19" s="66">
        <f t="shared" si="0"/>
        <v>25</v>
      </c>
      <c r="F19" s="65">
        <f>VLOOKUP($A19,'Return Data'!$B$7:$R$2292,11,0)</f>
        <v>1.8512</v>
      </c>
      <c r="G19" s="66">
        <f t="shared" si="1"/>
        <v>17</v>
      </c>
      <c r="H19" s="65">
        <f>VLOOKUP($A19,'Return Data'!$B$7:$R$2292,12,0)</f>
        <v>14.573</v>
      </c>
      <c r="I19" s="66">
        <f t="shared" si="2"/>
        <v>18</v>
      </c>
      <c r="J19" s="65">
        <f>VLOOKUP($A19,'Return Data'!$B$7:$R$2292,13,0)</f>
        <v>26.7864</v>
      </c>
      <c r="K19" s="66">
        <f t="shared" si="3"/>
        <v>17</v>
      </c>
      <c r="L19" s="65">
        <f>VLOOKUP($A19,'Return Data'!$B$7:$R$2292,17,0)</f>
        <v>44.7241</v>
      </c>
      <c r="M19" s="66">
        <f t="shared" si="4"/>
        <v>35</v>
      </c>
      <c r="N19" s="65">
        <f>VLOOKUP($A19,'Return Data'!$B$7:$R$2292,14,0)</f>
        <v>12.2944</v>
      </c>
      <c r="O19" s="66">
        <f t="shared" si="5"/>
        <v>50</v>
      </c>
      <c r="P19" s="65">
        <f>VLOOKUP($A19,'Return Data'!$B$7:$R$2292,15,0)</f>
        <v>10.135899999999999</v>
      </c>
      <c r="Q19" s="66">
        <f t="shared" si="7"/>
        <v>38</v>
      </c>
      <c r="R19" s="65">
        <f>VLOOKUP($A19,'Return Data'!$B$7:$R$2292,16,0)</f>
        <v>13.3741</v>
      </c>
      <c r="S19" s="67">
        <f t="shared" si="6"/>
        <v>46</v>
      </c>
    </row>
    <row r="20" spans="1:19" x14ac:dyDescent="0.3">
      <c r="A20" s="63" t="s">
        <v>178</v>
      </c>
      <c r="B20" s="64">
        <f>VLOOKUP($A20,'Return Data'!$B$7:$R$2292,3,0)</f>
        <v>44651</v>
      </c>
      <c r="C20" s="65">
        <f>VLOOKUP($A20,'Return Data'!$B$7:$R$2292,4,0)</f>
        <v>60.994700000000002</v>
      </c>
      <c r="D20" s="65">
        <f>VLOOKUP($A20,'Return Data'!$B$7:$R$2292,10,0)</f>
        <v>-1.101</v>
      </c>
      <c r="E20" s="66">
        <f t="shared" si="0"/>
        <v>32</v>
      </c>
      <c r="F20" s="65">
        <f>VLOOKUP($A20,'Return Data'!$B$7:$R$2292,11,0)</f>
        <v>-5.2900000000000003E-2</v>
      </c>
      <c r="G20" s="66">
        <f t="shared" si="1"/>
        <v>31</v>
      </c>
      <c r="H20" s="65">
        <f>VLOOKUP($A20,'Return Data'!$B$7:$R$2292,12,0)</f>
        <v>13.9011</v>
      </c>
      <c r="I20" s="66">
        <f t="shared" si="2"/>
        <v>21</v>
      </c>
      <c r="J20" s="65">
        <f>VLOOKUP($A20,'Return Data'!$B$7:$R$2292,13,0)</f>
        <v>25.045300000000001</v>
      </c>
      <c r="K20" s="66">
        <f t="shared" si="3"/>
        <v>22</v>
      </c>
      <c r="L20" s="65">
        <f>VLOOKUP($A20,'Return Data'!$B$7:$R$2292,17,0)</f>
        <v>44.065399999999997</v>
      </c>
      <c r="M20" s="66">
        <f t="shared" si="4"/>
        <v>38</v>
      </c>
      <c r="N20" s="65">
        <f>VLOOKUP($A20,'Return Data'!$B$7:$R$2292,14,0)</f>
        <v>15.841900000000001</v>
      </c>
      <c r="O20" s="66">
        <f t="shared" si="5"/>
        <v>37</v>
      </c>
      <c r="P20" s="65">
        <f>VLOOKUP($A20,'Return Data'!$B$7:$R$2292,15,0)</f>
        <v>12.240399999999999</v>
      </c>
      <c r="Q20" s="66">
        <f t="shared" si="7"/>
        <v>31</v>
      </c>
      <c r="R20" s="65">
        <f>VLOOKUP($A20,'Return Data'!$B$7:$R$2292,16,0)</f>
        <v>14.8416</v>
      </c>
      <c r="S20" s="67">
        <f t="shared" si="6"/>
        <v>33</v>
      </c>
    </row>
    <row r="21" spans="1:19" x14ac:dyDescent="0.3">
      <c r="A21" s="63" t="s">
        <v>179</v>
      </c>
      <c r="B21" s="64">
        <f>VLOOKUP($A21,'Return Data'!$B$7:$R$2292,3,0)</f>
        <v>44651</v>
      </c>
      <c r="C21" s="65">
        <f>VLOOKUP($A21,'Return Data'!$B$7:$R$2292,4,0)</f>
        <v>645.02</v>
      </c>
      <c r="D21" s="65">
        <f>VLOOKUP($A21,'Return Data'!$B$7:$R$2292,10,0)</f>
        <v>-0.24129999999999999</v>
      </c>
      <c r="E21" s="66">
        <f t="shared" si="0"/>
        <v>24</v>
      </c>
      <c r="F21" s="65">
        <f>VLOOKUP($A21,'Return Data'!$B$7:$R$2292,11,0)</f>
        <v>-0.1656</v>
      </c>
      <c r="G21" s="66">
        <f t="shared" si="1"/>
        <v>33</v>
      </c>
      <c r="H21" s="65">
        <f>VLOOKUP($A21,'Return Data'!$B$7:$R$2292,12,0)</f>
        <v>14.144600000000001</v>
      </c>
      <c r="I21" s="66">
        <f t="shared" si="2"/>
        <v>20</v>
      </c>
      <c r="J21" s="65">
        <f>VLOOKUP($A21,'Return Data'!$B$7:$R$2292,13,0)</f>
        <v>24.209499999999998</v>
      </c>
      <c r="K21" s="66">
        <f t="shared" si="3"/>
        <v>26</v>
      </c>
      <c r="L21" s="65">
        <f>VLOOKUP($A21,'Return Data'!$B$7:$R$2292,17,0)</f>
        <v>48.082000000000001</v>
      </c>
      <c r="M21" s="66">
        <f t="shared" si="4"/>
        <v>23</v>
      </c>
      <c r="N21" s="65">
        <f>VLOOKUP($A21,'Return Data'!$B$7:$R$2292,14,0)</f>
        <v>17.058</v>
      </c>
      <c r="O21" s="66">
        <f t="shared" si="5"/>
        <v>32</v>
      </c>
      <c r="P21" s="65">
        <f>VLOOKUP($A21,'Return Data'!$B$7:$R$2292,15,0)</f>
        <v>13.8187</v>
      </c>
      <c r="Q21" s="66">
        <f t="shared" si="7"/>
        <v>21</v>
      </c>
      <c r="R21" s="65">
        <f>VLOOKUP($A21,'Return Data'!$B$7:$R$2292,16,0)</f>
        <v>16.342600000000001</v>
      </c>
      <c r="S21" s="67">
        <f t="shared" si="6"/>
        <v>21</v>
      </c>
    </row>
    <row r="22" spans="1:19" x14ac:dyDescent="0.3">
      <c r="A22" s="63" t="s">
        <v>180</v>
      </c>
      <c r="B22" s="64">
        <f>VLOOKUP($A22,'Return Data'!$B$7:$R$2292,3,0)</f>
        <v>44651</v>
      </c>
      <c r="C22" s="65">
        <f>VLOOKUP($A22,'Return Data'!$B$7:$R$2292,4,0)</f>
        <v>16.350000000000001</v>
      </c>
      <c r="D22" s="65">
        <f>VLOOKUP($A22,'Return Data'!$B$7:$R$2292,10,0)</f>
        <v>2.2513999999999998</v>
      </c>
      <c r="E22" s="66">
        <f t="shared" si="0"/>
        <v>2</v>
      </c>
      <c r="F22" s="65">
        <f>VLOOKUP($A22,'Return Data'!$B$7:$R$2292,11,0)</f>
        <v>2.3153999999999999</v>
      </c>
      <c r="G22" s="66">
        <f t="shared" si="1"/>
        <v>16</v>
      </c>
      <c r="H22" s="65">
        <f>VLOOKUP($A22,'Return Data'!$B$7:$R$2292,12,0)</f>
        <v>11.224500000000001</v>
      </c>
      <c r="I22" s="66">
        <f t="shared" si="2"/>
        <v>33</v>
      </c>
      <c r="J22" s="65">
        <f>VLOOKUP($A22,'Return Data'!$B$7:$R$2292,13,0)</f>
        <v>21.833100000000002</v>
      </c>
      <c r="K22" s="66">
        <f t="shared" si="3"/>
        <v>38</v>
      </c>
      <c r="L22" s="65">
        <f>VLOOKUP($A22,'Return Data'!$B$7:$R$2292,17,0)</f>
        <v>42.959800000000001</v>
      </c>
      <c r="M22" s="66">
        <f t="shared" si="4"/>
        <v>43</v>
      </c>
      <c r="N22" s="65">
        <f>VLOOKUP($A22,'Return Data'!$B$7:$R$2292,14,0)</f>
        <v>14.5624</v>
      </c>
      <c r="O22" s="66">
        <f t="shared" si="5"/>
        <v>44</v>
      </c>
      <c r="P22" s="65"/>
      <c r="Q22" s="66"/>
      <c r="R22" s="65">
        <f>VLOOKUP($A22,'Return Data'!$B$7:$R$2292,16,0)</f>
        <v>12.9932</v>
      </c>
      <c r="S22" s="67">
        <f t="shared" si="6"/>
        <v>49</v>
      </c>
    </row>
    <row r="23" spans="1:19" x14ac:dyDescent="0.3">
      <c r="A23" s="63" t="s">
        <v>181</v>
      </c>
      <c r="B23" s="64">
        <f>VLOOKUP($A23,'Return Data'!$B$7:$R$2292,3,0)</f>
        <v>44651</v>
      </c>
      <c r="C23" s="65">
        <f>VLOOKUP($A23,'Return Data'!$B$7:$R$2292,4,0)</f>
        <v>42.24</v>
      </c>
      <c r="D23" s="65">
        <f>VLOOKUP($A23,'Return Data'!$B$7:$R$2292,10,0)</f>
        <v>-0.23619999999999999</v>
      </c>
      <c r="E23" s="66">
        <f t="shared" si="0"/>
        <v>23</v>
      </c>
      <c r="F23" s="65">
        <f>VLOOKUP($A23,'Return Data'!$B$7:$R$2292,11,0)</f>
        <v>0.61929999999999996</v>
      </c>
      <c r="G23" s="66">
        <f t="shared" si="1"/>
        <v>25</v>
      </c>
      <c r="H23" s="65">
        <f>VLOOKUP($A23,'Return Data'!$B$7:$R$2292,12,0)</f>
        <v>12.67</v>
      </c>
      <c r="I23" s="66">
        <f t="shared" si="2"/>
        <v>25</v>
      </c>
      <c r="J23" s="65">
        <f>VLOOKUP($A23,'Return Data'!$B$7:$R$2292,13,0)</f>
        <v>21.94</v>
      </c>
      <c r="K23" s="66">
        <f t="shared" si="3"/>
        <v>35</v>
      </c>
      <c r="L23" s="65">
        <f>VLOOKUP($A23,'Return Data'!$B$7:$R$2292,17,0)</f>
        <v>33.333300000000001</v>
      </c>
      <c r="M23" s="66">
        <f t="shared" si="4"/>
        <v>53</v>
      </c>
      <c r="N23" s="65">
        <f>VLOOKUP($A23,'Return Data'!$B$7:$R$2292,14,0)</f>
        <v>14.7552</v>
      </c>
      <c r="O23" s="66">
        <f t="shared" si="5"/>
        <v>43</v>
      </c>
      <c r="P23" s="65">
        <f>VLOOKUP($A23,'Return Data'!$B$7:$R$2292,15,0)</f>
        <v>12.454599999999999</v>
      </c>
      <c r="Q23" s="66">
        <f>RANK(P23,P$8:P$63,0)</f>
        <v>30</v>
      </c>
      <c r="R23" s="65">
        <f>VLOOKUP($A23,'Return Data'!$B$7:$R$2292,16,0)</f>
        <v>18.333600000000001</v>
      </c>
      <c r="S23" s="67">
        <f t="shared" si="6"/>
        <v>10</v>
      </c>
    </row>
    <row r="24" spans="1:19" x14ac:dyDescent="0.3">
      <c r="A24" s="63" t="s">
        <v>182</v>
      </c>
      <c r="B24" s="64">
        <f>VLOOKUP($A24,'Return Data'!$B$7:$R$2292,3,0)</f>
        <v>44651</v>
      </c>
      <c r="C24" s="65">
        <f>VLOOKUP($A24,'Return Data'!$B$7:$R$2292,4,0)</f>
        <v>108.4</v>
      </c>
      <c r="D24" s="65">
        <f>VLOOKUP($A24,'Return Data'!$B$7:$R$2292,10,0)</f>
        <v>0.87470000000000003</v>
      </c>
      <c r="E24" s="66">
        <f t="shared" si="0"/>
        <v>10</v>
      </c>
      <c r="F24" s="65">
        <f>VLOOKUP($A24,'Return Data'!$B$7:$R$2292,11,0)</f>
        <v>4.4115000000000002</v>
      </c>
      <c r="G24" s="66">
        <f t="shared" si="1"/>
        <v>9</v>
      </c>
      <c r="H24" s="65">
        <f>VLOOKUP($A24,'Return Data'!$B$7:$R$2292,12,0)</f>
        <v>15.2088</v>
      </c>
      <c r="I24" s="66">
        <f t="shared" si="2"/>
        <v>15</v>
      </c>
      <c r="J24" s="65">
        <f>VLOOKUP($A24,'Return Data'!$B$7:$R$2292,13,0)</f>
        <v>32.713000000000001</v>
      </c>
      <c r="K24" s="66">
        <f t="shared" si="3"/>
        <v>12</v>
      </c>
      <c r="L24" s="65">
        <f>VLOOKUP($A24,'Return Data'!$B$7:$R$2292,17,0)</f>
        <v>63.601399999999998</v>
      </c>
      <c r="M24" s="66">
        <f t="shared" si="4"/>
        <v>9</v>
      </c>
      <c r="N24" s="65">
        <f>VLOOKUP($A24,'Return Data'!$B$7:$R$2292,14,0)</f>
        <v>21.2362</v>
      </c>
      <c r="O24" s="66">
        <f t="shared" si="5"/>
        <v>12</v>
      </c>
      <c r="P24" s="65">
        <f>VLOOKUP($A24,'Return Data'!$B$7:$R$2292,15,0)</f>
        <v>17.667999999999999</v>
      </c>
      <c r="Q24" s="66">
        <f>RANK(P24,P$8:P$63,0)</f>
        <v>7</v>
      </c>
      <c r="R24" s="65">
        <f>VLOOKUP($A24,'Return Data'!$B$7:$R$2292,16,0)</f>
        <v>18.6374</v>
      </c>
      <c r="S24" s="67">
        <f t="shared" si="6"/>
        <v>8</v>
      </c>
    </row>
    <row r="25" spans="1:19" x14ac:dyDescent="0.3">
      <c r="A25" s="63" t="s">
        <v>183</v>
      </c>
      <c r="B25" s="64">
        <f>VLOOKUP($A25,'Return Data'!$B$7:$R$2292,3,0)</f>
        <v>44651</v>
      </c>
      <c r="C25" s="65">
        <f>VLOOKUP($A25,'Return Data'!$B$7:$R$2292,4,0)</f>
        <v>14.04</v>
      </c>
      <c r="D25" s="65">
        <f>VLOOKUP($A25,'Return Data'!$B$7:$R$2292,10,0)</f>
        <v>-1.3351999999999999</v>
      </c>
      <c r="E25" s="66">
        <f t="shared" si="0"/>
        <v>34</v>
      </c>
      <c r="F25" s="65">
        <f>VLOOKUP($A25,'Return Data'!$B$7:$R$2292,11,0)</f>
        <v>-2.0236999999999998</v>
      </c>
      <c r="G25" s="66">
        <f t="shared" si="1"/>
        <v>44</v>
      </c>
      <c r="H25" s="65">
        <f>VLOOKUP($A25,'Return Data'!$B$7:$R$2292,12,0)</f>
        <v>7.9169999999999998</v>
      </c>
      <c r="I25" s="66">
        <f t="shared" si="2"/>
        <v>48</v>
      </c>
      <c r="J25" s="65">
        <f>VLOOKUP($A25,'Return Data'!$B$7:$R$2292,13,0)</f>
        <v>16.033100000000001</v>
      </c>
      <c r="K25" s="66">
        <f t="shared" si="3"/>
        <v>50</v>
      </c>
      <c r="L25" s="65">
        <f>VLOOKUP($A25,'Return Data'!$B$7:$R$2292,17,0)</f>
        <v>36.007399999999997</v>
      </c>
      <c r="M25" s="66">
        <f t="shared" si="4"/>
        <v>51</v>
      </c>
      <c r="N25" s="65">
        <f>VLOOKUP($A25,'Return Data'!$B$7:$R$2292,14,0)</f>
        <v>12.963900000000001</v>
      </c>
      <c r="O25" s="66">
        <f t="shared" si="5"/>
        <v>49</v>
      </c>
      <c r="P25" s="65"/>
      <c r="Q25" s="66"/>
      <c r="R25" s="65">
        <f>VLOOKUP($A25,'Return Data'!$B$7:$R$2292,16,0)</f>
        <v>8.2962000000000007</v>
      </c>
      <c r="S25" s="67">
        <f t="shared" si="6"/>
        <v>56</v>
      </c>
    </row>
    <row r="26" spans="1:19" x14ac:dyDescent="0.3">
      <c r="A26" s="63" t="s">
        <v>184</v>
      </c>
      <c r="B26" s="64">
        <f>VLOOKUP($A26,'Return Data'!$B$7:$R$2292,3,0)</f>
        <v>44651</v>
      </c>
      <c r="C26" s="65">
        <f>VLOOKUP($A26,'Return Data'!$B$7:$R$2292,4,0)</f>
        <v>91.76</v>
      </c>
      <c r="D26" s="65">
        <f>VLOOKUP($A26,'Return Data'!$B$7:$R$2292,10,0)</f>
        <v>-4.3868</v>
      </c>
      <c r="E26" s="66">
        <f t="shared" si="0"/>
        <v>50</v>
      </c>
      <c r="F26" s="65">
        <f>VLOOKUP($A26,'Return Data'!$B$7:$R$2292,11,0)</f>
        <v>-2.06</v>
      </c>
      <c r="G26" s="66">
        <f t="shared" si="1"/>
        <v>45</v>
      </c>
      <c r="H26" s="65">
        <f>VLOOKUP($A26,'Return Data'!$B$7:$R$2292,12,0)</f>
        <v>9.2120999999999995</v>
      </c>
      <c r="I26" s="66">
        <f t="shared" si="2"/>
        <v>42</v>
      </c>
      <c r="J26" s="65">
        <f>VLOOKUP($A26,'Return Data'!$B$7:$R$2292,13,0)</f>
        <v>21.135300000000001</v>
      </c>
      <c r="K26" s="66">
        <f t="shared" si="3"/>
        <v>42</v>
      </c>
      <c r="L26" s="65">
        <f>VLOOKUP($A26,'Return Data'!$B$7:$R$2292,17,0)</f>
        <v>42.670699999999997</v>
      </c>
      <c r="M26" s="66">
        <f t="shared" si="4"/>
        <v>44</v>
      </c>
      <c r="N26" s="65">
        <f>VLOOKUP($A26,'Return Data'!$B$7:$R$2292,14,0)</f>
        <v>17.533899999999999</v>
      </c>
      <c r="O26" s="66">
        <f t="shared" si="5"/>
        <v>28</v>
      </c>
      <c r="P26" s="65">
        <f>VLOOKUP($A26,'Return Data'!$B$7:$R$2292,15,0)</f>
        <v>16.128</v>
      </c>
      <c r="Q26" s="66">
        <f>RANK(P26,P$8:P$63,0)</f>
        <v>11</v>
      </c>
      <c r="R26" s="65">
        <f>VLOOKUP($A26,'Return Data'!$B$7:$R$2292,16,0)</f>
        <v>18.071899999999999</v>
      </c>
      <c r="S26" s="67">
        <f t="shared" si="6"/>
        <v>12</v>
      </c>
    </row>
    <row r="27" spans="1:19" x14ac:dyDescent="0.3">
      <c r="A27" s="63" t="s">
        <v>185</v>
      </c>
      <c r="B27" s="64">
        <f>VLOOKUP($A27,'Return Data'!$B$7:$R$2292,3,0)</f>
        <v>44651</v>
      </c>
      <c r="C27" s="65">
        <f>VLOOKUP($A27,'Return Data'!$B$7:$R$2292,4,0)</f>
        <v>13.943199999999999</v>
      </c>
      <c r="D27" s="65">
        <f>VLOOKUP($A27,'Return Data'!$B$7:$R$2292,10,0)</f>
        <v>-4.9387999999999996</v>
      </c>
      <c r="E27" s="66">
        <f t="shared" si="0"/>
        <v>51</v>
      </c>
      <c r="F27" s="65">
        <f>VLOOKUP($A27,'Return Data'!$B$7:$R$2292,11,0)</f>
        <v>-10.8582</v>
      </c>
      <c r="G27" s="66">
        <f t="shared" si="1"/>
        <v>56</v>
      </c>
      <c r="H27" s="65">
        <f>VLOOKUP($A27,'Return Data'!$B$7:$R$2292,12,0)</f>
        <v>-5.6515000000000004</v>
      </c>
      <c r="I27" s="66">
        <f t="shared" si="2"/>
        <v>56</v>
      </c>
      <c r="J27" s="65">
        <f>VLOOKUP($A27,'Return Data'!$B$7:$R$2292,13,0)</f>
        <v>5.74</v>
      </c>
      <c r="K27" s="66">
        <f t="shared" si="3"/>
        <v>54</v>
      </c>
      <c r="L27" s="65">
        <f>VLOOKUP($A27,'Return Data'!$B$7:$R$2292,17,0)</f>
        <v>36.543500000000002</v>
      </c>
      <c r="M27" s="66">
        <f t="shared" si="4"/>
        <v>50</v>
      </c>
      <c r="N27" s="65"/>
      <c r="O27" s="66"/>
      <c r="P27" s="65"/>
      <c r="Q27" s="66"/>
      <c r="R27" s="65">
        <f>VLOOKUP($A27,'Return Data'!$B$7:$R$2292,16,0)</f>
        <v>14.5181</v>
      </c>
      <c r="S27" s="67">
        <f t="shared" si="6"/>
        <v>37</v>
      </c>
    </row>
    <row r="28" spans="1:19" x14ac:dyDescent="0.3">
      <c r="A28" s="63" t="s">
        <v>186</v>
      </c>
      <c r="B28" s="64">
        <f>VLOOKUP($A28,'Return Data'!$B$7:$R$2292,3,0)</f>
        <v>44651</v>
      </c>
      <c r="C28" s="65">
        <f>VLOOKUP($A28,'Return Data'!$B$7:$R$2292,4,0)</f>
        <v>31.036100000000001</v>
      </c>
      <c r="D28" s="65">
        <f>VLOOKUP($A28,'Return Data'!$B$7:$R$2292,10,0)</f>
        <v>-1.9136</v>
      </c>
      <c r="E28" s="66">
        <f t="shared" si="0"/>
        <v>39</v>
      </c>
      <c r="F28" s="65">
        <f>VLOOKUP($A28,'Return Data'!$B$7:$R$2292,11,0)</f>
        <v>-1.5583</v>
      </c>
      <c r="G28" s="66">
        <f t="shared" si="1"/>
        <v>43</v>
      </c>
      <c r="H28" s="65">
        <f>VLOOKUP($A28,'Return Data'!$B$7:$R$2292,12,0)</f>
        <v>13.1317</v>
      </c>
      <c r="I28" s="66">
        <f t="shared" si="2"/>
        <v>22</v>
      </c>
      <c r="J28" s="65">
        <f>VLOOKUP($A28,'Return Data'!$B$7:$R$2292,13,0)</f>
        <v>22.230799999999999</v>
      </c>
      <c r="K28" s="66">
        <f t="shared" si="3"/>
        <v>34</v>
      </c>
      <c r="L28" s="65">
        <f>VLOOKUP($A28,'Return Data'!$B$7:$R$2292,17,0)</f>
        <v>46.366399999999999</v>
      </c>
      <c r="M28" s="66">
        <f t="shared" si="4"/>
        <v>31</v>
      </c>
      <c r="N28" s="65">
        <f>VLOOKUP($A28,'Return Data'!$B$7:$R$2292,14,0)</f>
        <v>19.216999999999999</v>
      </c>
      <c r="O28" s="66">
        <f t="shared" ref="O28:O36" si="8">RANK(N28,N$8:N$63,0)</f>
        <v>25</v>
      </c>
      <c r="P28" s="65">
        <f>VLOOKUP($A28,'Return Data'!$B$7:$R$2292,15,0)</f>
        <v>15.8424</v>
      </c>
      <c r="Q28" s="66">
        <f t="shared" ref="Q28:Q36" si="9">RANK(P28,P$8:P$63,0)</f>
        <v>12</v>
      </c>
      <c r="R28" s="65">
        <f>VLOOKUP($A28,'Return Data'!$B$7:$R$2292,16,0)</f>
        <v>17.2074</v>
      </c>
      <c r="S28" s="67">
        <f t="shared" si="6"/>
        <v>15</v>
      </c>
    </row>
    <row r="29" spans="1:19" x14ac:dyDescent="0.3">
      <c r="A29" s="63" t="s">
        <v>187</v>
      </c>
      <c r="B29" s="64">
        <f>VLOOKUP($A29,'Return Data'!$B$7:$R$2292,3,0)</f>
        <v>44651</v>
      </c>
      <c r="C29" s="65">
        <f>VLOOKUP($A29,'Return Data'!$B$7:$R$2292,4,0)</f>
        <v>81.317999999999998</v>
      </c>
      <c r="D29" s="65">
        <f>VLOOKUP($A29,'Return Data'!$B$7:$R$2292,10,0)</f>
        <v>1.2955000000000001</v>
      </c>
      <c r="E29" s="66">
        <f t="shared" si="0"/>
        <v>8</v>
      </c>
      <c r="F29" s="65">
        <f>VLOOKUP($A29,'Return Data'!$B$7:$R$2292,11,0)</f>
        <v>3.3317999999999999</v>
      </c>
      <c r="G29" s="66">
        <f t="shared" si="1"/>
        <v>14</v>
      </c>
      <c r="H29" s="65">
        <f>VLOOKUP($A29,'Return Data'!$B$7:$R$2292,12,0)</f>
        <v>12.4077</v>
      </c>
      <c r="I29" s="66">
        <f t="shared" si="2"/>
        <v>27</v>
      </c>
      <c r="J29" s="65">
        <f>VLOOKUP($A29,'Return Data'!$B$7:$R$2292,13,0)</f>
        <v>24.0625</v>
      </c>
      <c r="K29" s="66">
        <f t="shared" si="3"/>
        <v>27</v>
      </c>
      <c r="L29" s="65">
        <f>VLOOKUP($A29,'Return Data'!$B$7:$R$2292,17,0)</f>
        <v>46.763300000000001</v>
      </c>
      <c r="M29" s="66">
        <f t="shared" si="4"/>
        <v>29</v>
      </c>
      <c r="N29" s="65">
        <f>VLOOKUP($A29,'Return Data'!$B$7:$R$2292,14,0)</f>
        <v>19.588999999999999</v>
      </c>
      <c r="O29" s="66">
        <f t="shared" si="8"/>
        <v>20</v>
      </c>
      <c r="P29" s="65">
        <f>VLOOKUP($A29,'Return Data'!$B$7:$R$2292,15,0)</f>
        <v>15.4727</v>
      </c>
      <c r="Q29" s="66">
        <f t="shared" si="9"/>
        <v>15</v>
      </c>
      <c r="R29" s="65">
        <f>VLOOKUP($A29,'Return Data'!$B$7:$R$2292,16,0)</f>
        <v>16.174199999999999</v>
      </c>
      <c r="S29" s="67">
        <f t="shared" si="6"/>
        <v>22</v>
      </c>
    </row>
    <row r="30" spans="1:19" x14ac:dyDescent="0.3">
      <c r="A30" s="63" t="s">
        <v>188</v>
      </c>
      <c r="B30" s="64">
        <f>VLOOKUP($A30,'Return Data'!$B$7:$R$2292,3,0)</f>
        <v>44651</v>
      </c>
      <c r="C30" s="65">
        <f>VLOOKUP($A30,'Return Data'!$B$7:$R$2292,4,0)</f>
        <v>84.176000000000002</v>
      </c>
      <c r="D30" s="65">
        <f>VLOOKUP($A30,'Return Data'!$B$7:$R$2292,10,0)</f>
        <v>-2.9123000000000001</v>
      </c>
      <c r="E30" s="66">
        <f t="shared" si="0"/>
        <v>43</v>
      </c>
      <c r="F30" s="65">
        <f>VLOOKUP($A30,'Return Data'!$B$7:$R$2292,11,0)</f>
        <v>0.50870000000000004</v>
      </c>
      <c r="G30" s="66">
        <f t="shared" si="1"/>
        <v>27</v>
      </c>
      <c r="H30" s="65">
        <f>VLOOKUP($A30,'Return Data'!$B$7:$R$2292,12,0)</f>
        <v>9.2456999999999994</v>
      </c>
      <c r="I30" s="66">
        <f t="shared" si="2"/>
        <v>41</v>
      </c>
      <c r="J30" s="65">
        <f>VLOOKUP($A30,'Return Data'!$B$7:$R$2292,13,0)</f>
        <v>18.7652</v>
      </c>
      <c r="K30" s="66">
        <f t="shared" si="3"/>
        <v>46</v>
      </c>
      <c r="L30" s="65">
        <f>VLOOKUP($A30,'Return Data'!$B$7:$R$2292,17,0)</f>
        <v>43.1965</v>
      </c>
      <c r="M30" s="66">
        <f t="shared" si="4"/>
        <v>41</v>
      </c>
      <c r="N30" s="65">
        <f>VLOOKUP($A30,'Return Data'!$B$7:$R$2292,14,0)</f>
        <v>14.4983</v>
      </c>
      <c r="O30" s="66">
        <f t="shared" si="8"/>
        <v>45</v>
      </c>
      <c r="P30" s="65">
        <f>VLOOKUP($A30,'Return Data'!$B$7:$R$2292,15,0)</f>
        <v>11.9391</v>
      </c>
      <c r="Q30" s="66">
        <f t="shared" si="9"/>
        <v>33</v>
      </c>
      <c r="R30" s="65">
        <f>VLOOKUP($A30,'Return Data'!$B$7:$R$2292,16,0)</f>
        <v>14.7104</v>
      </c>
      <c r="S30" s="67">
        <f t="shared" si="6"/>
        <v>35</v>
      </c>
    </row>
    <row r="31" spans="1:19" x14ac:dyDescent="0.3">
      <c r="A31" s="63" t="s">
        <v>189</v>
      </c>
      <c r="B31" s="64">
        <f>VLOOKUP($A31,'Return Data'!$B$7:$R$2292,3,0)</f>
        <v>44651</v>
      </c>
      <c r="C31" s="65">
        <f>VLOOKUP($A31,'Return Data'!$B$7:$R$2292,4,0)</f>
        <v>108.873</v>
      </c>
      <c r="D31" s="65">
        <f>VLOOKUP($A31,'Return Data'!$B$7:$R$2292,10,0)</f>
        <v>-1.0639000000000001</v>
      </c>
      <c r="E31" s="66">
        <f t="shared" si="0"/>
        <v>31</v>
      </c>
      <c r="F31" s="65">
        <f>VLOOKUP($A31,'Return Data'!$B$7:$R$2292,11,0)</f>
        <v>-0.99050000000000005</v>
      </c>
      <c r="G31" s="66">
        <f t="shared" si="1"/>
        <v>39</v>
      </c>
      <c r="H31" s="65">
        <f>VLOOKUP($A31,'Return Data'!$B$7:$R$2292,12,0)</f>
        <v>11.702400000000001</v>
      </c>
      <c r="I31" s="66">
        <f t="shared" si="2"/>
        <v>30</v>
      </c>
      <c r="J31" s="65">
        <f>VLOOKUP($A31,'Return Data'!$B$7:$R$2292,13,0)</f>
        <v>23.19</v>
      </c>
      <c r="K31" s="66">
        <f t="shared" si="3"/>
        <v>29</v>
      </c>
      <c r="L31" s="65">
        <f>VLOOKUP($A31,'Return Data'!$B$7:$R$2292,17,0)</f>
        <v>38.152900000000002</v>
      </c>
      <c r="M31" s="66">
        <f t="shared" si="4"/>
        <v>47</v>
      </c>
      <c r="N31" s="65">
        <f>VLOOKUP($A31,'Return Data'!$B$7:$R$2292,14,0)</f>
        <v>15.775399999999999</v>
      </c>
      <c r="O31" s="66">
        <f t="shared" si="8"/>
        <v>38</v>
      </c>
      <c r="P31" s="65">
        <f>VLOOKUP($A31,'Return Data'!$B$7:$R$2292,15,0)</f>
        <v>14.1008</v>
      </c>
      <c r="Q31" s="66">
        <f t="shared" si="9"/>
        <v>19</v>
      </c>
      <c r="R31" s="65">
        <f>VLOOKUP($A31,'Return Data'!$B$7:$R$2292,16,0)</f>
        <v>14.9542</v>
      </c>
      <c r="S31" s="67">
        <f t="shared" si="6"/>
        <v>32</v>
      </c>
    </row>
    <row r="32" spans="1:19" x14ac:dyDescent="0.3">
      <c r="A32" s="63" t="s">
        <v>432</v>
      </c>
      <c r="B32" s="64">
        <f>VLOOKUP($A32,'Return Data'!$B$7:$R$2292,3,0)</f>
        <v>44651</v>
      </c>
      <c r="C32" s="65">
        <f>VLOOKUP($A32,'Return Data'!$B$7:$R$2292,4,0)</f>
        <v>20.763400000000001</v>
      </c>
      <c r="D32" s="65">
        <f>VLOOKUP($A32,'Return Data'!$B$7:$R$2292,10,0)</f>
        <v>-0.55800000000000005</v>
      </c>
      <c r="E32" s="66">
        <f t="shared" si="0"/>
        <v>27</v>
      </c>
      <c r="F32" s="65">
        <f>VLOOKUP($A32,'Return Data'!$B$7:$R$2292,11,0)</f>
        <v>0.5423</v>
      </c>
      <c r="G32" s="66">
        <f t="shared" si="1"/>
        <v>26</v>
      </c>
      <c r="H32" s="65">
        <f>VLOOKUP($A32,'Return Data'!$B$7:$R$2292,12,0)</f>
        <v>13.087999999999999</v>
      </c>
      <c r="I32" s="66">
        <f t="shared" si="2"/>
        <v>23</v>
      </c>
      <c r="J32" s="65">
        <f>VLOOKUP($A32,'Return Data'!$B$7:$R$2292,13,0)</f>
        <v>27.207999999999998</v>
      </c>
      <c r="K32" s="66">
        <f t="shared" si="3"/>
        <v>16</v>
      </c>
      <c r="L32" s="65">
        <f>VLOOKUP($A32,'Return Data'!$B$7:$R$2292,17,0)</f>
        <v>48.581699999999998</v>
      </c>
      <c r="M32" s="66">
        <f t="shared" si="4"/>
        <v>21</v>
      </c>
      <c r="N32" s="65">
        <f>VLOOKUP($A32,'Return Data'!$B$7:$R$2292,14,0)</f>
        <v>19.290900000000001</v>
      </c>
      <c r="O32" s="66">
        <f t="shared" si="8"/>
        <v>24</v>
      </c>
      <c r="P32" s="65">
        <f>VLOOKUP($A32,'Return Data'!$B$7:$R$2292,15,0)</f>
        <v>13.258699999999999</v>
      </c>
      <c r="Q32" s="66">
        <f t="shared" si="9"/>
        <v>26</v>
      </c>
      <c r="R32" s="65">
        <f>VLOOKUP($A32,'Return Data'!$B$7:$R$2292,16,0)</f>
        <v>14.3399</v>
      </c>
      <c r="S32" s="67">
        <f t="shared" si="6"/>
        <v>38</v>
      </c>
    </row>
    <row r="33" spans="1:19" x14ac:dyDescent="0.3">
      <c r="A33" s="63" t="s">
        <v>191</v>
      </c>
      <c r="B33" s="64">
        <f>VLOOKUP($A33,'Return Data'!$B$7:$R$2292,3,0)</f>
        <v>44651</v>
      </c>
      <c r="C33" s="65">
        <f>VLOOKUP($A33,'Return Data'!$B$7:$R$2292,4,0)</f>
        <v>33.432000000000002</v>
      </c>
      <c r="D33" s="65">
        <f>VLOOKUP($A33,'Return Data'!$B$7:$R$2292,10,0)</f>
        <v>-1.9560999999999999</v>
      </c>
      <c r="E33" s="66">
        <f t="shared" si="0"/>
        <v>41</v>
      </c>
      <c r="F33" s="65">
        <f>VLOOKUP($A33,'Return Data'!$B$7:$R$2292,11,0)</f>
        <v>-1.0946</v>
      </c>
      <c r="G33" s="66">
        <f t="shared" si="1"/>
        <v>40</v>
      </c>
      <c r="H33" s="65">
        <f>VLOOKUP($A33,'Return Data'!$B$7:$R$2292,12,0)</f>
        <v>9.8904999999999994</v>
      </c>
      <c r="I33" s="66">
        <f t="shared" si="2"/>
        <v>36</v>
      </c>
      <c r="J33" s="65">
        <f>VLOOKUP($A33,'Return Data'!$B$7:$R$2292,13,0)</f>
        <v>21.818999999999999</v>
      </c>
      <c r="K33" s="66">
        <f t="shared" si="3"/>
        <v>39</v>
      </c>
      <c r="L33" s="65">
        <f>VLOOKUP($A33,'Return Data'!$B$7:$R$2292,17,0)</f>
        <v>51.697400000000002</v>
      </c>
      <c r="M33" s="66">
        <f t="shared" si="4"/>
        <v>15</v>
      </c>
      <c r="N33" s="65">
        <f>VLOOKUP($A33,'Return Data'!$B$7:$R$2292,14,0)</f>
        <v>22.0181</v>
      </c>
      <c r="O33" s="66">
        <f t="shared" si="8"/>
        <v>10</v>
      </c>
      <c r="P33" s="65">
        <f>VLOOKUP($A33,'Return Data'!$B$7:$R$2292,15,0)</f>
        <v>19.510999999999999</v>
      </c>
      <c r="Q33" s="66">
        <f t="shared" si="9"/>
        <v>3</v>
      </c>
      <c r="R33" s="65">
        <f>VLOOKUP($A33,'Return Data'!$B$7:$R$2292,16,0)</f>
        <v>21.263000000000002</v>
      </c>
      <c r="S33" s="67">
        <f t="shared" si="6"/>
        <v>6</v>
      </c>
    </row>
    <row r="34" spans="1:19" x14ac:dyDescent="0.3">
      <c r="A34" s="63" t="s">
        <v>192</v>
      </c>
      <c r="B34" s="64">
        <f>VLOOKUP($A34,'Return Data'!$B$7:$R$2292,3,0)</f>
        <v>44651</v>
      </c>
      <c r="C34" s="65">
        <f>VLOOKUP($A34,'Return Data'!$B$7:$R$2292,4,0)</f>
        <v>27.854099999999999</v>
      </c>
      <c r="D34" s="65">
        <f>VLOOKUP($A34,'Return Data'!$B$7:$R$2292,10,0)</f>
        <v>-5.9279000000000002</v>
      </c>
      <c r="E34" s="66">
        <f t="shared" si="0"/>
        <v>53</v>
      </c>
      <c r="F34" s="65">
        <f>VLOOKUP($A34,'Return Data'!$B$7:$R$2292,11,0)</f>
        <v>-5.8880999999999997</v>
      </c>
      <c r="G34" s="66">
        <f t="shared" si="1"/>
        <v>54</v>
      </c>
      <c r="H34" s="65">
        <f>VLOOKUP($A34,'Return Data'!$B$7:$R$2292,12,0)</f>
        <v>4.6406999999999998</v>
      </c>
      <c r="I34" s="66">
        <f t="shared" si="2"/>
        <v>51</v>
      </c>
      <c r="J34" s="65">
        <f>VLOOKUP($A34,'Return Data'!$B$7:$R$2292,13,0)</f>
        <v>15.424899999999999</v>
      </c>
      <c r="K34" s="66">
        <f t="shared" si="3"/>
        <v>51</v>
      </c>
      <c r="L34" s="65">
        <f>VLOOKUP($A34,'Return Data'!$B$7:$R$2292,17,0)</f>
        <v>38.516100000000002</v>
      </c>
      <c r="M34" s="66">
        <f t="shared" si="4"/>
        <v>46</v>
      </c>
      <c r="N34" s="65">
        <f>VLOOKUP($A34,'Return Data'!$B$7:$R$2292,14,0)</f>
        <v>15.3217</v>
      </c>
      <c r="O34" s="66">
        <f t="shared" si="8"/>
        <v>40</v>
      </c>
      <c r="P34" s="65">
        <f>VLOOKUP($A34,'Return Data'!$B$7:$R$2292,15,0)</f>
        <v>12.787100000000001</v>
      </c>
      <c r="Q34" s="66">
        <f t="shared" si="9"/>
        <v>28</v>
      </c>
      <c r="R34" s="65">
        <f>VLOOKUP($A34,'Return Data'!$B$7:$R$2292,16,0)</f>
        <v>15.302099999999999</v>
      </c>
      <c r="S34" s="67">
        <f t="shared" si="6"/>
        <v>29</v>
      </c>
    </row>
    <row r="35" spans="1:19" x14ac:dyDescent="0.3">
      <c r="A35" s="81" t="s">
        <v>1998</v>
      </c>
      <c r="B35" s="64">
        <f>VLOOKUP($A35,'Return Data'!$B$7:$R$2292,3,0)</f>
        <v>44651</v>
      </c>
      <c r="C35" s="65">
        <f>VLOOKUP($A35,'Return Data'!$B$7:$R$2292,4,0)</f>
        <v>22.284300000000002</v>
      </c>
      <c r="D35" s="65">
        <f>VLOOKUP($A35,'Return Data'!$B$7:$R$2292,10,0)</f>
        <v>-3.7778</v>
      </c>
      <c r="E35" s="66">
        <f t="shared" si="0"/>
        <v>48</v>
      </c>
      <c r="F35" s="65">
        <f>VLOOKUP($A35,'Return Data'!$B$7:$R$2292,11,0)</f>
        <v>-0.76770000000000005</v>
      </c>
      <c r="G35" s="66">
        <f t="shared" si="1"/>
        <v>35</v>
      </c>
      <c r="H35" s="65">
        <f>VLOOKUP($A35,'Return Data'!$B$7:$R$2292,12,0)</f>
        <v>10.0318</v>
      </c>
      <c r="I35" s="66">
        <f t="shared" si="2"/>
        <v>35</v>
      </c>
      <c r="J35" s="65">
        <f>VLOOKUP($A35,'Return Data'!$B$7:$R$2292,13,0)</f>
        <v>19.594000000000001</v>
      </c>
      <c r="K35" s="66">
        <f t="shared" si="3"/>
        <v>45</v>
      </c>
      <c r="L35" s="65">
        <f>VLOOKUP($A35,'Return Data'!$B$7:$R$2292,17,0)</f>
        <v>40.440100000000001</v>
      </c>
      <c r="M35" s="66">
        <f t="shared" si="4"/>
        <v>45</v>
      </c>
      <c r="N35" s="65">
        <f>VLOOKUP($A35,'Return Data'!$B$7:$R$2292,14,0)</f>
        <v>13.3019</v>
      </c>
      <c r="O35" s="66">
        <f t="shared" si="8"/>
        <v>47</v>
      </c>
      <c r="P35" s="65">
        <f>VLOOKUP($A35,'Return Data'!$B$7:$R$2292,15,0)</f>
        <v>11.860200000000001</v>
      </c>
      <c r="Q35" s="66">
        <f t="shared" si="9"/>
        <v>34</v>
      </c>
      <c r="R35" s="65">
        <f>VLOOKUP($A35,'Return Data'!$B$7:$R$2292,16,0)</f>
        <v>13.6677</v>
      </c>
      <c r="S35" s="67">
        <f t="shared" si="6"/>
        <v>45</v>
      </c>
    </row>
    <row r="36" spans="1:19" x14ac:dyDescent="0.3">
      <c r="A36" s="63" t="s">
        <v>193</v>
      </c>
      <c r="B36" s="64">
        <f>VLOOKUP($A36,'Return Data'!$B$7:$R$2292,3,0)</f>
        <v>44651</v>
      </c>
      <c r="C36" s="65">
        <f>VLOOKUP($A36,'Return Data'!$B$7:$R$2292,4,0)</f>
        <v>83.009100000000004</v>
      </c>
      <c r="D36" s="65">
        <f>VLOOKUP($A36,'Return Data'!$B$7:$R$2292,10,0)</f>
        <v>1.7905</v>
      </c>
      <c r="E36" s="66">
        <f t="shared" si="0"/>
        <v>3</v>
      </c>
      <c r="F36" s="65">
        <f>VLOOKUP($A36,'Return Data'!$B$7:$R$2292,11,0)</f>
        <v>1.1609</v>
      </c>
      <c r="G36" s="66">
        <f t="shared" si="1"/>
        <v>21</v>
      </c>
      <c r="H36" s="65">
        <f>VLOOKUP($A36,'Return Data'!$B$7:$R$2292,12,0)</f>
        <v>14.507199999999999</v>
      </c>
      <c r="I36" s="66">
        <f t="shared" si="2"/>
        <v>19</v>
      </c>
      <c r="J36" s="65">
        <f>VLOOKUP($A36,'Return Data'!$B$7:$R$2292,13,0)</f>
        <v>24.704899999999999</v>
      </c>
      <c r="K36" s="66">
        <f t="shared" si="3"/>
        <v>24</v>
      </c>
      <c r="L36" s="65">
        <f>VLOOKUP($A36,'Return Data'!$B$7:$R$2292,17,0)</f>
        <v>46.830800000000004</v>
      </c>
      <c r="M36" s="66">
        <f t="shared" si="4"/>
        <v>28</v>
      </c>
      <c r="N36" s="65">
        <f>VLOOKUP($A36,'Return Data'!$B$7:$R$2292,14,0)</f>
        <v>12.198700000000001</v>
      </c>
      <c r="O36" s="66">
        <f t="shared" si="8"/>
        <v>51</v>
      </c>
      <c r="P36" s="65">
        <f>VLOOKUP($A36,'Return Data'!$B$7:$R$2292,15,0)</f>
        <v>7.9626000000000001</v>
      </c>
      <c r="Q36" s="66">
        <f t="shared" si="9"/>
        <v>41</v>
      </c>
      <c r="R36" s="65">
        <f>VLOOKUP($A36,'Return Data'!$B$7:$R$2292,16,0)</f>
        <v>13.9549</v>
      </c>
      <c r="S36" s="67">
        <f t="shared" si="6"/>
        <v>42</v>
      </c>
    </row>
    <row r="37" spans="1:19" x14ac:dyDescent="0.3">
      <c r="A37" s="63" t="s">
        <v>194</v>
      </c>
      <c r="B37" s="64">
        <f>VLOOKUP($A37,'Return Data'!$B$7:$R$2292,3,0)</f>
        <v>44651</v>
      </c>
      <c r="C37" s="65">
        <f>VLOOKUP($A37,'Return Data'!$B$7:$R$2292,4,0)</f>
        <v>19.1434</v>
      </c>
      <c r="D37" s="65">
        <f>VLOOKUP($A37,'Return Data'!$B$7:$R$2292,10,0)</f>
        <v>-1.6128</v>
      </c>
      <c r="E37" s="66">
        <f t="shared" si="0"/>
        <v>37</v>
      </c>
      <c r="F37" s="65">
        <f>VLOOKUP($A37,'Return Data'!$B$7:$R$2292,11,0)</f>
        <v>0.63560000000000005</v>
      </c>
      <c r="G37" s="66">
        <f t="shared" si="1"/>
        <v>24</v>
      </c>
      <c r="H37" s="65">
        <f>VLOOKUP($A37,'Return Data'!$B$7:$R$2292,12,0)</f>
        <v>16.339300000000001</v>
      </c>
      <c r="I37" s="66">
        <f t="shared" si="2"/>
        <v>12</v>
      </c>
      <c r="J37" s="65">
        <f>VLOOKUP($A37,'Return Data'!$B$7:$R$2292,13,0)</f>
        <v>28.538699999999999</v>
      </c>
      <c r="K37" s="66">
        <f t="shared" si="3"/>
        <v>15</v>
      </c>
      <c r="L37" s="65">
        <f>VLOOKUP($A37,'Return Data'!$B$7:$R$2292,17,0)</f>
        <v>50.744900000000001</v>
      </c>
      <c r="M37" s="66">
        <f t="shared" si="4"/>
        <v>16</v>
      </c>
      <c r="N37" s="65"/>
      <c r="O37" s="66"/>
      <c r="P37" s="65"/>
      <c r="Q37" s="66"/>
      <c r="R37" s="65">
        <f>VLOOKUP($A37,'Return Data'!$B$7:$R$2292,16,0)</f>
        <v>27.33</v>
      </c>
      <c r="S37" s="67">
        <f t="shared" si="6"/>
        <v>1</v>
      </c>
    </row>
    <row r="38" spans="1:19" x14ac:dyDescent="0.3">
      <c r="A38" s="63" t="s">
        <v>1973</v>
      </c>
      <c r="B38" s="64">
        <f>VLOOKUP($A38,'Return Data'!$B$7:$R$2292,3,0)</f>
        <v>44651</v>
      </c>
      <c r="C38" s="65">
        <f>VLOOKUP($A38,'Return Data'!$B$7:$R$2292,4,0)</f>
        <v>26.11</v>
      </c>
      <c r="D38" s="65">
        <f>VLOOKUP($A38,'Return Data'!$B$7:$R$2292,10,0)</f>
        <v>1.3193999999999999</v>
      </c>
      <c r="E38" s="66">
        <f t="shared" si="0"/>
        <v>7</v>
      </c>
      <c r="F38" s="65">
        <f>VLOOKUP($A38,'Return Data'!$B$7:$R$2292,11,0)</f>
        <v>4.6074000000000002</v>
      </c>
      <c r="G38" s="66">
        <f t="shared" si="1"/>
        <v>7</v>
      </c>
      <c r="H38" s="65">
        <f>VLOOKUP($A38,'Return Data'!$B$7:$R$2292,12,0)</f>
        <v>15.6845</v>
      </c>
      <c r="I38" s="66">
        <f t="shared" si="2"/>
        <v>14</v>
      </c>
      <c r="J38" s="65">
        <f>VLOOKUP($A38,'Return Data'!$B$7:$R$2292,13,0)</f>
        <v>30.354500000000002</v>
      </c>
      <c r="K38" s="66">
        <f t="shared" si="3"/>
        <v>14</v>
      </c>
      <c r="L38" s="65">
        <f>VLOOKUP($A38,'Return Data'!$B$7:$R$2292,17,0)</f>
        <v>52.0745</v>
      </c>
      <c r="M38" s="66">
        <f t="shared" si="4"/>
        <v>14</v>
      </c>
      <c r="N38" s="65">
        <f>VLOOKUP($A38,'Return Data'!$B$7:$R$2292,14,0)</f>
        <v>20.138999999999999</v>
      </c>
      <c r="O38" s="66">
        <f t="shared" ref="O38:O63" si="10">RANK(N38,N$8:N$63,0)</f>
        <v>18</v>
      </c>
      <c r="P38" s="65">
        <f>VLOOKUP($A38,'Return Data'!$B$7:$R$2292,15,0)</f>
        <v>16.199300000000001</v>
      </c>
      <c r="Q38" s="66">
        <f t="shared" ref="Q38:Q44" si="11">RANK(P38,P$8:P$63,0)</f>
        <v>10</v>
      </c>
      <c r="R38" s="65">
        <f>VLOOKUP($A38,'Return Data'!$B$7:$R$2292,16,0)</f>
        <v>16.436199999999999</v>
      </c>
      <c r="S38" s="67">
        <f t="shared" si="6"/>
        <v>18</v>
      </c>
    </row>
    <row r="39" spans="1:19" x14ac:dyDescent="0.3">
      <c r="A39" s="63" t="s">
        <v>198</v>
      </c>
      <c r="B39" s="64">
        <f>VLOOKUP($A39,'Return Data'!$B$7:$R$2292,3,0)</f>
        <v>44651</v>
      </c>
      <c r="C39" s="65">
        <f>VLOOKUP($A39,'Return Data'!$B$7:$R$2292,4,0)</f>
        <v>245.3972</v>
      </c>
      <c r="D39" s="65">
        <f>VLOOKUP($A39,'Return Data'!$B$7:$R$2292,10,0)</f>
        <v>4.0232999999999999</v>
      </c>
      <c r="E39" s="66">
        <f t="shared" si="0"/>
        <v>1</v>
      </c>
      <c r="F39" s="65">
        <f>VLOOKUP($A39,'Return Data'!$B$7:$R$2292,11,0)</f>
        <v>7.9679000000000002</v>
      </c>
      <c r="G39" s="66">
        <f t="shared" si="1"/>
        <v>4</v>
      </c>
      <c r="H39" s="65">
        <f>VLOOKUP($A39,'Return Data'!$B$7:$R$2292,12,0)</f>
        <v>19.346900000000002</v>
      </c>
      <c r="I39" s="66">
        <f t="shared" si="2"/>
        <v>10</v>
      </c>
      <c r="J39" s="65">
        <f>VLOOKUP($A39,'Return Data'!$B$7:$R$2292,13,0)</f>
        <v>48.4313</v>
      </c>
      <c r="K39" s="66">
        <f t="shared" si="3"/>
        <v>7</v>
      </c>
      <c r="L39" s="65">
        <f>VLOOKUP($A39,'Return Data'!$B$7:$R$2292,17,0)</f>
        <v>85.672399999999996</v>
      </c>
      <c r="M39" s="66">
        <f t="shared" si="4"/>
        <v>1</v>
      </c>
      <c r="N39" s="65">
        <f>VLOOKUP($A39,'Return Data'!$B$7:$R$2292,14,0)</f>
        <v>36.7849</v>
      </c>
      <c r="O39" s="66">
        <f t="shared" si="10"/>
        <v>1</v>
      </c>
      <c r="P39" s="65">
        <f>VLOOKUP($A39,'Return Data'!$B$7:$R$2292,15,0)</f>
        <v>25.3339</v>
      </c>
      <c r="Q39" s="66">
        <f t="shared" si="11"/>
        <v>2</v>
      </c>
      <c r="R39" s="65">
        <f>VLOOKUP($A39,'Return Data'!$B$7:$R$2292,16,0)</f>
        <v>21.992899999999999</v>
      </c>
      <c r="S39" s="67">
        <f t="shared" si="6"/>
        <v>5</v>
      </c>
    </row>
    <row r="40" spans="1:19" x14ac:dyDescent="0.3">
      <c r="A40" s="63" t="s">
        <v>199</v>
      </c>
      <c r="B40" s="64">
        <f>VLOOKUP($A40,'Return Data'!$B$7:$R$2292,3,0)</f>
        <v>44651</v>
      </c>
      <c r="C40" s="65">
        <f>VLOOKUP($A40,'Return Data'!$B$7:$R$2292,4,0)</f>
        <v>75.56</v>
      </c>
      <c r="D40" s="65">
        <f>VLOOKUP($A40,'Return Data'!$B$7:$R$2292,10,0)</f>
        <v>-0.11899999999999999</v>
      </c>
      <c r="E40" s="66">
        <f t="shared" ref="E40:E63" si="12">RANK(D40,D$8:D$63,0)</f>
        <v>21</v>
      </c>
      <c r="F40" s="65">
        <f>VLOOKUP($A40,'Return Data'!$B$7:$R$2292,11,0)</f>
        <v>-2.2004000000000001</v>
      </c>
      <c r="G40" s="66">
        <f t="shared" ref="G40:G63" si="13">RANK(F40,F$8:F$63,0)</f>
        <v>46</v>
      </c>
      <c r="H40" s="65">
        <f>VLOOKUP($A40,'Return Data'!$B$7:$R$2292,12,0)</f>
        <v>4.4367999999999999</v>
      </c>
      <c r="I40" s="66">
        <f t="shared" ref="I40:I63" si="14">RANK(H40,H$8:H$63,0)</f>
        <v>52</v>
      </c>
      <c r="J40" s="65">
        <f>VLOOKUP($A40,'Return Data'!$B$7:$R$2292,13,0)</f>
        <v>13.8809</v>
      </c>
      <c r="K40" s="66">
        <f t="shared" ref="K40:K63" si="15">RANK(J40,J$8:J$63,0)</f>
        <v>52</v>
      </c>
      <c r="L40" s="65">
        <f>VLOOKUP($A40,'Return Data'!$B$7:$R$2292,17,0)</f>
        <v>43.117100000000001</v>
      </c>
      <c r="M40" s="66">
        <f t="shared" ref="M40:M63" si="16">RANK(L40,L$8:L$63,0)</f>
        <v>42</v>
      </c>
      <c r="N40" s="65">
        <f>VLOOKUP($A40,'Return Data'!$B$7:$R$2292,14,0)</f>
        <v>10.867599999999999</v>
      </c>
      <c r="O40" s="66">
        <f t="shared" si="10"/>
        <v>52</v>
      </c>
      <c r="P40" s="65">
        <f>VLOOKUP($A40,'Return Data'!$B$7:$R$2292,15,0)</f>
        <v>9.4936000000000007</v>
      </c>
      <c r="Q40" s="66">
        <f t="shared" si="11"/>
        <v>40</v>
      </c>
      <c r="R40" s="65">
        <f>VLOOKUP($A40,'Return Data'!$B$7:$R$2292,16,0)</f>
        <v>16.453600000000002</v>
      </c>
      <c r="S40" s="67">
        <f t="shared" ref="S40:S63" si="17">RANK(R40,R$8:R$63,0)</f>
        <v>17</v>
      </c>
    </row>
    <row r="41" spans="1:19" x14ac:dyDescent="0.3">
      <c r="A41" s="63" t="s">
        <v>370</v>
      </c>
      <c r="B41" s="64">
        <f>VLOOKUP($A41,'Return Data'!$B$7:$R$2292,3,0)</f>
        <v>44651</v>
      </c>
      <c r="C41" s="65">
        <f>VLOOKUP($A41,'Return Data'!$B$7:$R$2292,4,0)</f>
        <v>230.61600000000001</v>
      </c>
      <c r="D41" s="65">
        <f>VLOOKUP($A41,'Return Data'!$B$7:$R$2292,10,0)</f>
        <v>-1.9282999999999999</v>
      </c>
      <c r="E41" s="66">
        <f t="shared" si="12"/>
        <v>40</v>
      </c>
      <c r="F41" s="65">
        <f>VLOOKUP($A41,'Return Data'!$B$7:$R$2292,11,0)</f>
        <v>-0.66159999999999997</v>
      </c>
      <c r="G41" s="66">
        <f t="shared" si="13"/>
        <v>34</v>
      </c>
      <c r="H41" s="65">
        <f>VLOOKUP($A41,'Return Data'!$B$7:$R$2292,12,0)</f>
        <v>8.4065999999999992</v>
      </c>
      <c r="I41" s="66">
        <f t="shared" si="14"/>
        <v>45</v>
      </c>
      <c r="J41" s="65">
        <f>VLOOKUP($A41,'Return Data'!$B$7:$R$2292,13,0)</f>
        <v>20.802900000000001</v>
      </c>
      <c r="K41" s="66">
        <f t="shared" si="15"/>
        <v>43</v>
      </c>
      <c r="L41" s="65">
        <f>VLOOKUP($A41,'Return Data'!$B$7:$R$2292,17,0)</f>
        <v>45.186</v>
      </c>
      <c r="M41" s="66">
        <f t="shared" si="16"/>
        <v>33</v>
      </c>
      <c r="N41" s="65">
        <f>VLOOKUP($A41,'Return Data'!$B$7:$R$2292,14,0)</f>
        <v>15.326499999999999</v>
      </c>
      <c r="O41" s="66">
        <f t="shared" si="10"/>
        <v>39</v>
      </c>
      <c r="P41" s="65">
        <f>VLOOKUP($A41,'Return Data'!$B$7:$R$2292,15,0)</f>
        <v>12.2021</v>
      </c>
      <c r="Q41" s="66">
        <f t="shared" si="11"/>
        <v>32</v>
      </c>
      <c r="R41" s="65">
        <f>VLOOKUP($A41,'Return Data'!$B$7:$R$2292,16,0)</f>
        <v>14.1951</v>
      </c>
      <c r="S41" s="67">
        <f t="shared" si="17"/>
        <v>41</v>
      </c>
    </row>
    <row r="42" spans="1:19" x14ac:dyDescent="0.3">
      <c r="A42" s="63" t="s">
        <v>201</v>
      </c>
      <c r="B42" s="64">
        <f>VLOOKUP($A42,'Return Data'!$B$7:$R$2292,3,0)</f>
        <v>44651</v>
      </c>
      <c r="C42" s="65">
        <f>VLOOKUP($A42,'Return Data'!$B$7:$R$2292,4,0)</f>
        <v>26.3004</v>
      </c>
      <c r="D42" s="65">
        <f>VLOOKUP($A42,'Return Data'!$B$7:$R$2292,10,0)</f>
        <v>-0.84670000000000001</v>
      </c>
      <c r="E42" s="66">
        <f t="shared" si="12"/>
        <v>29</v>
      </c>
      <c r="F42" s="65">
        <f>VLOOKUP($A42,'Return Data'!$B$7:$R$2292,11,0)</f>
        <v>9.5439000000000007</v>
      </c>
      <c r="G42" s="66">
        <f t="shared" si="13"/>
        <v>2</v>
      </c>
      <c r="H42" s="65">
        <f>VLOOKUP($A42,'Return Data'!$B$7:$R$2292,12,0)</f>
        <v>21.322399999999998</v>
      </c>
      <c r="I42" s="66">
        <f t="shared" si="14"/>
        <v>4</v>
      </c>
      <c r="J42" s="65">
        <f>VLOOKUP($A42,'Return Data'!$B$7:$R$2292,13,0)</f>
        <v>33.386099999999999</v>
      </c>
      <c r="K42" s="66">
        <f t="shared" si="15"/>
        <v>11</v>
      </c>
      <c r="L42" s="65">
        <f>VLOOKUP($A42,'Return Data'!$B$7:$R$2292,17,0)</f>
        <v>61.681600000000003</v>
      </c>
      <c r="M42" s="66">
        <f t="shared" si="16"/>
        <v>10</v>
      </c>
      <c r="N42" s="65">
        <f>VLOOKUP($A42,'Return Data'!$B$7:$R$2292,14,0)</f>
        <v>24.752199999999998</v>
      </c>
      <c r="O42" s="66">
        <f t="shared" si="10"/>
        <v>8</v>
      </c>
      <c r="P42" s="65">
        <f>VLOOKUP($A42,'Return Data'!$B$7:$R$2292,15,0)</f>
        <v>16.489000000000001</v>
      </c>
      <c r="Q42" s="66">
        <f t="shared" si="11"/>
        <v>9</v>
      </c>
      <c r="R42" s="65">
        <f>VLOOKUP($A42,'Return Data'!$B$7:$R$2292,16,0)</f>
        <v>14.5701</v>
      </c>
      <c r="S42" s="67">
        <f t="shared" si="17"/>
        <v>36</v>
      </c>
    </row>
    <row r="43" spans="1:19" x14ac:dyDescent="0.3">
      <c r="A43" s="63" t="s">
        <v>202</v>
      </c>
      <c r="B43" s="64">
        <f>VLOOKUP($A43,'Return Data'!$B$7:$R$2292,3,0)</f>
        <v>44651</v>
      </c>
      <c r="C43" s="65">
        <f>VLOOKUP($A43,'Return Data'!$B$7:$R$2292,4,0)</f>
        <v>27.668299999999999</v>
      </c>
      <c r="D43" s="65">
        <f>VLOOKUP($A43,'Return Data'!$B$7:$R$2292,10,0)</f>
        <v>-1.1455</v>
      </c>
      <c r="E43" s="66">
        <f t="shared" si="12"/>
        <v>33</v>
      </c>
      <c r="F43" s="65">
        <f>VLOOKUP($A43,'Return Data'!$B$7:$R$2292,11,0)</f>
        <v>8.4002999999999997</v>
      </c>
      <c r="G43" s="66">
        <f t="shared" si="13"/>
        <v>3</v>
      </c>
      <c r="H43" s="65">
        <f>VLOOKUP($A43,'Return Data'!$B$7:$R$2292,12,0)</f>
        <v>20.4053</v>
      </c>
      <c r="I43" s="66">
        <f t="shared" si="14"/>
        <v>8</v>
      </c>
      <c r="J43" s="65">
        <f>VLOOKUP($A43,'Return Data'!$B$7:$R$2292,13,0)</f>
        <v>32.674300000000002</v>
      </c>
      <c r="K43" s="66">
        <f t="shared" si="15"/>
        <v>13</v>
      </c>
      <c r="L43" s="65">
        <f>VLOOKUP($A43,'Return Data'!$B$7:$R$2292,17,0)</f>
        <v>59.822099999999999</v>
      </c>
      <c r="M43" s="66">
        <f t="shared" si="16"/>
        <v>13</v>
      </c>
      <c r="N43" s="65">
        <f>VLOOKUP($A43,'Return Data'!$B$7:$R$2292,14,0)</f>
        <v>25.485399999999998</v>
      </c>
      <c r="O43" s="66">
        <f t="shared" si="10"/>
        <v>6</v>
      </c>
      <c r="P43" s="65">
        <f>VLOOKUP($A43,'Return Data'!$B$7:$R$2292,15,0)</f>
        <v>17.238900000000001</v>
      </c>
      <c r="Q43" s="66">
        <f t="shared" si="11"/>
        <v>8</v>
      </c>
      <c r="R43" s="65">
        <f>VLOOKUP($A43,'Return Data'!$B$7:$R$2292,16,0)</f>
        <v>15.601900000000001</v>
      </c>
      <c r="S43" s="67">
        <f t="shared" si="17"/>
        <v>26</v>
      </c>
    </row>
    <row r="44" spans="1:19" x14ac:dyDescent="0.3">
      <c r="A44" s="63" t="s">
        <v>203</v>
      </c>
      <c r="B44" s="64">
        <f>VLOOKUP($A44,'Return Data'!$B$7:$R$2292,3,0)</f>
        <v>44651</v>
      </c>
      <c r="C44" s="65">
        <f>VLOOKUP($A44,'Return Data'!$B$7:$R$2292,4,0)</f>
        <v>27.663699999999999</v>
      </c>
      <c r="D44" s="65">
        <f>VLOOKUP($A44,'Return Data'!$B$7:$R$2292,10,0)</f>
        <v>-0.50960000000000005</v>
      </c>
      <c r="E44" s="66">
        <f t="shared" si="12"/>
        <v>26</v>
      </c>
      <c r="F44" s="65">
        <f>VLOOKUP($A44,'Return Data'!$B$7:$R$2292,11,0)</f>
        <v>10.184100000000001</v>
      </c>
      <c r="G44" s="66">
        <f t="shared" si="13"/>
        <v>1</v>
      </c>
      <c r="H44" s="65">
        <f>VLOOKUP($A44,'Return Data'!$B$7:$R$2292,12,0)</f>
        <v>21.920200000000001</v>
      </c>
      <c r="I44" s="66">
        <f t="shared" si="14"/>
        <v>2</v>
      </c>
      <c r="J44" s="65">
        <f>VLOOKUP($A44,'Return Data'!$B$7:$R$2292,13,0)</f>
        <v>34.3185</v>
      </c>
      <c r="K44" s="66">
        <f t="shared" si="15"/>
        <v>10</v>
      </c>
      <c r="L44" s="65">
        <f>VLOOKUP($A44,'Return Data'!$B$7:$R$2292,17,0)</f>
        <v>60.927700000000002</v>
      </c>
      <c r="M44" s="66">
        <f t="shared" si="16"/>
        <v>11</v>
      </c>
      <c r="N44" s="65">
        <f>VLOOKUP($A44,'Return Data'!$B$7:$R$2292,14,0)</f>
        <v>25.7898</v>
      </c>
      <c r="O44" s="66">
        <f t="shared" si="10"/>
        <v>5</v>
      </c>
      <c r="P44" s="65">
        <f>VLOOKUP($A44,'Return Data'!$B$7:$R$2292,15,0)</f>
        <v>18.315899999999999</v>
      </c>
      <c r="Q44" s="66">
        <f t="shared" si="11"/>
        <v>6</v>
      </c>
      <c r="R44" s="65">
        <f>VLOOKUP($A44,'Return Data'!$B$7:$R$2292,16,0)</f>
        <v>18.4726</v>
      </c>
      <c r="S44" s="67">
        <f t="shared" si="17"/>
        <v>9</v>
      </c>
    </row>
    <row r="45" spans="1:19" x14ac:dyDescent="0.3">
      <c r="A45" s="63" t="s">
        <v>204</v>
      </c>
      <c r="B45" s="64">
        <f>VLOOKUP($A45,'Return Data'!$B$7:$R$2292,3,0)</f>
        <v>44651</v>
      </c>
      <c r="C45" s="65">
        <f>VLOOKUP($A45,'Return Data'!$B$7:$R$2292,4,0)</f>
        <v>30.869800000000001</v>
      </c>
      <c r="D45" s="65">
        <f>VLOOKUP($A45,'Return Data'!$B$7:$R$2292,10,0)</f>
        <v>0.75719999999999998</v>
      </c>
      <c r="E45" s="66">
        <f t="shared" si="12"/>
        <v>11</v>
      </c>
      <c r="F45" s="65">
        <f>VLOOKUP($A45,'Return Data'!$B$7:$R$2292,11,0)</f>
        <v>0.2432</v>
      </c>
      <c r="G45" s="66">
        <f t="shared" si="13"/>
        <v>29</v>
      </c>
      <c r="H45" s="65">
        <f>VLOOKUP($A45,'Return Data'!$B$7:$R$2292,12,0)</f>
        <v>19.035399999999999</v>
      </c>
      <c r="I45" s="66">
        <f t="shared" si="14"/>
        <v>11</v>
      </c>
      <c r="J45" s="65">
        <f>VLOOKUP($A45,'Return Data'!$B$7:$R$2292,13,0)</f>
        <v>45.053899999999999</v>
      </c>
      <c r="K45" s="66">
        <f t="shared" si="15"/>
        <v>8</v>
      </c>
      <c r="L45" s="65">
        <f>VLOOKUP($A45,'Return Data'!$B$7:$R$2292,17,0)</f>
        <v>66.997799999999998</v>
      </c>
      <c r="M45" s="66">
        <f t="shared" si="16"/>
        <v>8</v>
      </c>
      <c r="N45" s="65">
        <f>VLOOKUP($A45,'Return Data'!$B$7:$R$2292,14,0)</f>
        <v>34.3125</v>
      </c>
      <c r="O45" s="66">
        <f t="shared" si="10"/>
        <v>3</v>
      </c>
      <c r="P45" s="65"/>
      <c r="Q45" s="66"/>
      <c r="R45" s="65">
        <f>VLOOKUP($A45,'Return Data'!$B$7:$R$2292,16,0)</f>
        <v>25.271799999999999</v>
      </c>
      <c r="S45" s="67">
        <f t="shared" si="17"/>
        <v>2</v>
      </c>
    </row>
    <row r="46" spans="1:19" x14ac:dyDescent="0.3">
      <c r="A46" s="63" t="s">
        <v>205</v>
      </c>
      <c r="B46" s="64">
        <f>VLOOKUP($A46,'Return Data'!$B$7:$R$2292,3,0)</f>
        <v>44651</v>
      </c>
      <c r="C46" s="65">
        <f>VLOOKUP($A46,'Return Data'!$B$7:$R$2292,4,0)</f>
        <v>17.058499999999999</v>
      </c>
      <c r="D46" s="65">
        <f>VLOOKUP($A46,'Return Data'!$B$7:$R$2292,10,0)</f>
        <v>0.23619999999999999</v>
      </c>
      <c r="E46" s="66">
        <f t="shared" si="12"/>
        <v>14</v>
      </c>
      <c r="F46" s="65">
        <f>VLOOKUP($A46,'Return Data'!$B$7:$R$2292,11,0)</f>
        <v>3.8018999999999998</v>
      </c>
      <c r="G46" s="66">
        <f t="shared" si="13"/>
        <v>13</v>
      </c>
      <c r="H46" s="65">
        <f>VLOOKUP($A46,'Return Data'!$B$7:$R$2292,12,0)</f>
        <v>14.830299999999999</v>
      </c>
      <c r="I46" s="66">
        <f t="shared" si="14"/>
        <v>17</v>
      </c>
      <c r="J46" s="65">
        <f>VLOOKUP($A46,'Return Data'!$B$7:$R$2292,13,0)</f>
        <v>25.541799999999999</v>
      </c>
      <c r="K46" s="66">
        <f t="shared" si="15"/>
        <v>19</v>
      </c>
      <c r="L46" s="65">
        <f>VLOOKUP($A46,'Return Data'!$B$7:$R$2292,17,0)</f>
        <v>44.426499999999997</v>
      </c>
      <c r="M46" s="66">
        <f t="shared" si="16"/>
        <v>37</v>
      </c>
      <c r="N46" s="65">
        <f>VLOOKUP($A46,'Return Data'!$B$7:$R$2292,14,0)</f>
        <v>18.737100000000002</v>
      </c>
      <c r="O46" s="66">
        <f t="shared" si="10"/>
        <v>26</v>
      </c>
      <c r="P46" s="65"/>
      <c r="Q46" s="66"/>
      <c r="R46" s="65">
        <f>VLOOKUP($A46,'Return Data'!$B$7:$R$2292,16,0)</f>
        <v>14.2319</v>
      </c>
      <c r="S46" s="67">
        <f t="shared" si="17"/>
        <v>40</v>
      </c>
    </row>
    <row r="47" spans="1:19" x14ac:dyDescent="0.3">
      <c r="A47" s="63" t="s">
        <v>206</v>
      </c>
      <c r="B47" s="64">
        <f>VLOOKUP($A47,'Return Data'!$B$7:$R$2292,3,0)</f>
        <v>44651</v>
      </c>
      <c r="C47" s="65">
        <f>VLOOKUP($A47,'Return Data'!$B$7:$R$2292,4,0)</f>
        <v>17.886800000000001</v>
      </c>
      <c r="D47" s="65">
        <f>VLOOKUP($A47,'Return Data'!$B$7:$R$2292,10,0)</f>
        <v>-2.6457000000000002</v>
      </c>
      <c r="E47" s="66">
        <f t="shared" si="12"/>
        <v>42</v>
      </c>
      <c r="F47" s="65">
        <f>VLOOKUP($A47,'Return Data'!$B$7:$R$2292,11,0)</f>
        <v>0.47470000000000001</v>
      </c>
      <c r="G47" s="66">
        <f t="shared" si="13"/>
        <v>28</v>
      </c>
      <c r="H47" s="65">
        <f>VLOOKUP($A47,'Return Data'!$B$7:$R$2292,12,0)</f>
        <v>8.5120000000000005</v>
      </c>
      <c r="I47" s="66">
        <f t="shared" si="14"/>
        <v>44</v>
      </c>
      <c r="J47" s="65">
        <f>VLOOKUP($A47,'Return Data'!$B$7:$R$2292,13,0)</f>
        <v>21.723600000000001</v>
      </c>
      <c r="K47" s="66">
        <f t="shared" si="15"/>
        <v>40</v>
      </c>
      <c r="L47" s="65">
        <f>VLOOKUP($A47,'Return Data'!$B$7:$R$2292,17,0)</f>
        <v>46.520899999999997</v>
      </c>
      <c r="M47" s="66">
        <f t="shared" si="16"/>
        <v>30</v>
      </c>
      <c r="N47" s="65">
        <f>VLOOKUP($A47,'Return Data'!$B$7:$R$2292,14,0)</f>
        <v>19.315300000000001</v>
      </c>
      <c r="O47" s="66">
        <f t="shared" si="10"/>
        <v>23</v>
      </c>
      <c r="P47" s="65"/>
      <c r="Q47" s="66"/>
      <c r="R47" s="65">
        <f>VLOOKUP($A47,'Return Data'!$B$7:$R$2292,16,0)</f>
        <v>16.983899999999998</v>
      </c>
      <c r="S47" s="67">
        <f t="shared" si="17"/>
        <v>16</v>
      </c>
    </row>
    <row r="48" spans="1:19" x14ac:dyDescent="0.3">
      <c r="A48" s="63" t="s">
        <v>207</v>
      </c>
      <c r="B48" s="64">
        <f>VLOOKUP($A48,'Return Data'!$B$7:$R$2292,3,0)</f>
        <v>44651</v>
      </c>
      <c r="C48" s="65">
        <f>VLOOKUP($A48,'Return Data'!$B$7:$R$2292,4,0)</f>
        <v>60.097499999999997</v>
      </c>
      <c r="D48" s="65">
        <f>VLOOKUP($A48,'Return Data'!$B$7:$R$2292,10,0)</f>
        <v>1.514</v>
      </c>
      <c r="E48" s="66">
        <f t="shared" si="12"/>
        <v>6</v>
      </c>
      <c r="F48" s="65">
        <f>VLOOKUP($A48,'Return Data'!$B$7:$R$2292,11,0)</f>
        <v>1.0317000000000001</v>
      </c>
      <c r="G48" s="66">
        <f t="shared" si="13"/>
        <v>22</v>
      </c>
      <c r="H48" s="65">
        <f>VLOOKUP($A48,'Return Data'!$B$7:$R$2292,12,0)</f>
        <v>16.3262</v>
      </c>
      <c r="I48" s="66">
        <f t="shared" si="14"/>
        <v>13</v>
      </c>
      <c r="J48" s="65">
        <f>VLOOKUP($A48,'Return Data'!$B$7:$R$2292,13,0)</f>
        <v>36.397100000000002</v>
      </c>
      <c r="K48" s="66">
        <f t="shared" si="15"/>
        <v>9</v>
      </c>
      <c r="L48" s="65">
        <f>VLOOKUP($A48,'Return Data'!$B$7:$R$2292,17,0)</f>
        <v>60.037500000000001</v>
      </c>
      <c r="M48" s="66">
        <f t="shared" si="16"/>
        <v>12</v>
      </c>
      <c r="N48" s="65">
        <f>VLOOKUP($A48,'Return Data'!$B$7:$R$2292,14,0)</f>
        <v>34.534599999999998</v>
      </c>
      <c r="O48" s="66">
        <f t="shared" si="10"/>
        <v>2</v>
      </c>
      <c r="P48" s="65">
        <f>VLOOKUP($A48,'Return Data'!$B$7:$R$2292,15,0)</f>
        <v>25.447399999999998</v>
      </c>
      <c r="Q48" s="66">
        <f>RANK(P48,P$8:P$63,0)</f>
        <v>1</v>
      </c>
      <c r="R48" s="65">
        <f>VLOOKUP($A48,'Return Data'!$B$7:$R$2292,16,0)</f>
        <v>25.0808</v>
      </c>
      <c r="S48" s="67">
        <f t="shared" si="17"/>
        <v>3</v>
      </c>
    </row>
    <row r="49" spans="1:19" x14ac:dyDescent="0.3">
      <c r="A49" s="63" t="s">
        <v>208</v>
      </c>
      <c r="B49" s="64">
        <f>VLOOKUP($A49,'Return Data'!$B$7:$R$2292,3,0)</f>
        <v>44651</v>
      </c>
      <c r="C49" s="65">
        <f>VLOOKUP($A49,'Return Data'!$B$7:$R$2292,4,0)</f>
        <v>16.0379</v>
      </c>
      <c r="D49" s="65">
        <f>VLOOKUP($A49,'Return Data'!$B$7:$R$2292,10,0)</f>
        <v>-1.3671</v>
      </c>
      <c r="E49" s="66">
        <f t="shared" si="12"/>
        <v>35</v>
      </c>
      <c r="F49" s="65">
        <f>VLOOKUP($A49,'Return Data'!$B$7:$R$2292,11,0)</f>
        <v>-3.0726</v>
      </c>
      <c r="G49" s="66">
        <f t="shared" si="13"/>
        <v>49</v>
      </c>
      <c r="H49" s="65">
        <f>VLOOKUP($A49,'Return Data'!$B$7:$R$2292,12,0)</f>
        <v>9.7231000000000005</v>
      </c>
      <c r="I49" s="66">
        <f t="shared" si="14"/>
        <v>37</v>
      </c>
      <c r="J49" s="65">
        <f>VLOOKUP($A49,'Return Data'!$B$7:$R$2292,13,0)</f>
        <v>17.330500000000001</v>
      </c>
      <c r="K49" s="66">
        <f t="shared" si="15"/>
        <v>48</v>
      </c>
      <c r="L49" s="65">
        <f>VLOOKUP($A49,'Return Data'!$B$7:$R$2292,17,0)</f>
        <v>32.9054</v>
      </c>
      <c r="M49" s="66">
        <f t="shared" si="16"/>
        <v>54</v>
      </c>
      <c r="N49" s="65">
        <f>VLOOKUP($A49,'Return Data'!$B$7:$R$2292,14,0)</f>
        <v>15.0679</v>
      </c>
      <c r="O49" s="66">
        <f t="shared" si="10"/>
        <v>41</v>
      </c>
      <c r="P49" s="65"/>
      <c r="Q49" s="66"/>
      <c r="R49" s="65">
        <f>VLOOKUP($A49,'Return Data'!$B$7:$R$2292,16,0)</f>
        <v>16.009899999999998</v>
      </c>
      <c r="S49" s="67">
        <f t="shared" si="17"/>
        <v>24</v>
      </c>
    </row>
    <row r="50" spans="1:19" x14ac:dyDescent="0.3">
      <c r="A50" s="63" t="s">
        <v>209</v>
      </c>
      <c r="B50" s="64">
        <f>VLOOKUP($A50,'Return Data'!$B$7:$R$2292,3,0)</f>
        <v>44651</v>
      </c>
      <c r="C50" s="65">
        <f>VLOOKUP($A50,'Return Data'!$B$7:$R$2292,4,0)</f>
        <v>152.53059999999999</v>
      </c>
      <c r="D50" s="65">
        <f>VLOOKUP($A50,'Return Data'!$B$7:$R$2292,10,0)</f>
        <v>-0.88700000000000001</v>
      </c>
      <c r="E50" s="66">
        <f t="shared" si="12"/>
        <v>30</v>
      </c>
      <c r="F50" s="65">
        <f>VLOOKUP($A50,'Return Data'!$B$7:$R$2292,11,0)</f>
        <v>0.2109</v>
      </c>
      <c r="G50" s="66">
        <f t="shared" si="13"/>
        <v>30</v>
      </c>
      <c r="H50" s="65">
        <f>VLOOKUP($A50,'Return Data'!$B$7:$R$2292,12,0)</f>
        <v>11.7759</v>
      </c>
      <c r="I50" s="66">
        <f t="shared" si="14"/>
        <v>29</v>
      </c>
      <c r="J50" s="65">
        <f>VLOOKUP($A50,'Return Data'!$B$7:$R$2292,13,0)</f>
        <v>21.308199999999999</v>
      </c>
      <c r="K50" s="66">
        <f t="shared" si="15"/>
        <v>41</v>
      </c>
      <c r="L50" s="65">
        <f>VLOOKUP($A50,'Return Data'!$B$7:$R$2292,17,0)</f>
        <v>43.895200000000003</v>
      </c>
      <c r="M50" s="66">
        <f t="shared" si="16"/>
        <v>39</v>
      </c>
      <c r="N50" s="65">
        <f>VLOOKUP($A50,'Return Data'!$B$7:$R$2292,14,0)</f>
        <v>13.414099999999999</v>
      </c>
      <c r="O50" s="66">
        <f t="shared" si="10"/>
        <v>46</v>
      </c>
      <c r="P50" s="65">
        <f>VLOOKUP($A50,'Return Data'!$B$7:$R$2292,15,0)</f>
        <v>10.800700000000001</v>
      </c>
      <c r="Q50" s="66">
        <f>RANK(P50,P$8:P$63,0)</f>
        <v>35</v>
      </c>
      <c r="R50" s="65">
        <f>VLOOKUP($A50,'Return Data'!$B$7:$R$2292,16,0)</f>
        <v>13.1427</v>
      </c>
      <c r="S50" s="67">
        <f t="shared" si="17"/>
        <v>47</v>
      </c>
    </row>
    <row r="51" spans="1:19" x14ac:dyDescent="0.3">
      <c r="A51" s="63" t="s">
        <v>210</v>
      </c>
      <c r="B51" s="64">
        <f>VLOOKUP($A51,'Return Data'!$B$7:$R$2292,3,0)</f>
        <v>44651</v>
      </c>
      <c r="C51" s="65">
        <f>VLOOKUP($A51,'Return Data'!$B$7:$R$2292,4,0)</f>
        <v>19.085999999999999</v>
      </c>
      <c r="D51" s="65">
        <f>VLOOKUP($A51,'Return Data'!$B$7:$R$2292,10,0)</f>
        <v>-3.2000000000000001E-2</v>
      </c>
      <c r="E51" s="66">
        <f t="shared" si="12"/>
        <v>20</v>
      </c>
      <c r="F51" s="65">
        <f>VLOOKUP($A51,'Return Data'!$B$7:$R$2292,11,0)</f>
        <v>4.2671999999999999</v>
      </c>
      <c r="G51" s="66">
        <f t="shared" si="13"/>
        <v>10</v>
      </c>
      <c r="H51" s="65">
        <f>VLOOKUP($A51,'Return Data'!$B$7:$R$2292,12,0)</f>
        <v>20.9651</v>
      </c>
      <c r="I51" s="66">
        <f t="shared" si="14"/>
        <v>5</v>
      </c>
      <c r="J51" s="65">
        <f>VLOOKUP($A51,'Return Data'!$B$7:$R$2292,13,0)</f>
        <v>53.941699999999997</v>
      </c>
      <c r="K51" s="66">
        <f t="shared" si="15"/>
        <v>4</v>
      </c>
      <c r="L51" s="65">
        <f>VLOOKUP($A51,'Return Data'!$B$7:$R$2292,17,0)</f>
        <v>72.556700000000006</v>
      </c>
      <c r="M51" s="66">
        <f t="shared" si="16"/>
        <v>5</v>
      </c>
      <c r="N51" s="65">
        <f>VLOOKUP($A51,'Return Data'!$B$7:$R$2292,14,0)</f>
        <v>19.536300000000001</v>
      </c>
      <c r="O51" s="66">
        <f t="shared" si="10"/>
        <v>21</v>
      </c>
      <c r="P51" s="65">
        <f>VLOOKUP($A51,'Return Data'!$B$7:$R$2292,15,0)</f>
        <v>10.7195</v>
      </c>
      <c r="Q51" s="66">
        <f>RANK(P51,P$8:P$63,0)</f>
        <v>36</v>
      </c>
      <c r="R51" s="65">
        <f>VLOOKUP($A51,'Return Data'!$B$7:$R$2292,16,0)</f>
        <v>12.798299999999999</v>
      </c>
      <c r="S51" s="67">
        <f t="shared" si="17"/>
        <v>50</v>
      </c>
    </row>
    <row r="52" spans="1:19" x14ac:dyDescent="0.3">
      <c r="A52" s="63" t="s">
        <v>211</v>
      </c>
      <c r="B52" s="64">
        <f>VLOOKUP($A52,'Return Data'!$B$7:$R$2292,3,0)</f>
        <v>44651</v>
      </c>
      <c r="C52" s="65">
        <f>VLOOKUP($A52,'Return Data'!$B$7:$R$2292,4,0)</f>
        <v>16.446400000000001</v>
      </c>
      <c r="D52" s="65">
        <f>VLOOKUP($A52,'Return Data'!$B$7:$R$2292,10,0)</f>
        <v>-0.14449999999999999</v>
      </c>
      <c r="E52" s="66">
        <f t="shared" si="12"/>
        <v>22</v>
      </c>
      <c r="F52" s="65">
        <f>VLOOKUP($A52,'Return Data'!$B$7:$R$2292,11,0)</f>
        <v>4.5750000000000002</v>
      </c>
      <c r="G52" s="66">
        <f t="shared" si="13"/>
        <v>8</v>
      </c>
      <c r="H52" s="65">
        <f>VLOOKUP($A52,'Return Data'!$B$7:$R$2292,12,0)</f>
        <v>22.0077</v>
      </c>
      <c r="I52" s="66">
        <f t="shared" si="14"/>
        <v>1</v>
      </c>
      <c r="J52" s="65">
        <f>VLOOKUP($A52,'Return Data'!$B$7:$R$2292,13,0)</f>
        <v>54.567100000000003</v>
      </c>
      <c r="K52" s="66">
        <f t="shared" si="15"/>
        <v>3</v>
      </c>
      <c r="L52" s="65">
        <f>VLOOKUP($A52,'Return Data'!$B$7:$R$2292,17,0)</f>
        <v>74.113100000000003</v>
      </c>
      <c r="M52" s="66">
        <f t="shared" si="16"/>
        <v>4</v>
      </c>
      <c r="N52" s="65">
        <f>VLOOKUP($A52,'Return Data'!$B$7:$R$2292,14,0)</f>
        <v>20.409300000000002</v>
      </c>
      <c r="O52" s="66">
        <f t="shared" si="10"/>
        <v>17</v>
      </c>
      <c r="P52" s="65"/>
      <c r="Q52" s="66"/>
      <c r="R52" s="65">
        <f>VLOOKUP($A52,'Return Data'!$B$7:$R$2292,16,0)</f>
        <v>10.414400000000001</v>
      </c>
      <c r="S52" s="67">
        <f t="shared" si="17"/>
        <v>54</v>
      </c>
    </row>
    <row r="53" spans="1:19" x14ac:dyDescent="0.3">
      <c r="A53" s="63" t="s">
        <v>212</v>
      </c>
      <c r="B53" s="64">
        <f>VLOOKUP($A53,'Return Data'!$B$7:$R$2292,3,0)</f>
        <v>44651</v>
      </c>
      <c r="C53" s="65">
        <f>VLOOKUP($A53,'Return Data'!$B$7:$R$2292,4,0)</f>
        <v>16.328499999999998</v>
      </c>
      <c r="D53" s="65">
        <f>VLOOKUP($A53,'Return Data'!$B$7:$R$2292,10,0)</f>
        <v>0.1835</v>
      </c>
      <c r="E53" s="66">
        <f t="shared" si="12"/>
        <v>15</v>
      </c>
      <c r="F53" s="65">
        <f>VLOOKUP($A53,'Return Data'!$B$7:$R$2292,11,0)</f>
        <v>4.0376000000000003</v>
      </c>
      <c r="G53" s="66">
        <f t="shared" si="13"/>
        <v>11</v>
      </c>
      <c r="H53" s="65">
        <f>VLOOKUP($A53,'Return Data'!$B$7:$R$2292,12,0)</f>
        <v>20.473500000000001</v>
      </c>
      <c r="I53" s="66">
        <f t="shared" si="14"/>
        <v>7</v>
      </c>
      <c r="J53" s="65">
        <f>VLOOKUP($A53,'Return Data'!$B$7:$R$2292,13,0)</f>
        <v>55.888100000000001</v>
      </c>
      <c r="K53" s="66">
        <f t="shared" si="15"/>
        <v>2</v>
      </c>
      <c r="L53" s="65">
        <f>VLOOKUP($A53,'Return Data'!$B$7:$R$2292,17,0)</f>
        <v>76.638499999999993</v>
      </c>
      <c r="M53" s="66">
        <f t="shared" si="16"/>
        <v>3</v>
      </c>
      <c r="N53" s="65">
        <f>VLOOKUP($A53,'Return Data'!$B$7:$R$2292,14,0)</f>
        <v>21.1678</v>
      </c>
      <c r="O53" s="66">
        <f t="shared" si="10"/>
        <v>14</v>
      </c>
      <c r="P53" s="65"/>
      <c r="Q53" s="66"/>
      <c r="R53" s="65">
        <f>VLOOKUP($A53,'Return Data'!$B$7:$R$2292,16,0)</f>
        <v>10.899100000000001</v>
      </c>
      <c r="S53" s="67">
        <f t="shared" si="17"/>
        <v>53</v>
      </c>
    </row>
    <row r="54" spans="1:19" x14ac:dyDescent="0.3">
      <c r="A54" s="63" t="s">
        <v>213</v>
      </c>
      <c r="B54" s="64">
        <f>VLOOKUP($A54,'Return Data'!$B$7:$R$2292,3,0)</f>
        <v>44651</v>
      </c>
      <c r="C54" s="65">
        <f>VLOOKUP($A54,'Return Data'!$B$7:$R$2292,4,0)</f>
        <v>15.5823</v>
      </c>
      <c r="D54" s="65">
        <f>VLOOKUP($A54,'Return Data'!$B$7:$R$2292,10,0)</f>
        <v>0.10730000000000001</v>
      </c>
      <c r="E54" s="66">
        <f t="shared" si="12"/>
        <v>17</v>
      </c>
      <c r="F54" s="65">
        <f>VLOOKUP($A54,'Return Data'!$B$7:$R$2292,11,0)</f>
        <v>3.8536000000000001</v>
      </c>
      <c r="G54" s="66">
        <f t="shared" si="13"/>
        <v>12</v>
      </c>
      <c r="H54" s="65">
        <f>VLOOKUP($A54,'Return Data'!$B$7:$R$2292,12,0)</f>
        <v>21.558199999999999</v>
      </c>
      <c r="I54" s="66">
        <f t="shared" si="14"/>
        <v>3</v>
      </c>
      <c r="J54" s="65">
        <f>VLOOKUP($A54,'Return Data'!$B$7:$R$2292,13,0)</f>
        <v>59.721800000000002</v>
      </c>
      <c r="K54" s="66">
        <f t="shared" si="15"/>
        <v>1</v>
      </c>
      <c r="L54" s="65">
        <f>VLOOKUP($A54,'Return Data'!$B$7:$R$2292,17,0)</f>
        <v>79.061499999999995</v>
      </c>
      <c r="M54" s="66">
        <f t="shared" si="16"/>
        <v>2</v>
      </c>
      <c r="N54" s="65">
        <f>VLOOKUP($A54,'Return Data'!$B$7:$R$2292,14,0)</f>
        <v>21.017600000000002</v>
      </c>
      <c r="O54" s="66">
        <f t="shared" si="10"/>
        <v>15</v>
      </c>
      <c r="P54" s="65"/>
      <c r="Q54" s="66"/>
      <c r="R54" s="65">
        <f>VLOOKUP($A54,'Return Data'!$B$7:$R$2292,16,0)</f>
        <v>10.3423</v>
      </c>
      <c r="S54" s="67">
        <f t="shared" si="17"/>
        <v>55</v>
      </c>
    </row>
    <row r="55" spans="1:19" x14ac:dyDescent="0.3">
      <c r="A55" s="63" t="s">
        <v>214</v>
      </c>
      <c r="B55" s="64">
        <f>VLOOKUP($A55,'Return Data'!$B$7:$R$2292,3,0)</f>
        <v>44651</v>
      </c>
      <c r="C55" s="65">
        <f>VLOOKUP($A55,'Return Data'!$B$7:$R$2292,4,0)</f>
        <v>22.0868</v>
      </c>
      <c r="D55" s="65">
        <f>VLOOKUP($A55,'Return Data'!$B$7:$R$2292,10,0)</f>
        <v>1.5238</v>
      </c>
      <c r="E55" s="66">
        <f t="shared" si="12"/>
        <v>5</v>
      </c>
      <c r="F55" s="65">
        <f>VLOOKUP($A55,'Return Data'!$B$7:$R$2292,11,0)</f>
        <v>1.5817000000000001</v>
      </c>
      <c r="G55" s="66">
        <f t="shared" si="13"/>
        <v>18</v>
      </c>
      <c r="H55" s="65">
        <f>VLOOKUP($A55,'Return Data'!$B$7:$R$2292,12,0)</f>
        <v>11.6617</v>
      </c>
      <c r="I55" s="66">
        <f t="shared" si="14"/>
        <v>31</v>
      </c>
      <c r="J55" s="65">
        <f>VLOOKUP($A55,'Return Data'!$B$7:$R$2292,13,0)</f>
        <v>22.9846</v>
      </c>
      <c r="K55" s="66">
        <f t="shared" si="15"/>
        <v>31</v>
      </c>
      <c r="L55" s="65">
        <f>VLOOKUP($A55,'Return Data'!$B$7:$R$2292,17,0)</f>
        <v>47.5839</v>
      </c>
      <c r="M55" s="66">
        <f t="shared" si="16"/>
        <v>24</v>
      </c>
      <c r="N55" s="65">
        <f>VLOOKUP($A55,'Return Data'!$B$7:$R$2292,14,0)</f>
        <v>16.4175</v>
      </c>
      <c r="O55" s="66">
        <f t="shared" si="10"/>
        <v>36</v>
      </c>
      <c r="P55" s="65">
        <f>VLOOKUP($A55,'Return Data'!$B$7:$R$2292,15,0)</f>
        <v>12.947100000000001</v>
      </c>
      <c r="Q55" s="66">
        <f>RANK(P55,P$8:P$63,0)</f>
        <v>27</v>
      </c>
      <c r="R55" s="65">
        <f>VLOOKUP($A55,'Return Data'!$B$7:$R$2292,16,0)</f>
        <v>11.950900000000001</v>
      </c>
      <c r="S55" s="67">
        <f t="shared" si="17"/>
        <v>52</v>
      </c>
    </row>
    <row r="56" spans="1:19" x14ac:dyDescent="0.3">
      <c r="A56" s="63" t="s">
        <v>215</v>
      </c>
      <c r="B56" s="64">
        <f>VLOOKUP($A56,'Return Data'!$B$7:$R$2292,3,0)</f>
        <v>44651</v>
      </c>
      <c r="C56" s="65">
        <f>VLOOKUP($A56,'Return Data'!$B$7:$R$2292,4,0)</f>
        <v>24.056899999999999</v>
      </c>
      <c r="D56" s="65">
        <f>VLOOKUP($A56,'Return Data'!$B$7:$R$2292,10,0)</f>
        <v>1.1741999999999999</v>
      </c>
      <c r="E56" s="66">
        <f t="shared" si="12"/>
        <v>9</v>
      </c>
      <c r="F56" s="65">
        <f>VLOOKUP($A56,'Return Data'!$B$7:$R$2292,11,0)</f>
        <v>1.5749</v>
      </c>
      <c r="G56" s="66">
        <f t="shared" si="13"/>
        <v>19</v>
      </c>
      <c r="H56" s="65">
        <f>VLOOKUP($A56,'Return Data'!$B$7:$R$2292,12,0)</f>
        <v>11.417400000000001</v>
      </c>
      <c r="I56" s="66">
        <f t="shared" si="14"/>
        <v>32</v>
      </c>
      <c r="J56" s="65">
        <f>VLOOKUP($A56,'Return Data'!$B$7:$R$2292,13,0)</f>
        <v>22.626000000000001</v>
      </c>
      <c r="K56" s="66">
        <f t="shared" si="15"/>
        <v>32</v>
      </c>
      <c r="L56" s="65">
        <f>VLOOKUP($A56,'Return Data'!$B$7:$R$2292,17,0)</f>
        <v>47.007399999999997</v>
      </c>
      <c r="M56" s="66">
        <f t="shared" si="16"/>
        <v>26</v>
      </c>
      <c r="N56" s="65">
        <f>VLOOKUP($A56,'Return Data'!$B$7:$R$2292,14,0)</f>
        <v>17.003499999999999</v>
      </c>
      <c r="O56" s="66">
        <f t="shared" si="10"/>
        <v>33</v>
      </c>
      <c r="P56" s="65">
        <f>VLOOKUP($A56,'Return Data'!$B$7:$R$2292,15,0)</f>
        <v>13.3142</v>
      </c>
      <c r="Q56" s="66">
        <f>RANK(P56,P$8:P$63,0)</f>
        <v>24</v>
      </c>
      <c r="R56" s="65">
        <f>VLOOKUP($A56,'Return Data'!$B$7:$R$2292,16,0)</f>
        <v>15.670400000000001</v>
      </c>
      <c r="S56" s="67">
        <f t="shared" si="17"/>
        <v>25</v>
      </c>
    </row>
    <row r="57" spans="1:19" x14ac:dyDescent="0.3">
      <c r="A57" s="63" t="s">
        <v>216</v>
      </c>
      <c r="B57" s="64">
        <f>VLOOKUP($A57,'Return Data'!$B$7:$R$2292,3,0)</f>
        <v>44651</v>
      </c>
      <c r="C57" s="65">
        <f>VLOOKUP($A57,'Return Data'!$B$7:$R$2292,4,0)</f>
        <v>15.937900000000001</v>
      </c>
      <c r="D57" s="65">
        <f>VLOOKUP($A57,'Return Data'!$B$7:$R$2292,10,0)</f>
        <v>0.43669999999999998</v>
      </c>
      <c r="E57" s="66">
        <f t="shared" si="12"/>
        <v>13</v>
      </c>
      <c r="F57" s="65">
        <f>VLOOKUP($A57,'Return Data'!$B$7:$R$2292,11,0)</f>
        <v>7.1455000000000002</v>
      </c>
      <c r="G57" s="66">
        <f t="shared" si="13"/>
        <v>6</v>
      </c>
      <c r="H57" s="65">
        <f>VLOOKUP($A57,'Return Data'!$B$7:$R$2292,12,0)</f>
        <v>20.5654</v>
      </c>
      <c r="I57" s="66">
        <f t="shared" si="14"/>
        <v>6</v>
      </c>
      <c r="J57" s="65">
        <f>VLOOKUP($A57,'Return Data'!$B$7:$R$2292,13,0)</f>
        <v>53.570900000000002</v>
      </c>
      <c r="K57" s="66">
        <f t="shared" si="15"/>
        <v>5</v>
      </c>
      <c r="L57" s="65">
        <f>VLOOKUP($A57,'Return Data'!$B$7:$R$2292,17,0)</f>
        <v>71.274100000000004</v>
      </c>
      <c r="M57" s="66">
        <f t="shared" si="16"/>
        <v>6</v>
      </c>
      <c r="N57" s="65">
        <f>VLOOKUP($A57,'Return Data'!$B$7:$R$2292,14,0)</f>
        <v>20.936699999999998</v>
      </c>
      <c r="O57" s="66">
        <f t="shared" si="10"/>
        <v>16</v>
      </c>
      <c r="P57" s="65"/>
      <c r="Q57" s="66"/>
      <c r="R57" s="65">
        <f>VLOOKUP($A57,'Return Data'!$B$7:$R$2292,16,0)</f>
        <v>12.3232</v>
      </c>
      <c r="S57" s="67">
        <f t="shared" si="17"/>
        <v>51</v>
      </c>
    </row>
    <row r="58" spans="1:19" x14ac:dyDescent="0.3">
      <c r="A58" s="63" t="s">
        <v>217</v>
      </c>
      <c r="B58" s="64">
        <f>VLOOKUP($A58,'Return Data'!$B$7:$R$2292,3,0)</f>
        <v>44651</v>
      </c>
      <c r="C58" s="65">
        <f>VLOOKUP($A58,'Return Data'!$B$7:$R$2292,4,0)</f>
        <v>18.252099999999999</v>
      </c>
      <c r="D58" s="65">
        <f>VLOOKUP($A58,'Return Data'!$B$7:$R$2292,10,0)</f>
        <v>7.51E-2</v>
      </c>
      <c r="E58" s="66">
        <f t="shared" si="12"/>
        <v>18</v>
      </c>
      <c r="F58" s="65">
        <f>VLOOKUP($A58,'Return Data'!$B$7:$R$2292,11,0)</f>
        <v>7.2057000000000002</v>
      </c>
      <c r="G58" s="66">
        <f t="shared" si="13"/>
        <v>5</v>
      </c>
      <c r="H58" s="65">
        <f>VLOOKUP($A58,'Return Data'!$B$7:$R$2292,12,0)</f>
        <v>20.401199999999999</v>
      </c>
      <c r="I58" s="66">
        <f t="shared" si="14"/>
        <v>9</v>
      </c>
      <c r="J58" s="65">
        <f>VLOOKUP($A58,'Return Data'!$B$7:$R$2292,13,0)</f>
        <v>51.869199999999999</v>
      </c>
      <c r="K58" s="66">
        <f t="shared" si="15"/>
        <v>6</v>
      </c>
      <c r="L58" s="65">
        <f>VLOOKUP($A58,'Return Data'!$B$7:$R$2292,17,0)</f>
        <v>69.889799999999994</v>
      </c>
      <c r="M58" s="66">
        <f t="shared" si="16"/>
        <v>7</v>
      </c>
      <c r="N58" s="65">
        <f>VLOOKUP($A58,'Return Data'!$B$7:$R$2292,14,0)</f>
        <v>21.222200000000001</v>
      </c>
      <c r="O58" s="66">
        <f t="shared" si="10"/>
        <v>13</v>
      </c>
      <c r="P58" s="65"/>
      <c r="Q58" s="66"/>
      <c r="R58" s="65">
        <f>VLOOKUP($A58,'Return Data'!$B$7:$R$2292,16,0)</f>
        <v>17.373200000000001</v>
      </c>
      <c r="S58" s="67">
        <f t="shared" si="17"/>
        <v>14</v>
      </c>
    </row>
    <row r="59" spans="1:19" x14ac:dyDescent="0.3">
      <c r="A59" s="63" t="s">
        <v>1953</v>
      </c>
      <c r="B59" s="64">
        <f>VLOOKUP($A59,'Return Data'!$B$7:$R$2292,3,0)</f>
        <v>44651</v>
      </c>
      <c r="C59" s="65">
        <f>VLOOKUP($A59,'Return Data'!$B$7:$R$2292,4,0)</f>
        <v>342.40019999999998</v>
      </c>
      <c r="D59" s="65">
        <f>VLOOKUP($A59,'Return Data'!$B$7:$R$2292,10,0)</f>
        <v>0.15629999999999999</v>
      </c>
      <c r="E59" s="66">
        <f t="shared" si="12"/>
        <v>16</v>
      </c>
      <c r="F59" s="65">
        <f>VLOOKUP($A59,'Return Data'!$B$7:$R$2292,11,0)</f>
        <v>0.75929999999999997</v>
      </c>
      <c r="G59" s="66">
        <f t="shared" si="13"/>
        <v>23</v>
      </c>
      <c r="H59" s="65">
        <f>VLOOKUP($A59,'Return Data'!$B$7:$R$2292,12,0)</f>
        <v>12.5909</v>
      </c>
      <c r="I59" s="66">
        <f t="shared" si="14"/>
        <v>26</v>
      </c>
      <c r="J59" s="65">
        <f>VLOOKUP($A59,'Return Data'!$B$7:$R$2292,13,0)</f>
        <v>25.366199999999999</v>
      </c>
      <c r="K59" s="66">
        <f t="shared" si="15"/>
        <v>20</v>
      </c>
      <c r="L59" s="65">
        <f>VLOOKUP($A59,'Return Data'!$B$7:$R$2292,17,0)</f>
        <v>47.056899999999999</v>
      </c>
      <c r="M59" s="66">
        <f t="shared" si="16"/>
        <v>25</v>
      </c>
      <c r="N59" s="65">
        <f>VLOOKUP($A59,'Return Data'!$B$7:$R$2292,14,0)</f>
        <v>16.433399999999999</v>
      </c>
      <c r="O59" s="66">
        <f t="shared" si="10"/>
        <v>35</v>
      </c>
      <c r="P59" s="65">
        <f>VLOOKUP($A59,'Return Data'!$B$7:$R$2292,15,0)</f>
        <v>13.785600000000001</v>
      </c>
      <c r="Q59" s="66">
        <f>RANK(P59,P$8:P$63,0)</f>
        <v>22</v>
      </c>
      <c r="R59" s="65">
        <f>VLOOKUP($A59,'Return Data'!$B$7:$R$2292,16,0)</f>
        <v>16.156400000000001</v>
      </c>
      <c r="S59" s="67">
        <f t="shared" si="17"/>
        <v>23</v>
      </c>
    </row>
    <row r="60" spans="1:19" x14ac:dyDescent="0.3">
      <c r="A60" s="63" t="s">
        <v>218</v>
      </c>
      <c r="B60" s="64">
        <f>VLOOKUP($A60,'Return Data'!$B$7:$R$2292,3,0)</f>
        <v>44651</v>
      </c>
      <c r="C60" s="65">
        <f>VLOOKUP($A60,'Return Data'!$B$7:$R$2292,4,0)</f>
        <v>31.064399999999999</v>
      </c>
      <c r="D60" s="65">
        <f>VLOOKUP($A60,'Return Data'!$B$7:$R$2292,10,0)</f>
        <v>0.68940000000000001</v>
      </c>
      <c r="E60" s="66">
        <f t="shared" si="12"/>
        <v>12</v>
      </c>
      <c r="F60" s="65">
        <f>VLOOKUP($A60,'Return Data'!$B$7:$R$2292,11,0)</f>
        <v>2.3498000000000001</v>
      </c>
      <c r="G60" s="66">
        <f t="shared" si="13"/>
        <v>15</v>
      </c>
      <c r="H60" s="65">
        <f>VLOOKUP($A60,'Return Data'!$B$7:$R$2292,12,0)</f>
        <v>14.9001</v>
      </c>
      <c r="I60" s="66">
        <f t="shared" si="14"/>
        <v>16</v>
      </c>
      <c r="J60" s="65">
        <f>VLOOKUP($A60,'Return Data'!$B$7:$R$2292,13,0)</f>
        <v>23.116599999999998</v>
      </c>
      <c r="K60" s="66">
        <f t="shared" si="15"/>
        <v>30</v>
      </c>
      <c r="L60" s="65">
        <f>VLOOKUP($A60,'Return Data'!$B$7:$R$2292,17,0)</f>
        <v>44.488399999999999</v>
      </c>
      <c r="M60" s="66">
        <f t="shared" si="16"/>
        <v>36</v>
      </c>
      <c r="N60" s="65">
        <f>VLOOKUP($A60,'Return Data'!$B$7:$R$2292,14,0)</f>
        <v>17.241299999999999</v>
      </c>
      <c r="O60" s="66">
        <f t="shared" si="10"/>
        <v>30</v>
      </c>
      <c r="P60" s="65">
        <f>VLOOKUP($A60,'Return Data'!$B$7:$R$2292,15,0)</f>
        <v>15.300700000000001</v>
      </c>
      <c r="Q60" s="66">
        <f>RANK(P60,P$8:P$63,0)</f>
        <v>16</v>
      </c>
      <c r="R60" s="65">
        <f>VLOOKUP($A60,'Return Data'!$B$7:$R$2292,16,0)</f>
        <v>16.388999999999999</v>
      </c>
      <c r="S60" s="67">
        <f t="shared" si="17"/>
        <v>20</v>
      </c>
    </row>
    <row r="61" spans="1:19" x14ac:dyDescent="0.3">
      <c r="A61" s="63" t="s">
        <v>219</v>
      </c>
      <c r="B61" s="64">
        <f>VLOOKUP($A61,'Return Data'!$B$7:$R$2292,3,0)</f>
        <v>44651</v>
      </c>
      <c r="C61" s="65">
        <f>VLOOKUP($A61,'Return Data'!$B$7:$R$2292,4,0)</f>
        <v>120.29</v>
      </c>
      <c r="D61" s="65">
        <f>VLOOKUP($A61,'Return Data'!$B$7:$R$2292,10,0)</f>
        <v>1.7682</v>
      </c>
      <c r="E61" s="66">
        <f t="shared" si="12"/>
        <v>4</v>
      </c>
      <c r="F61" s="65">
        <f>VLOOKUP($A61,'Return Data'!$B$7:$R$2292,11,0)</f>
        <v>-0.77539999999999998</v>
      </c>
      <c r="G61" s="66">
        <f t="shared" si="13"/>
        <v>36</v>
      </c>
      <c r="H61" s="65">
        <f>VLOOKUP($A61,'Return Data'!$B$7:$R$2292,12,0)</f>
        <v>7.8640999999999996</v>
      </c>
      <c r="I61" s="66">
        <f t="shared" si="14"/>
        <v>49</v>
      </c>
      <c r="J61" s="65">
        <f>VLOOKUP($A61,'Return Data'!$B$7:$R$2292,13,0)</f>
        <v>18.5474</v>
      </c>
      <c r="K61" s="66">
        <f t="shared" si="15"/>
        <v>47</v>
      </c>
      <c r="L61" s="65">
        <f>VLOOKUP($A61,'Return Data'!$B$7:$R$2292,17,0)</f>
        <v>37.267699999999998</v>
      </c>
      <c r="M61" s="66">
        <f t="shared" si="16"/>
        <v>48</v>
      </c>
      <c r="N61" s="65">
        <f>VLOOKUP($A61,'Return Data'!$B$7:$R$2292,14,0)</f>
        <v>13.015000000000001</v>
      </c>
      <c r="O61" s="66">
        <f t="shared" si="10"/>
        <v>48</v>
      </c>
      <c r="P61" s="65">
        <f>VLOOKUP($A61,'Return Data'!$B$7:$R$2292,15,0)</f>
        <v>13.305899999999999</v>
      </c>
      <c r="Q61" s="66">
        <f>RANK(P61,P$8:P$63,0)</f>
        <v>25</v>
      </c>
      <c r="R61" s="65">
        <f>VLOOKUP($A61,'Return Data'!$B$7:$R$2292,16,0)</f>
        <v>13.047599999999999</v>
      </c>
      <c r="S61" s="67">
        <f t="shared" si="17"/>
        <v>48</v>
      </c>
    </row>
    <row r="62" spans="1:19" x14ac:dyDescent="0.3">
      <c r="A62" s="63" t="s">
        <v>220</v>
      </c>
      <c r="B62" s="64">
        <f>VLOOKUP($A62,'Return Data'!$B$7:$R$2292,3,0)</f>
        <v>44651</v>
      </c>
      <c r="C62" s="65">
        <f>VLOOKUP($A62,'Return Data'!$B$7:$R$2292,4,0)</f>
        <v>43.26</v>
      </c>
      <c r="D62" s="65">
        <f>VLOOKUP($A62,'Return Data'!$B$7:$R$2292,10,0)</f>
        <v>-2.9826999999999999</v>
      </c>
      <c r="E62" s="66">
        <f t="shared" si="12"/>
        <v>44</v>
      </c>
      <c r="F62" s="65">
        <f>VLOOKUP($A62,'Return Data'!$B$7:$R$2292,11,0)</f>
        <v>-0.93889999999999996</v>
      </c>
      <c r="G62" s="66">
        <f t="shared" si="13"/>
        <v>38</v>
      </c>
      <c r="H62" s="65">
        <f>VLOOKUP($A62,'Return Data'!$B$7:$R$2292,12,0)</f>
        <v>11.8697</v>
      </c>
      <c r="I62" s="66">
        <f t="shared" si="14"/>
        <v>28</v>
      </c>
      <c r="J62" s="65">
        <f>VLOOKUP($A62,'Return Data'!$B$7:$R$2292,13,0)</f>
        <v>24.2746</v>
      </c>
      <c r="K62" s="66">
        <f t="shared" si="15"/>
        <v>25</v>
      </c>
      <c r="L62" s="65">
        <f>VLOOKUP($A62,'Return Data'!$B$7:$R$2292,17,0)</f>
        <v>46.924599999999998</v>
      </c>
      <c r="M62" s="66">
        <f t="shared" si="16"/>
        <v>27</v>
      </c>
      <c r="N62" s="65">
        <f>VLOOKUP($A62,'Return Data'!$B$7:$R$2292,14,0)</f>
        <v>19.646599999999999</v>
      </c>
      <c r="O62" s="66">
        <f t="shared" si="10"/>
        <v>19</v>
      </c>
      <c r="P62" s="65">
        <f>VLOOKUP($A62,'Return Data'!$B$7:$R$2292,15,0)</f>
        <v>14.5244</v>
      </c>
      <c r="Q62" s="66">
        <f>RANK(P62,P$8:P$63,0)</f>
        <v>17</v>
      </c>
      <c r="R62" s="65">
        <f>VLOOKUP($A62,'Return Data'!$B$7:$R$2292,16,0)</f>
        <v>13.758800000000001</v>
      </c>
      <c r="S62" s="67">
        <f t="shared" si="17"/>
        <v>44</v>
      </c>
    </row>
    <row r="63" spans="1:19" x14ac:dyDescent="0.3">
      <c r="A63" s="63" t="s">
        <v>226</v>
      </c>
      <c r="B63" s="64">
        <f>VLOOKUP($A63,'Return Data'!$B$7:$R$2292,3,0)</f>
        <v>44651</v>
      </c>
      <c r="C63" s="65">
        <f>VLOOKUP($A63,'Return Data'!$B$7:$R$2292,4,0)</f>
        <v>152.38390000000001</v>
      </c>
      <c r="D63" s="65">
        <f>VLOOKUP($A63,'Return Data'!$B$7:$R$2292,10,0)</f>
        <v>-4.2925000000000004</v>
      </c>
      <c r="E63" s="66">
        <f t="shared" si="12"/>
        <v>49</v>
      </c>
      <c r="F63" s="65">
        <f>VLOOKUP($A63,'Return Data'!$B$7:$R$2292,11,0)</f>
        <v>-2.4579</v>
      </c>
      <c r="G63" s="66">
        <f t="shared" si="13"/>
        <v>47</v>
      </c>
      <c r="H63" s="65">
        <f>VLOOKUP($A63,'Return Data'!$B$7:$R$2292,12,0)</f>
        <v>9.4016000000000002</v>
      </c>
      <c r="I63" s="66">
        <f t="shared" si="14"/>
        <v>39</v>
      </c>
      <c r="J63" s="65">
        <f>VLOOKUP($A63,'Return Data'!$B$7:$R$2292,13,0)</f>
        <v>20.074300000000001</v>
      </c>
      <c r="K63" s="66">
        <f t="shared" si="15"/>
        <v>44</v>
      </c>
      <c r="L63" s="65">
        <f>VLOOKUP($A63,'Return Data'!$B$7:$R$2292,17,0)</f>
        <v>45.103000000000002</v>
      </c>
      <c r="M63" s="66">
        <f t="shared" si="16"/>
        <v>34</v>
      </c>
      <c r="N63" s="65">
        <f>VLOOKUP($A63,'Return Data'!$B$7:$R$2292,14,0)</f>
        <v>18.100100000000001</v>
      </c>
      <c r="O63" s="66">
        <f t="shared" si="10"/>
        <v>27</v>
      </c>
      <c r="P63" s="65">
        <f>VLOOKUP($A63,'Return Data'!$B$7:$R$2292,15,0)</f>
        <v>14.196</v>
      </c>
      <c r="Q63" s="66">
        <f>RANK(P63,P$8:P$63,0)</f>
        <v>18</v>
      </c>
      <c r="R63" s="65">
        <f>VLOOKUP($A63,'Return Data'!$B$7:$R$2292,16,0)</f>
        <v>14.8142</v>
      </c>
      <c r="S63" s="67">
        <f t="shared" si="17"/>
        <v>34</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-1.2592553571428577</v>
      </c>
      <c r="E65" s="74"/>
      <c r="F65" s="75">
        <f>AVERAGE(F8:F63)</f>
        <v>0.54796607142857134</v>
      </c>
      <c r="G65" s="74"/>
      <c r="H65" s="75">
        <f>AVERAGE(H8:H63)</f>
        <v>12.240998214285716</v>
      </c>
      <c r="I65" s="74"/>
      <c r="J65" s="75">
        <f>AVERAGE(J8:J63)</f>
        <v>26.67148214285714</v>
      </c>
      <c r="K65" s="74"/>
      <c r="L65" s="75">
        <f>AVERAGE(L8:L63)</f>
        <v>49.426144642857139</v>
      </c>
      <c r="M65" s="74"/>
      <c r="N65" s="75">
        <f>AVERAGE(N8:N63)</f>
        <v>18.763272222222227</v>
      </c>
      <c r="O65" s="74"/>
      <c r="P65" s="75">
        <f>AVERAGE(P8:P63)</f>
        <v>14.48257073170732</v>
      </c>
      <c r="Q65" s="74"/>
      <c r="R65" s="75">
        <f>AVERAGE(R8:R63)</f>
        <v>15.938262499999999</v>
      </c>
      <c r="S65" s="76"/>
    </row>
    <row r="66" spans="1:19" x14ac:dyDescent="0.3">
      <c r="A66" s="73" t="s">
        <v>28</v>
      </c>
      <c r="B66" s="74"/>
      <c r="C66" s="74"/>
      <c r="D66" s="75">
        <f>MIN(D8:D63)</f>
        <v>-8.1313999999999993</v>
      </c>
      <c r="E66" s="74"/>
      <c r="F66" s="75">
        <f>MIN(F8:F63)</f>
        <v>-10.8582</v>
      </c>
      <c r="G66" s="74"/>
      <c r="H66" s="75">
        <f>MIN(H8:H63)</f>
        <v>-5.6515000000000004</v>
      </c>
      <c r="I66" s="74"/>
      <c r="J66" s="75">
        <f>MIN(J8:J63)</f>
        <v>4.4218000000000002</v>
      </c>
      <c r="K66" s="74"/>
      <c r="L66" s="75">
        <f>MIN(L8:L63)</f>
        <v>27.793199999999999</v>
      </c>
      <c r="M66" s="74"/>
      <c r="N66" s="75">
        <f>MIN(N8:N63)</f>
        <v>8.2199000000000009</v>
      </c>
      <c r="O66" s="74"/>
      <c r="P66" s="75">
        <f>MIN(P8:P63)</f>
        <v>7.9626000000000001</v>
      </c>
      <c r="Q66" s="74"/>
      <c r="R66" s="75">
        <f>MIN(R8:R63)</f>
        <v>8.2962000000000007</v>
      </c>
      <c r="S66" s="76"/>
    </row>
    <row r="67" spans="1:19" ht="15" thickBot="1" x14ac:dyDescent="0.35">
      <c r="A67" s="77" t="s">
        <v>29</v>
      </c>
      <c r="B67" s="78"/>
      <c r="C67" s="78"/>
      <c r="D67" s="79">
        <f>MAX(D8:D63)</f>
        <v>4.0232999999999999</v>
      </c>
      <c r="E67" s="78"/>
      <c r="F67" s="79">
        <f>MAX(F8:F63)</f>
        <v>10.184100000000001</v>
      </c>
      <c r="G67" s="78"/>
      <c r="H67" s="79">
        <f>MAX(H8:H63)</f>
        <v>22.0077</v>
      </c>
      <c r="I67" s="78"/>
      <c r="J67" s="79">
        <f>MAX(J8:J63)</f>
        <v>59.721800000000002</v>
      </c>
      <c r="K67" s="78"/>
      <c r="L67" s="79">
        <f>MAX(L8:L63)</f>
        <v>85.672399999999996</v>
      </c>
      <c r="M67" s="78"/>
      <c r="N67" s="79">
        <f>MAX(N8:N63)</f>
        <v>36.7849</v>
      </c>
      <c r="O67" s="78"/>
      <c r="P67" s="79">
        <f>MAX(P8:P63)</f>
        <v>25.447399999999998</v>
      </c>
      <c r="Q67" s="78"/>
      <c r="R67" s="79">
        <f>MAX(R8:R63)</f>
        <v>27.33</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44651</v>
      </c>
      <c r="C8" s="65">
        <f>VLOOKUP($A8,'Return Data'!$B$7:$R$2292,4,0)</f>
        <v>49.18</v>
      </c>
      <c r="D8" s="65">
        <f>VLOOKUP($A8,'Return Data'!$B$7:$R$2292,10,0)</f>
        <v>-3.4171</v>
      </c>
      <c r="E8" s="66">
        <f t="shared" ref="E8:E39" si="0">RANK(D8,D$8:D$65,0)</f>
        <v>47</v>
      </c>
      <c r="F8" s="65">
        <f>VLOOKUP($A8,'Return Data'!$B$7:$R$2292,11,0)</f>
        <v>-5.5502000000000002</v>
      </c>
      <c r="G8" s="66">
        <f t="shared" ref="G8:G39" si="1">RANK(F8,F$8:F$65,0)</f>
        <v>54</v>
      </c>
      <c r="H8" s="65">
        <f>VLOOKUP($A8,'Return Data'!$B$7:$R$2292,12,0)</f>
        <v>0.82</v>
      </c>
      <c r="I8" s="66">
        <f t="shared" ref="I8:I39" si="2">RANK(H8,H$8:H$65,0)</f>
        <v>56</v>
      </c>
      <c r="J8" s="65">
        <f>VLOOKUP($A8,'Return Data'!$B$7:$R$2292,13,0)</f>
        <v>3.7991000000000001</v>
      </c>
      <c r="K8" s="66">
        <f t="shared" ref="K8:K39" si="3">RANK(J8,J$8:J$65,0)</f>
        <v>57</v>
      </c>
      <c r="L8" s="65">
        <f>VLOOKUP($A8,'Return Data'!$B$7:$R$2292,17,0)</f>
        <v>27.003499999999999</v>
      </c>
      <c r="M8" s="66">
        <f t="shared" ref="M8:M39" si="4">RANK(L8,L$8:L$65,0)</f>
        <v>58</v>
      </c>
      <c r="N8" s="65">
        <f>VLOOKUP($A8,'Return Data'!$B$7:$R$2292,14,0)</f>
        <v>7.5362999999999998</v>
      </c>
      <c r="O8" s="66">
        <f t="shared" ref="O8:O26" si="5">RANK(N8,N$8:N$65,0)</f>
        <v>56</v>
      </c>
      <c r="P8" s="65">
        <f>VLOOKUP($A8,'Return Data'!$B$7:$R$2292,15,0)</f>
        <v>8.6997999999999998</v>
      </c>
      <c r="Q8" s="66">
        <f>RANK(P8,P$8:P$65,0)</f>
        <v>42</v>
      </c>
      <c r="R8" s="65">
        <f>VLOOKUP($A8,'Return Data'!$B$7:$R$2292,16,0)</f>
        <v>10.8224</v>
      </c>
      <c r="S8" s="67">
        <f t="shared" ref="S8:S39" si="6">RANK(R8,R$8:R$65,0)</f>
        <v>51</v>
      </c>
    </row>
    <row r="9" spans="1:20" x14ac:dyDescent="0.3">
      <c r="A9" s="63" t="s">
        <v>267</v>
      </c>
      <c r="B9" s="64">
        <f>VLOOKUP($A9,'Return Data'!$B$7:$R$2292,3,0)</f>
        <v>44651</v>
      </c>
      <c r="C9" s="65">
        <f>VLOOKUP($A9,'Return Data'!$B$7:$R$2292,4,0)</f>
        <v>40.229999999999997</v>
      </c>
      <c r="D9" s="65">
        <f>VLOOKUP($A9,'Return Data'!$B$7:$R$2292,10,0)</f>
        <v>-3.8250000000000002</v>
      </c>
      <c r="E9" s="66">
        <f t="shared" si="0"/>
        <v>49</v>
      </c>
      <c r="F9" s="65">
        <f>VLOOKUP($A9,'Return Data'!$B$7:$R$2292,11,0)</f>
        <v>-5.8287000000000004</v>
      </c>
      <c r="G9" s="66">
        <f t="shared" si="1"/>
        <v>55</v>
      </c>
      <c r="H9" s="65">
        <f>VLOOKUP($A9,'Return Data'!$B$7:$R$2292,12,0)</f>
        <v>0.75129999999999997</v>
      </c>
      <c r="I9" s="66">
        <f t="shared" si="2"/>
        <v>57</v>
      </c>
      <c r="J9" s="65">
        <f>VLOOKUP($A9,'Return Data'!$B$7:$R$2292,13,0)</f>
        <v>4.0072000000000001</v>
      </c>
      <c r="K9" s="66">
        <f t="shared" si="3"/>
        <v>56</v>
      </c>
      <c r="L9" s="65">
        <f>VLOOKUP($A9,'Return Data'!$B$7:$R$2292,17,0)</f>
        <v>27.1343</v>
      </c>
      <c r="M9" s="66">
        <f t="shared" si="4"/>
        <v>57</v>
      </c>
      <c r="N9" s="65">
        <f>VLOOKUP($A9,'Return Data'!$B$7:$R$2292,14,0)</f>
        <v>8.1684999999999999</v>
      </c>
      <c r="O9" s="66">
        <f t="shared" si="5"/>
        <v>55</v>
      </c>
      <c r="P9" s="65">
        <f>VLOOKUP($A9,'Return Data'!$B$7:$R$2292,15,0)</f>
        <v>9.2691999999999997</v>
      </c>
      <c r="Q9" s="66">
        <f>RANK(P9,P$8:P$65,0)</f>
        <v>40</v>
      </c>
      <c r="R9" s="65">
        <f>VLOOKUP($A9,'Return Data'!$B$7:$R$2292,16,0)</f>
        <v>10.4976</v>
      </c>
      <c r="S9" s="67">
        <f t="shared" si="6"/>
        <v>52</v>
      </c>
    </row>
    <row r="10" spans="1:20" x14ac:dyDescent="0.3">
      <c r="A10" s="63" t="s">
        <v>268</v>
      </c>
      <c r="B10" s="64">
        <f>VLOOKUP($A10,'Return Data'!$B$7:$R$2292,3,0)</f>
        <v>44651</v>
      </c>
      <c r="C10" s="65">
        <f>VLOOKUP($A10,'Return Data'!$B$7:$R$2292,4,0)</f>
        <v>68.566100000000006</v>
      </c>
      <c r="D10" s="65">
        <f>VLOOKUP($A10,'Return Data'!$B$7:$R$2292,10,0)</f>
        <v>-7.2595000000000001</v>
      </c>
      <c r="E10" s="66">
        <f t="shared" si="0"/>
        <v>57</v>
      </c>
      <c r="F10" s="65">
        <f>VLOOKUP($A10,'Return Data'!$B$7:$R$2292,11,0)</f>
        <v>-9.2500999999999998</v>
      </c>
      <c r="G10" s="66">
        <f t="shared" si="1"/>
        <v>57</v>
      </c>
      <c r="H10" s="65">
        <f>VLOOKUP($A10,'Return Data'!$B$7:$R$2292,12,0)</f>
        <v>2.9659</v>
      </c>
      <c r="I10" s="66">
        <f t="shared" si="2"/>
        <v>55</v>
      </c>
      <c r="J10" s="65">
        <f>VLOOKUP($A10,'Return Data'!$B$7:$R$2292,13,0)</f>
        <v>12.84</v>
      </c>
      <c r="K10" s="66">
        <f t="shared" si="3"/>
        <v>55</v>
      </c>
      <c r="L10" s="65">
        <f>VLOOKUP($A10,'Return Data'!$B$7:$R$2292,17,0)</f>
        <v>33.369399999999999</v>
      </c>
      <c r="M10" s="66">
        <f t="shared" si="4"/>
        <v>53</v>
      </c>
      <c r="N10" s="65">
        <f>VLOOKUP($A10,'Return Data'!$B$7:$R$2292,14,0)</f>
        <v>16.098600000000001</v>
      </c>
      <c r="O10" s="66">
        <f t="shared" si="5"/>
        <v>32</v>
      </c>
      <c r="P10" s="65">
        <f>VLOOKUP($A10,'Return Data'!$B$7:$R$2292,15,0)</f>
        <v>14.698399999999999</v>
      </c>
      <c r="Q10" s="66">
        <f>RANK(P10,P$8:P$65,0)</f>
        <v>12</v>
      </c>
      <c r="R10" s="65">
        <f>VLOOKUP($A10,'Return Data'!$B$7:$R$2292,16,0)</f>
        <v>17.0029</v>
      </c>
      <c r="S10" s="67">
        <f t="shared" si="6"/>
        <v>15</v>
      </c>
    </row>
    <row r="11" spans="1:20" x14ac:dyDescent="0.3">
      <c r="A11" s="63" t="s">
        <v>2042</v>
      </c>
      <c r="B11" s="64">
        <f>VLOOKUP($A11,'Return Data'!$B$7:$R$2292,3,0)</f>
        <v>44651</v>
      </c>
      <c r="C11" s="65">
        <f>VLOOKUP($A11,'Return Data'!$B$7:$R$2292,4,0)</f>
        <v>58.7547</v>
      </c>
      <c r="D11" s="65">
        <f>VLOOKUP($A11,'Return Data'!$B$7:$R$2292,10,0)</f>
        <v>-1.8743000000000001</v>
      </c>
      <c r="E11" s="66">
        <f t="shared" si="0"/>
        <v>37</v>
      </c>
      <c r="F11" s="65">
        <f>VLOOKUP($A11,'Return Data'!$B$7:$R$2292,11,0)</f>
        <v>-2.0150999999999999</v>
      </c>
      <c r="G11" s="66">
        <f t="shared" si="1"/>
        <v>44</v>
      </c>
      <c r="H11" s="65">
        <f>VLOOKUP($A11,'Return Data'!$B$7:$R$2292,12,0)</f>
        <v>6.9687000000000001</v>
      </c>
      <c r="I11" s="66">
        <f t="shared" si="2"/>
        <v>50</v>
      </c>
      <c r="J11" s="65">
        <f>VLOOKUP($A11,'Return Data'!$B$7:$R$2292,13,0)</f>
        <v>14.735099999999999</v>
      </c>
      <c r="K11" s="66">
        <f t="shared" si="3"/>
        <v>51</v>
      </c>
      <c r="L11" s="65">
        <f>VLOOKUP($A11,'Return Data'!$B$7:$R$2292,17,0)</f>
        <v>34.813000000000002</v>
      </c>
      <c r="M11" s="66">
        <f t="shared" si="4"/>
        <v>51</v>
      </c>
      <c r="N11" s="65">
        <f>VLOOKUP($A11,'Return Data'!$B$7:$R$2292,14,0)</f>
        <v>15.9603</v>
      </c>
      <c r="O11" s="66">
        <f t="shared" si="5"/>
        <v>34</v>
      </c>
      <c r="P11" s="65">
        <f>VLOOKUP($A11,'Return Data'!$B$7:$R$2292,15,0)</f>
        <v>12.602499999999999</v>
      </c>
      <c r="Q11" s="66">
        <f>RANK(P11,P$8:P$65,0)</f>
        <v>25</v>
      </c>
      <c r="R11" s="65">
        <f>VLOOKUP($A11,'Return Data'!$B$7:$R$2292,16,0)</f>
        <v>11.5177</v>
      </c>
      <c r="S11" s="67">
        <f t="shared" si="6"/>
        <v>50</v>
      </c>
    </row>
    <row r="12" spans="1:20" x14ac:dyDescent="0.3">
      <c r="A12" s="63" t="s">
        <v>271</v>
      </c>
      <c r="B12" s="64">
        <f>VLOOKUP($A12,'Return Data'!$B$7:$R$2292,3,0)</f>
        <v>44651</v>
      </c>
      <c r="C12" s="65">
        <f>VLOOKUP($A12,'Return Data'!$B$7:$R$2292,4,0)</f>
        <v>16.55</v>
      </c>
      <c r="D12" s="65">
        <f>VLOOKUP($A12,'Return Data'!$B$7:$R$2292,10,0)</f>
        <v>-8.2593999999999994</v>
      </c>
      <c r="E12" s="66">
        <f t="shared" si="0"/>
        <v>58</v>
      </c>
      <c r="F12" s="65">
        <f>VLOOKUP($A12,'Return Data'!$B$7:$R$2292,11,0)</f>
        <v>-4.4457000000000004</v>
      </c>
      <c r="G12" s="66">
        <f t="shared" si="1"/>
        <v>52</v>
      </c>
      <c r="H12" s="65">
        <f>VLOOKUP($A12,'Return Data'!$B$7:$R$2292,12,0)</f>
        <v>7.8879000000000001</v>
      </c>
      <c r="I12" s="66">
        <f t="shared" si="2"/>
        <v>48</v>
      </c>
      <c r="J12" s="65">
        <f>VLOOKUP($A12,'Return Data'!$B$7:$R$2292,13,0)</f>
        <v>25.0945</v>
      </c>
      <c r="K12" s="66">
        <f t="shared" si="3"/>
        <v>18</v>
      </c>
      <c r="L12" s="65">
        <f>VLOOKUP($A12,'Return Data'!$B$7:$R$2292,17,0)</f>
        <v>49.146299999999997</v>
      </c>
      <c r="M12" s="66">
        <f t="shared" si="4"/>
        <v>17</v>
      </c>
      <c r="N12" s="65">
        <f>VLOOKUP($A12,'Return Data'!$B$7:$R$2292,14,0)</f>
        <v>24.311699999999998</v>
      </c>
      <c r="O12" s="66">
        <f t="shared" si="5"/>
        <v>9</v>
      </c>
      <c r="P12" s="65"/>
      <c r="Q12" s="66"/>
      <c r="R12" s="65">
        <f>VLOOKUP($A12,'Return Data'!$B$7:$R$2292,16,0)</f>
        <v>13.032999999999999</v>
      </c>
      <c r="S12" s="67">
        <f t="shared" si="6"/>
        <v>38</v>
      </c>
    </row>
    <row r="13" spans="1:20" x14ac:dyDescent="0.3">
      <c r="A13" s="63" t="s">
        <v>272</v>
      </c>
      <c r="B13" s="64">
        <f>VLOOKUP($A13,'Return Data'!$B$7:$R$2292,3,0)</f>
        <v>44651</v>
      </c>
      <c r="C13" s="65">
        <f>VLOOKUP($A13,'Return Data'!$B$7:$R$2292,4,0)</f>
        <v>19.829999999999998</v>
      </c>
      <c r="D13" s="65">
        <f>VLOOKUP($A13,'Return Data'!$B$7:$R$2292,10,0)</f>
        <v>-6.9451000000000001</v>
      </c>
      <c r="E13" s="66">
        <f t="shared" si="0"/>
        <v>56</v>
      </c>
      <c r="F13" s="65">
        <f>VLOOKUP($A13,'Return Data'!$B$7:$R$2292,11,0)</f>
        <v>-4.8464</v>
      </c>
      <c r="G13" s="66">
        <f t="shared" si="1"/>
        <v>53</v>
      </c>
      <c r="H13" s="65">
        <f>VLOOKUP($A13,'Return Data'!$B$7:$R$2292,12,0)</f>
        <v>5.9861000000000004</v>
      </c>
      <c r="I13" s="66">
        <f t="shared" si="2"/>
        <v>52</v>
      </c>
      <c r="J13" s="65">
        <f>VLOOKUP($A13,'Return Data'!$B$7:$R$2292,13,0)</f>
        <v>23.782800000000002</v>
      </c>
      <c r="K13" s="66">
        <f t="shared" si="3"/>
        <v>24</v>
      </c>
      <c r="L13" s="65">
        <f>VLOOKUP($A13,'Return Data'!$B$7:$R$2292,17,0)</f>
        <v>48.107500000000002</v>
      </c>
      <c r="M13" s="66">
        <f t="shared" si="4"/>
        <v>19</v>
      </c>
      <c r="N13" s="65">
        <f>VLOOKUP($A13,'Return Data'!$B$7:$R$2292,14,0)</f>
        <v>22.354099999999999</v>
      </c>
      <c r="O13" s="66">
        <f t="shared" si="5"/>
        <v>10</v>
      </c>
      <c r="P13" s="65"/>
      <c r="Q13" s="66"/>
      <c r="R13" s="65">
        <f>VLOOKUP($A13,'Return Data'!$B$7:$R$2292,16,0)</f>
        <v>21.9544</v>
      </c>
      <c r="S13" s="67">
        <f t="shared" si="6"/>
        <v>6</v>
      </c>
    </row>
    <row r="14" spans="1:20" x14ac:dyDescent="0.3">
      <c r="A14" s="63" t="s">
        <v>273</v>
      </c>
      <c r="B14" s="64">
        <f>VLOOKUP($A14,'Return Data'!$B$7:$R$2292,3,0)</f>
        <v>44651</v>
      </c>
      <c r="C14" s="65">
        <f>VLOOKUP($A14,'Return Data'!$B$7:$R$2292,4,0)</f>
        <v>97.37</v>
      </c>
      <c r="D14" s="65">
        <f>VLOOKUP($A14,'Return Data'!$B$7:$R$2292,10,0)</f>
        <v>-5.5484999999999998</v>
      </c>
      <c r="E14" s="66">
        <f t="shared" si="0"/>
        <v>54</v>
      </c>
      <c r="F14" s="65">
        <f>VLOOKUP($A14,'Return Data'!$B$7:$R$2292,11,0)</f>
        <v>-3.0951</v>
      </c>
      <c r="G14" s="66">
        <f t="shared" si="1"/>
        <v>50</v>
      </c>
      <c r="H14" s="65">
        <f>VLOOKUP($A14,'Return Data'!$B$7:$R$2292,12,0)</f>
        <v>7.9848999999999997</v>
      </c>
      <c r="I14" s="66">
        <f t="shared" si="2"/>
        <v>46</v>
      </c>
      <c r="J14" s="65">
        <f>VLOOKUP($A14,'Return Data'!$B$7:$R$2292,13,0)</f>
        <v>23.9908</v>
      </c>
      <c r="K14" s="66">
        <f t="shared" si="3"/>
        <v>22</v>
      </c>
      <c r="L14" s="65">
        <f>VLOOKUP($A14,'Return Data'!$B$7:$R$2292,17,0)</f>
        <v>47.097900000000003</v>
      </c>
      <c r="M14" s="66">
        <f t="shared" si="4"/>
        <v>22</v>
      </c>
      <c r="N14" s="65">
        <f>VLOOKUP($A14,'Return Data'!$B$7:$R$2292,14,0)</f>
        <v>24.786000000000001</v>
      </c>
      <c r="O14" s="66">
        <f t="shared" si="5"/>
        <v>7</v>
      </c>
      <c r="P14" s="65">
        <f>VLOOKUP($A14,'Return Data'!$B$7:$R$2292,15,0)</f>
        <v>17.945799999999998</v>
      </c>
      <c r="Q14" s="66">
        <f t="shared" ref="Q14:Q21" si="7">RANK(P14,P$8:P$65,0)</f>
        <v>4</v>
      </c>
      <c r="R14" s="65">
        <f>VLOOKUP($A14,'Return Data'!$B$7:$R$2292,16,0)</f>
        <v>18.971900000000002</v>
      </c>
      <c r="S14" s="67">
        <f t="shared" si="6"/>
        <v>11</v>
      </c>
    </row>
    <row r="15" spans="1:20" x14ac:dyDescent="0.3">
      <c r="A15" s="63" t="s">
        <v>274</v>
      </c>
      <c r="B15" s="64">
        <f>VLOOKUP($A15,'Return Data'!$B$7:$R$2292,3,0)</f>
        <v>44651</v>
      </c>
      <c r="C15" s="65">
        <f>VLOOKUP($A15,'Return Data'!$B$7:$R$2292,4,0)</f>
        <v>113.54</v>
      </c>
      <c r="D15" s="65">
        <f>VLOOKUP($A15,'Return Data'!$B$7:$R$2292,10,0)</f>
        <v>-3.4769999999999999</v>
      </c>
      <c r="E15" s="66">
        <f t="shared" si="0"/>
        <v>48</v>
      </c>
      <c r="F15" s="65">
        <f>VLOOKUP($A15,'Return Data'!$B$7:$R$2292,11,0)</f>
        <v>-1.5179</v>
      </c>
      <c r="G15" s="66">
        <f t="shared" si="1"/>
        <v>38</v>
      </c>
      <c r="H15" s="65">
        <f>VLOOKUP($A15,'Return Data'!$B$7:$R$2292,12,0)</f>
        <v>9.1625999999999994</v>
      </c>
      <c r="I15" s="66">
        <f t="shared" si="2"/>
        <v>36</v>
      </c>
      <c r="J15" s="65">
        <f>VLOOKUP($A15,'Return Data'!$B$7:$R$2292,13,0)</f>
        <v>20.2882</v>
      </c>
      <c r="K15" s="66">
        <f t="shared" si="3"/>
        <v>40</v>
      </c>
      <c r="L15" s="65">
        <f>VLOOKUP($A15,'Return Data'!$B$7:$R$2292,17,0)</f>
        <v>44.509</v>
      </c>
      <c r="M15" s="66">
        <f t="shared" si="4"/>
        <v>33</v>
      </c>
      <c r="N15" s="65">
        <f>VLOOKUP($A15,'Return Data'!$B$7:$R$2292,14,0)</f>
        <v>19.9742</v>
      </c>
      <c r="O15" s="66">
        <f t="shared" si="5"/>
        <v>17</v>
      </c>
      <c r="P15" s="65">
        <f>VLOOKUP($A15,'Return Data'!$B$7:$R$2292,15,0)</f>
        <v>17.321000000000002</v>
      </c>
      <c r="Q15" s="66">
        <f t="shared" si="7"/>
        <v>7</v>
      </c>
      <c r="R15" s="65">
        <f>VLOOKUP($A15,'Return Data'!$B$7:$R$2292,16,0)</f>
        <v>19.8932</v>
      </c>
      <c r="S15" s="67">
        <f t="shared" si="6"/>
        <v>8</v>
      </c>
    </row>
    <row r="16" spans="1:20" x14ac:dyDescent="0.3">
      <c r="A16" s="63" t="s">
        <v>275</v>
      </c>
      <c r="B16" s="64">
        <f>VLOOKUP($A16,'Return Data'!$B$7:$R$2292,3,0)</f>
        <v>44651</v>
      </c>
      <c r="C16" s="65">
        <f>VLOOKUP($A16,'Return Data'!$B$7:$R$2292,4,0)</f>
        <v>80.067999999999998</v>
      </c>
      <c r="D16" s="65">
        <f>VLOOKUP($A16,'Return Data'!$B$7:$R$2292,10,0)</f>
        <v>-0.21679999999999999</v>
      </c>
      <c r="E16" s="66">
        <f t="shared" si="0"/>
        <v>21</v>
      </c>
      <c r="F16" s="65">
        <f>VLOOKUP($A16,'Return Data'!$B$7:$R$2292,11,0)</f>
        <v>-1.6811</v>
      </c>
      <c r="G16" s="66">
        <f t="shared" si="1"/>
        <v>40</v>
      </c>
      <c r="H16" s="65">
        <f>VLOOKUP($A16,'Return Data'!$B$7:$R$2292,12,0)</f>
        <v>8.5844000000000005</v>
      </c>
      <c r="I16" s="66">
        <f t="shared" si="2"/>
        <v>41</v>
      </c>
      <c r="J16" s="65">
        <f>VLOOKUP($A16,'Return Data'!$B$7:$R$2292,13,0)</f>
        <v>22.385100000000001</v>
      </c>
      <c r="K16" s="66">
        <f t="shared" si="3"/>
        <v>31</v>
      </c>
      <c r="L16" s="65">
        <f>VLOOKUP($A16,'Return Data'!$B$7:$R$2292,17,0)</f>
        <v>47.404499999999999</v>
      </c>
      <c r="M16" s="66">
        <f t="shared" si="4"/>
        <v>20</v>
      </c>
      <c r="N16" s="65">
        <f>VLOOKUP($A16,'Return Data'!$B$7:$R$2292,14,0)</f>
        <v>18.253900000000002</v>
      </c>
      <c r="O16" s="66">
        <f t="shared" si="5"/>
        <v>24</v>
      </c>
      <c r="P16" s="65">
        <f>VLOOKUP($A16,'Return Data'!$B$7:$R$2292,15,0)</f>
        <v>14.329499999999999</v>
      </c>
      <c r="Q16" s="66">
        <f t="shared" si="7"/>
        <v>15</v>
      </c>
      <c r="R16" s="65">
        <f>VLOOKUP($A16,'Return Data'!$B$7:$R$2292,16,0)</f>
        <v>14.6584</v>
      </c>
      <c r="S16" s="67">
        <f t="shared" si="6"/>
        <v>30</v>
      </c>
    </row>
    <row r="17" spans="1:19" x14ac:dyDescent="0.3">
      <c r="A17" s="63" t="s">
        <v>276</v>
      </c>
      <c r="B17" s="64">
        <f>VLOOKUP($A17,'Return Data'!$B$7:$R$2292,3,0)</f>
        <v>44651</v>
      </c>
      <c r="C17" s="65">
        <f>VLOOKUP($A17,'Return Data'!$B$7:$R$2292,4,0)</f>
        <v>70.66</v>
      </c>
      <c r="D17" s="65">
        <f>VLOOKUP($A17,'Return Data'!$B$7:$R$2292,10,0)</f>
        <v>-1.2162999999999999</v>
      </c>
      <c r="E17" s="66">
        <f t="shared" si="0"/>
        <v>31</v>
      </c>
      <c r="F17" s="65">
        <f>VLOOKUP($A17,'Return Data'!$B$7:$R$2292,11,0)</f>
        <v>0.58360000000000001</v>
      </c>
      <c r="G17" s="66">
        <f t="shared" si="1"/>
        <v>22</v>
      </c>
      <c r="H17" s="65">
        <f>VLOOKUP($A17,'Return Data'!$B$7:$R$2292,12,0)</f>
        <v>11.345700000000001</v>
      </c>
      <c r="I17" s="66">
        <f t="shared" si="2"/>
        <v>29</v>
      </c>
      <c r="J17" s="65">
        <f>VLOOKUP($A17,'Return Data'!$B$7:$R$2292,13,0)</f>
        <v>19.783000000000001</v>
      </c>
      <c r="K17" s="66">
        <f t="shared" si="3"/>
        <v>44</v>
      </c>
      <c r="L17" s="65">
        <f>VLOOKUP($A17,'Return Data'!$B$7:$R$2292,17,0)</f>
        <v>41.221600000000002</v>
      </c>
      <c r="M17" s="66">
        <f t="shared" si="4"/>
        <v>45</v>
      </c>
      <c r="N17" s="65">
        <f>VLOOKUP($A17,'Return Data'!$B$7:$R$2292,14,0)</f>
        <v>14.780099999999999</v>
      </c>
      <c r="O17" s="66">
        <f t="shared" si="5"/>
        <v>37</v>
      </c>
      <c r="P17" s="65">
        <f>VLOOKUP($A17,'Return Data'!$B$7:$R$2292,15,0)</f>
        <v>11.581300000000001</v>
      </c>
      <c r="Q17" s="66">
        <f t="shared" si="7"/>
        <v>29</v>
      </c>
      <c r="R17" s="65">
        <f>VLOOKUP($A17,'Return Data'!$B$7:$R$2292,16,0)</f>
        <v>15.8917</v>
      </c>
      <c r="S17" s="67">
        <f t="shared" si="6"/>
        <v>21</v>
      </c>
    </row>
    <row r="18" spans="1:19" x14ac:dyDescent="0.3">
      <c r="A18" s="63" t="s">
        <v>278</v>
      </c>
      <c r="B18" s="64">
        <f>VLOOKUP($A18,'Return Data'!$B$7:$R$2292,3,0)</f>
        <v>44651</v>
      </c>
      <c r="C18" s="65">
        <f>VLOOKUP($A18,'Return Data'!$B$7:$R$2292,4,0)</f>
        <v>849.04579999999999</v>
      </c>
      <c r="D18" s="65">
        <f>VLOOKUP($A18,'Return Data'!$B$7:$R$2292,10,0)</f>
        <v>-1.8801000000000001</v>
      </c>
      <c r="E18" s="66">
        <f t="shared" si="0"/>
        <v>38</v>
      </c>
      <c r="F18" s="65">
        <f>VLOOKUP($A18,'Return Data'!$B$7:$R$2292,11,0)</f>
        <v>-0.47989999999999999</v>
      </c>
      <c r="G18" s="66">
        <f t="shared" si="1"/>
        <v>31</v>
      </c>
      <c r="H18" s="65">
        <f>VLOOKUP($A18,'Return Data'!$B$7:$R$2292,12,0)</f>
        <v>8.8722999999999992</v>
      </c>
      <c r="I18" s="66">
        <f t="shared" si="2"/>
        <v>37</v>
      </c>
      <c r="J18" s="65">
        <f>VLOOKUP($A18,'Return Data'!$B$7:$R$2292,13,0)</f>
        <v>21.466000000000001</v>
      </c>
      <c r="K18" s="66">
        <f t="shared" si="3"/>
        <v>34</v>
      </c>
      <c r="L18" s="65">
        <f>VLOOKUP($A18,'Return Data'!$B$7:$R$2292,17,0)</f>
        <v>47.012700000000002</v>
      </c>
      <c r="M18" s="66">
        <f t="shared" si="4"/>
        <v>24</v>
      </c>
      <c r="N18" s="65">
        <f>VLOOKUP($A18,'Return Data'!$B$7:$R$2292,14,0)</f>
        <v>13.861700000000001</v>
      </c>
      <c r="O18" s="66">
        <f t="shared" si="5"/>
        <v>42</v>
      </c>
      <c r="P18" s="65">
        <f>VLOOKUP($A18,'Return Data'!$B$7:$R$2292,15,0)</f>
        <v>11.6195</v>
      </c>
      <c r="Q18" s="66">
        <f t="shared" si="7"/>
        <v>28</v>
      </c>
      <c r="R18" s="65">
        <f>VLOOKUP($A18,'Return Data'!$B$7:$R$2292,16,0)</f>
        <v>21.312799999999999</v>
      </c>
      <c r="S18" s="67">
        <f t="shared" si="6"/>
        <v>7</v>
      </c>
    </row>
    <row r="19" spans="1:19" x14ac:dyDescent="0.3">
      <c r="A19" s="63" t="s">
        <v>280</v>
      </c>
      <c r="B19" s="64">
        <f>VLOOKUP($A19,'Return Data'!$B$7:$R$2292,3,0)</f>
        <v>44651</v>
      </c>
      <c r="C19" s="65">
        <f>VLOOKUP($A19,'Return Data'!$B$7:$R$2292,4,0)</f>
        <v>2402.91037274681</v>
      </c>
      <c r="D19" s="65">
        <f>VLOOKUP($A19,'Return Data'!$B$7:$R$2292,10,0)</f>
        <v>-0.61470000000000002</v>
      </c>
      <c r="E19" s="66">
        <f t="shared" si="0"/>
        <v>26</v>
      </c>
      <c r="F19" s="65">
        <f>VLOOKUP($A19,'Return Data'!$B$7:$R$2292,11,0)</f>
        <v>1.5365</v>
      </c>
      <c r="G19" s="66">
        <f t="shared" si="1"/>
        <v>17</v>
      </c>
      <c r="H19" s="65">
        <f>VLOOKUP($A19,'Return Data'!$B$7:$R$2292,12,0)</f>
        <v>14.051600000000001</v>
      </c>
      <c r="I19" s="66">
        <f t="shared" si="2"/>
        <v>18</v>
      </c>
      <c r="J19" s="65">
        <f>VLOOKUP($A19,'Return Data'!$B$7:$R$2292,13,0)</f>
        <v>26.0473</v>
      </c>
      <c r="K19" s="66">
        <f t="shared" si="3"/>
        <v>17</v>
      </c>
      <c r="L19" s="65">
        <f>VLOOKUP($A19,'Return Data'!$B$7:$R$2292,17,0)</f>
        <v>43.877600000000001</v>
      </c>
      <c r="M19" s="66">
        <f t="shared" si="4"/>
        <v>35</v>
      </c>
      <c r="N19" s="65">
        <f>VLOOKUP($A19,'Return Data'!$B$7:$R$2292,14,0)</f>
        <v>11.643700000000001</v>
      </c>
      <c r="O19" s="66">
        <f t="shared" si="5"/>
        <v>50</v>
      </c>
      <c r="P19" s="65">
        <f>VLOOKUP($A19,'Return Data'!$B$7:$R$2292,15,0)</f>
        <v>9.4382999999999999</v>
      </c>
      <c r="Q19" s="66">
        <f t="shared" si="7"/>
        <v>39</v>
      </c>
      <c r="R19" s="65">
        <f>VLOOKUP($A19,'Return Data'!$B$7:$R$2292,16,0)</f>
        <v>23.455100000000002</v>
      </c>
      <c r="S19" s="67">
        <f t="shared" si="6"/>
        <v>4</v>
      </c>
    </row>
    <row r="20" spans="1:19" x14ac:dyDescent="0.3">
      <c r="A20" s="63" t="s">
        <v>281</v>
      </c>
      <c r="B20" s="64">
        <f>VLOOKUP($A20,'Return Data'!$B$7:$R$2292,3,0)</f>
        <v>44651</v>
      </c>
      <c r="C20" s="65">
        <f>VLOOKUP($A20,'Return Data'!$B$7:$R$2292,4,0)</f>
        <v>56.155900000000003</v>
      </c>
      <c r="D20" s="65">
        <f>VLOOKUP($A20,'Return Data'!$B$7:$R$2292,10,0)</f>
        <v>-1.4127000000000001</v>
      </c>
      <c r="E20" s="66">
        <f t="shared" si="0"/>
        <v>34</v>
      </c>
      <c r="F20" s="65">
        <f>VLOOKUP($A20,'Return Data'!$B$7:$R$2292,11,0)</f>
        <v>-0.68340000000000001</v>
      </c>
      <c r="G20" s="66">
        <f t="shared" si="1"/>
        <v>34</v>
      </c>
      <c r="H20" s="65">
        <f>VLOOKUP($A20,'Return Data'!$B$7:$R$2292,12,0)</f>
        <v>12.825799999999999</v>
      </c>
      <c r="I20" s="66">
        <f t="shared" si="2"/>
        <v>22</v>
      </c>
      <c r="J20" s="65">
        <f>VLOOKUP($A20,'Return Data'!$B$7:$R$2292,13,0)</f>
        <v>23.479299999999999</v>
      </c>
      <c r="K20" s="66">
        <f t="shared" si="3"/>
        <v>25</v>
      </c>
      <c r="L20" s="65">
        <f>VLOOKUP($A20,'Return Data'!$B$7:$R$2292,17,0)</f>
        <v>42.2605</v>
      </c>
      <c r="M20" s="66">
        <f t="shared" si="4"/>
        <v>42</v>
      </c>
      <c r="N20" s="65">
        <f>VLOOKUP($A20,'Return Data'!$B$7:$R$2292,14,0)</f>
        <v>14.4062</v>
      </c>
      <c r="O20" s="66">
        <f t="shared" si="5"/>
        <v>39</v>
      </c>
      <c r="P20" s="65">
        <f>VLOOKUP($A20,'Return Data'!$B$7:$R$2292,15,0)</f>
        <v>11.087400000000001</v>
      </c>
      <c r="Q20" s="66">
        <f t="shared" si="7"/>
        <v>34</v>
      </c>
      <c r="R20" s="65">
        <f>VLOOKUP($A20,'Return Data'!$B$7:$R$2292,16,0)</f>
        <v>11.985200000000001</v>
      </c>
      <c r="S20" s="67">
        <f t="shared" si="6"/>
        <v>44</v>
      </c>
    </row>
    <row r="21" spans="1:19" x14ac:dyDescent="0.3">
      <c r="A21" s="63" t="s">
        <v>282</v>
      </c>
      <c r="B21" s="64">
        <f>VLOOKUP($A21,'Return Data'!$B$7:$R$2292,3,0)</f>
        <v>44651</v>
      </c>
      <c r="C21" s="65">
        <f>VLOOKUP($A21,'Return Data'!$B$7:$R$2292,4,0)</f>
        <v>593.73</v>
      </c>
      <c r="D21" s="65">
        <f>VLOOKUP($A21,'Return Data'!$B$7:$R$2292,10,0)</f>
        <v>-0.38919999999999999</v>
      </c>
      <c r="E21" s="66">
        <f t="shared" si="0"/>
        <v>23</v>
      </c>
      <c r="F21" s="65">
        <f>VLOOKUP($A21,'Return Data'!$B$7:$R$2292,11,0)</f>
        <v>-0.49609999999999999</v>
      </c>
      <c r="G21" s="66">
        <f t="shared" si="1"/>
        <v>32</v>
      </c>
      <c r="H21" s="65">
        <f>VLOOKUP($A21,'Return Data'!$B$7:$R$2292,12,0)</f>
        <v>13.5434</v>
      </c>
      <c r="I21" s="66">
        <f t="shared" si="2"/>
        <v>21</v>
      </c>
      <c r="J21" s="65">
        <f>VLOOKUP($A21,'Return Data'!$B$7:$R$2292,13,0)</f>
        <v>23.3263</v>
      </c>
      <c r="K21" s="66">
        <f t="shared" si="3"/>
        <v>27</v>
      </c>
      <c r="L21" s="65">
        <f>VLOOKUP($A21,'Return Data'!$B$7:$R$2292,17,0)</f>
        <v>47.0349</v>
      </c>
      <c r="M21" s="66">
        <f t="shared" si="4"/>
        <v>23</v>
      </c>
      <c r="N21" s="65">
        <f>VLOOKUP($A21,'Return Data'!$B$7:$R$2292,14,0)</f>
        <v>16.230799999999999</v>
      </c>
      <c r="O21" s="66">
        <f t="shared" si="5"/>
        <v>30</v>
      </c>
      <c r="P21" s="65">
        <f>VLOOKUP($A21,'Return Data'!$B$7:$R$2292,15,0)</f>
        <v>12.8544</v>
      </c>
      <c r="Q21" s="66">
        <f t="shared" si="7"/>
        <v>22</v>
      </c>
      <c r="R21" s="65">
        <f>VLOOKUP($A21,'Return Data'!$B$7:$R$2292,16,0)</f>
        <v>19.776800000000001</v>
      </c>
      <c r="S21" s="67">
        <f t="shared" si="6"/>
        <v>9</v>
      </c>
    </row>
    <row r="22" spans="1:19" x14ac:dyDescent="0.3">
      <c r="A22" s="63" t="s">
        <v>283</v>
      </c>
      <c r="B22" s="64">
        <f>VLOOKUP($A22,'Return Data'!$B$7:$R$2292,3,0)</f>
        <v>44651</v>
      </c>
      <c r="C22" s="65">
        <f>VLOOKUP($A22,'Return Data'!$B$7:$R$2292,4,0)</f>
        <v>15.87</v>
      </c>
      <c r="D22" s="65">
        <f>VLOOKUP($A22,'Return Data'!$B$7:$R$2292,10,0)</f>
        <v>2.1892999999999998</v>
      </c>
      <c r="E22" s="66">
        <f t="shared" si="0"/>
        <v>2</v>
      </c>
      <c r="F22" s="65">
        <f>VLOOKUP($A22,'Return Data'!$B$7:$R$2292,11,0)</f>
        <v>2.1236000000000002</v>
      </c>
      <c r="G22" s="66">
        <f t="shared" si="1"/>
        <v>15</v>
      </c>
      <c r="H22" s="65">
        <f>VLOOKUP($A22,'Return Data'!$B$7:$R$2292,12,0)</f>
        <v>10.9015</v>
      </c>
      <c r="I22" s="66">
        <f t="shared" si="2"/>
        <v>33</v>
      </c>
      <c r="J22" s="65">
        <f>VLOOKUP($A22,'Return Data'!$B$7:$R$2292,13,0)</f>
        <v>21.330300000000001</v>
      </c>
      <c r="K22" s="66">
        <f t="shared" si="3"/>
        <v>35</v>
      </c>
      <c r="L22" s="65">
        <f>VLOOKUP($A22,'Return Data'!$B$7:$R$2292,17,0)</f>
        <v>42.366399999999999</v>
      </c>
      <c r="M22" s="66">
        <f t="shared" si="4"/>
        <v>41</v>
      </c>
      <c r="N22" s="65">
        <f>VLOOKUP($A22,'Return Data'!$B$7:$R$2292,14,0)</f>
        <v>14.063700000000001</v>
      </c>
      <c r="O22" s="66">
        <f t="shared" si="5"/>
        <v>41</v>
      </c>
      <c r="P22" s="65"/>
      <c r="Q22" s="66"/>
      <c r="R22" s="65">
        <f>VLOOKUP($A22,'Return Data'!$B$7:$R$2292,16,0)</f>
        <v>12.159700000000001</v>
      </c>
      <c r="S22" s="67">
        <f t="shared" si="6"/>
        <v>41</v>
      </c>
    </row>
    <row r="23" spans="1:19" x14ac:dyDescent="0.3">
      <c r="A23" s="63" t="s">
        <v>284</v>
      </c>
      <c r="B23" s="64">
        <f>VLOOKUP($A23,'Return Data'!$B$7:$R$2292,3,0)</f>
        <v>44651</v>
      </c>
      <c r="C23" s="65">
        <f>VLOOKUP($A23,'Return Data'!$B$7:$R$2292,4,0)</f>
        <v>38.18</v>
      </c>
      <c r="D23" s="65">
        <f>VLOOKUP($A23,'Return Data'!$B$7:$R$2292,10,0)</f>
        <v>-0.54700000000000004</v>
      </c>
      <c r="E23" s="66">
        <f t="shared" si="0"/>
        <v>24</v>
      </c>
      <c r="F23" s="65">
        <f>VLOOKUP($A23,'Return Data'!$B$7:$R$2292,11,0)</f>
        <v>0</v>
      </c>
      <c r="G23" s="66">
        <f t="shared" si="1"/>
        <v>27</v>
      </c>
      <c r="H23" s="65">
        <f>VLOOKUP($A23,'Return Data'!$B$7:$R$2292,12,0)</f>
        <v>11.6374</v>
      </c>
      <c r="I23" s="66">
        <f t="shared" si="2"/>
        <v>26</v>
      </c>
      <c r="J23" s="65">
        <f>VLOOKUP($A23,'Return Data'!$B$7:$R$2292,13,0)</f>
        <v>20.517700000000001</v>
      </c>
      <c r="K23" s="66">
        <f t="shared" si="3"/>
        <v>39</v>
      </c>
      <c r="L23" s="65">
        <f>VLOOKUP($A23,'Return Data'!$B$7:$R$2292,17,0)</f>
        <v>31.7666</v>
      </c>
      <c r="M23" s="66">
        <f t="shared" si="4"/>
        <v>55</v>
      </c>
      <c r="N23" s="65">
        <f>VLOOKUP($A23,'Return Data'!$B$7:$R$2292,14,0)</f>
        <v>13.349</v>
      </c>
      <c r="O23" s="66">
        <f t="shared" si="5"/>
        <v>46</v>
      </c>
      <c r="P23" s="65">
        <f>VLOOKUP($A23,'Return Data'!$B$7:$R$2292,15,0)</f>
        <v>10.8551</v>
      </c>
      <c r="Q23" s="66">
        <f>RANK(P23,P$8:P$65,0)</f>
        <v>35</v>
      </c>
      <c r="R23" s="65">
        <f>VLOOKUP($A23,'Return Data'!$B$7:$R$2292,16,0)</f>
        <v>16.944600000000001</v>
      </c>
      <c r="S23" s="67">
        <f t="shared" si="6"/>
        <v>17</v>
      </c>
    </row>
    <row r="24" spans="1:19" x14ac:dyDescent="0.3">
      <c r="A24" s="63" t="s">
        <v>285</v>
      </c>
      <c r="B24" s="64">
        <f>VLOOKUP($A24,'Return Data'!$B$7:$R$2292,3,0)</f>
        <v>44651</v>
      </c>
      <c r="C24" s="65">
        <f>VLOOKUP($A24,'Return Data'!$B$7:$R$2292,4,0)</f>
        <v>98</v>
      </c>
      <c r="D24" s="65">
        <f>VLOOKUP($A24,'Return Data'!$B$7:$R$2292,10,0)</f>
        <v>0.57469999999999999</v>
      </c>
      <c r="E24" s="66">
        <f t="shared" si="0"/>
        <v>11</v>
      </c>
      <c r="F24" s="65">
        <f>VLOOKUP($A24,'Return Data'!$B$7:$R$2292,11,0)</f>
        <v>3.7806000000000002</v>
      </c>
      <c r="G24" s="66">
        <f t="shared" si="1"/>
        <v>11</v>
      </c>
      <c r="H24" s="65">
        <f>VLOOKUP($A24,'Return Data'!$B$7:$R$2292,12,0)</f>
        <v>14.192500000000001</v>
      </c>
      <c r="I24" s="66">
        <f t="shared" si="2"/>
        <v>17</v>
      </c>
      <c r="J24" s="65">
        <f>VLOOKUP($A24,'Return Data'!$B$7:$R$2292,13,0)</f>
        <v>31.191400000000002</v>
      </c>
      <c r="K24" s="66">
        <f t="shared" si="3"/>
        <v>14</v>
      </c>
      <c r="L24" s="65">
        <f>VLOOKUP($A24,'Return Data'!$B$7:$R$2292,17,0)</f>
        <v>61.787599999999998</v>
      </c>
      <c r="M24" s="66">
        <f t="shared" si="4"/>
        <v>9</v>
      </c>
      <c r="N24" s="65">
        <f>VLOOKUP($A24,'Return Data'!$B$7:$R$2292,14,0)</f>
        <v>19.8766</v>
      </c>
      <c r="O24" s="66">
        <f t="shared" si="5"/>
        <v>18</v>
      </c>
      <c r="P24" s="65">
        <f>VLOOKUP($A24,'Return Data'!$B$7:$R$2292,15,0)</f>
        <v>16.310400000000001</v>
      </c>
      <c r="Q24" s="66">
        <f>RANK(P24,P$8:P$65,0)</f>
        <v>9</v>
      </c>
      <c r="R24" s="65">
        <f>VLOOKUP($A24,'Return Data'!$B$7:$R$2292,16,0)</f>
        <v>18.769600000000001</v>
      </c>
      <c r="S24" s="67">
        <f t="shared" si="6"/>
        <v>12</v>
      </c>
    </row>
    <row r="25" spans="1:19" x14ac:dyDescent="0.3">
      <c r="A25" s="63" t="s">
        <v>286</v>
      </c>
      <c r="B25" s="64">
        <f>VLOOKUP($A25,'Return Data'!$B$7:$R$2292,3,0)</f>
        <v>44651</v>
      </c>
      <c r="C25" s="65">
        <f>VLOOKUP($A25,'Return Data'!$B$7:$R$2292,4,0)</f>
        <v>13.06</v>
      </c>
      <c r="D25" s="65">
        <f>VLOOKUP($A25,'Return Data'!$B$7:$R$2292,10,0)</f>
        <v>-1.8045</v>
      </c>
      <c r="E25" s="66">
        <f t="shared" si="0"/>
        <v>36</v>
      </c>
      <c r="F25" s="65">
        <f>VLOOKUP($A25,'Return Data'!$B$7:$R$2292,11,0)</f>
        <v>-2.8996</v>
      </c>
      <c r="G25" s="66">
        <f t="shared" si="1"/>
        <v>48</v>
      </c>
      <c r="H25" s="65">
        <f>VLOOKUP($A25,'Return Data'!$B$7:$R$2292,12,0)</f>
        <v>6.5252999999999997</v>
      </c>
      <c r="I25" s="66">
        <f t="shared" si="2"/>
        <v>51</v>
      </c>
      <c r="J25" s="65">
        <f>VLOOKUP($A25,'Return Data'!$B$7:$R$2292,13,0)</f>
        <v>13.961600000000001</v>
      </c>
      <c r="K25" s="66">
        <f t="shared" si="3"/>
        <v>53</v>
      </c>
      <c r="L25" s="65">
        <f>VLOOKUP($A25,'Return Data'!$B$7:$R$2292,17,0)</f>
        <v>32.6691</v>
      </c>
      <c r="M25" s="66">
        <f t="shared" si="4"/>
        <v>54</v>
      </c>
      <c r="N25" s="65">
        <f>VLOOKUP($A25,'Return Data'!$B$7:$R$2292,14,0)</f>
        <v>10.6968</v>
      </c>
      <c r="O25" s="66">
        <f t="shared" si="5"/>
        <v>53</v>
      </c>
      <c r="P25" s="65"/>
      <c r="Q25" s="66"/>
      <c r="R25" s="65">
        <f>VLOOKUP($A25,'Return Data'!$B$7:$R$2292,16,0)</f>
        <v>6.4713000000000003</v>
      </c>
      <c r="S25" s="67">
        <f t="shared" si="6"/>
        <v>58</v>
      </c>
    </row>
    <row r="26" spans="1:19" x14ac:dyDescent="0.3">
      <c r="A26" s="63" t="s">
        <v>287</v>
      </c>
      <c r="B26" s="64">
        <f>VLOOKUP($A26,'Return Data'!$B$7:$R$2292,3,0)</f>
        <v>44651</v>
      </c>
      <c r="C26" s="65">
        <f>VLOOKUP($A26,'Return Data'!$B$7:$R$2292,4,0)</f>
        <v>80.67</v>
      </c>
      <c r="D26" s="65">
        <f>VLOOKUP($A26,'Return Data'!$B$7:$R$2292,10,0)</f>
        <v>-4.7130000000000001</v>
      </c>
      <c r="E26" s="66">
        <f t="shared" si="0"/>
        <v>52</v>
      </c>
      <c r="F26" s="65">
        <f>VLOOKUP($A26,'Return Data'!$B$7:$R$2292,11,0)</f>
        <v>-2.7017000000000002</v>
      </c>
      <c r="G26" s="66">
        <f t="shared" si="1"/>
        <v>47</v>
      </c>
      <c r="H26" s="65">
        <f>VLOOKUP($A26,'Return Data'!$B$7:$R$2292,12,0)</f>
        <v>8.1656999999999993</v>
      </c>
      <c r="I26" s="66">
        <f t="shared" si="2"/>
        <v>45</v>
      </c>
      <c r="J26" s="65">
        <f>VLOOKUP($A26,'Return Data'!$B$7:$R$2292,13,0)</f>
        <v>19.6174</v>
      </c>
      <c r="K26" s="66">
        <f t="shared" si="3"/>
        <v>45</v>
      </c>
      <c r="L26" s="65">
        <f>VLOOKUP($A26,'Return Data'!$B$7:$R$2292,17,0)</f>
        <v>40.906999999999996</v>
      </c>
      <c r="M26" s="66">
        <f t="shared" si="4"/>
        <v>46</v>
      </c>
      <c r="N26" s="65">
        <f>VLOOKUP($A26,'Return Data'!$B$7:$R$2292,14,0)</f>
        <v>16.097999999999999</v>
      </c>
      <c r="O26" s="66">
        <f t="shared" si="5"/>
        <v>33</v>
      </c>
      <c r="P26" s="65">
        <f>VLOOKUP($A26,'Return Data'!$B$7:$R$2292,15,0)</f>
        <v>14.5534</v>
      </c>
      <c r="Q26" s="66">
        <f>RANK(P26,P$8:P$65,0)</f>
        <v>13</v>
      </c>
      <c r="R26" s="65">
        <f>VLOOKUP($A26,'Return Data'!$B$7:$R$2292,16,0)</f>
        <v>14.6584</v>
      </c>
      <c r="S26" s="67">
        <f t="shared" si="6"/>
        <v>30</v>
      </c>
    </row>
    <row r="27" spans="1:19" x14ac:dyDescent="0.3">
      <c r="A27" s="63" t="s">
        <v>288</v>
      </c>
      <c r="B27" s="64">
        <f>VLOOKUP($A27,'Return Data'!$B$7:$R$2292,3,0)</f>
        <v>44651</v>
      </c>
      <c r="C27" s="65">
        <f>VLOOKUP($A27,'Return Data'!$B$7:$R$2292,4,0)</f>
        <v>13.219200000000001</v>
      </c>
      <c r="D27" s="65">
        <f>VLOOKUP($A27,'Return Data'!$B$7:$R$2292,10,0)</f>
        <v>-5.4184000000000001</v>
      </c>
      <c r="E27" s="66">
        <f t="shared" si="0"/>
        <v>53</v>
      </c>
      <c r="F27" s="65">
        <f>VLOOKUP($A27,'Return Data'!$B$7:$R$2292,11,0)</f>
        <v>-11.789099999999999</v>
      </c>
      <c r="G27" s="66">
        <f t="shared" si="1"/>
        <v>58</v>
      </c>
      <c r="H27" s="65">
        <f>VLOOKUP($A27,'Return Data'!$B$7:$R$2292,12,0)</f>
        <v>-7.1528999999999998</v>
      </c>
      <c r="I27" s="66">
        <f t="shared" si="2"/>
        <v>58</v>
      </c>
      <c r="J27" s="65">
        <f>VLOOKUP($A27,'Return Data'!$B$7:$R$2292,13,0)</f>
        <v>3.4883999999999999</v>
      </c>
      <c r="K27" s="66">
        <f t="shared" si="3"/>
        <v>58</v>
      </c>
      <c r="L27" s="65">
        <f>VLOOKUP($A27,'Return Data'!$B$7:$R$2292,17,0)</f>
        <v>33.602200000000003</v>
      </c>
      <c r="M27" s="66">
        <f t="shared" si="4"/>
        <v>52</v>
      </c>
      <c r="N27" s="65"/>
      <c r="O27" s="66"/>
      <c r="P27" s="65"/>
      <c r="Q27" s="66"/>
      <c r="R27" s="65">
        <f>VLOOKUP($A27,'Return Data'!$B$7:$R$2292,16,0)</f>
        <v>12.0547</v>
      </c>
      <c r="S27" s="67">
        <f t="shared" si="6"/>
        <v>43</v>
      </c>
    </row>
    <row r="28" spans="1:19" x14ac:dyDescent="0.3">
      <c r="A28" s="63" t="s">
        <v>289</v>
      </c>
      <c r="B28" s="64">
        <f>VLOOKUP($A28,'Return Data'!$B$7:$R$2292,3,0)</f>
        <v>44651</v>
      </c>
      <c r="C28" s="65">
        <f>VLOOKUP($A28,'Return Data'!$B$7:$R$2292,4,0)</f>
        <v>28.177299999999999</v>
      </c>
      <c r="D28" s="65">
        <f>VLOOKUP($A28,'Return Data'!$B$7:$R$2292,10,0)</f>
        <v>-2.1206999999999998</v>
      </c>
      <c r="E28" s="66">
        <f t="shared" si="0"/>
        <v>42</v>
      </c>
      <c r="F28" s="65">
        <f>VLOOKUP($A28,'Return Data'!$B$7:$R$2292,11,0)</f>
        <v>-1.9523999999999999</v>
      </c>
      <c r="G28" s="66">
        <f t="shared" si="1"/>
        <v>43</v>
      </c>
      <c r="H28" s="65">
        <f>VLOOKUP($A28,'Return Data'!$B$7:$R$2292,12,0)</f>
        <v>12.4658</v>
      </c>
      <c r="I28" s="66">
        <f t="shared" si="2"/>
        <v>23</v>
      </c>
      <c r="J28" s="65">
        <f>VLOOKUP($A28,'Return Data'!$B$7:$R$2292,13,0)</f>
        <v>21.283999999999999</v>
      </c>
      <c r="K28" s="66">
        <f t="shared" si="3"/>
        <v>36</v>
      </c>
      <c r="L28" s="65">
        <f>VLOOKUP($A28,'Return Data'!$B$7:$R$2292,17,0)</f>
        <v>45.253900000000002</v>
      </c>
      <c r="M28" s="66">
        <f t="shared" si="4"/>
        <v>31</v>
      </c>
      <c r="N28" s="65">
        <f>VLOOKUP($A28,'Return Data'!$B$7:$R$2292,14,0)</f>
        <v>18.317799999999998</v>
      </c>
      <c r="O28" s="66">
        <f t="shared" ref="O28:O36" si="8">RANK(N28,N$8:N$65,0)</f>
        <v>23</v>
      </c>
      <c r="P28" s="65">
        <f>VLOOKUP($A28,'Return Data'!$B$7:$R$2292,15,0)</f>
        <v>14.972200000000001</v>
      </c>
      <c r="Q28" s="66">
        <f t="shared" ref="Q28:Q36" si="9">RANK(P28,P$8:P$65,0)</f>
        <v>11</v>
      </c>
      <c r="R28" s="65">
        <f>VLOOKUP($A28,'Return Data'!$B$7:$R$2292,16,0)</f>
        <v>7.6755000000000004</v>
      </c>
      <c r="S28" s="67">
        <f t="shared" si="6"/>
        <v>57</v>
      </c>
    </row>
    <row r="29" spans="1:19" x14ac:dyDescent="0.3">
      <c r="A29" s="63" t="s">
        <v>290</v>
      </c>
      <c r="B29" s="64">
        <f>VLOOKUP($A29,'Return Data'!$B$7:$R$2292,3,0)</f>
        <v>44651</v>
      </c>
      <c r="C29" s="65">
        <f>VLOOKUP($A29,'Return Data'!$B$7:$R$2292,4,0)</f>
        <v>72.319000000000003</v>
      </c>
      <c r="D29" s="65">
        <f>VLOOKUP($A29,'Return Data'!$B$7:$R$2292,10,0)</f>
        <v>0.94499999999999995</v>
      </c>
      <c r="E29" s="66">
        <f t="shared" si="0"/>
        <v>9</v>
      </c>
      <c r="F29" s="65">
        <f>VLOOKUP($A29,'Return Data'!$B$7:$R$2292,11,0)</f>
        <v>2.6253000000000002</v>
      </c>
      <c r="G29" s="66">
        <f t="shared" si="1"/>
        <v>14</v>
      </c>
      <c r="H29" s="65">
        <f>VLOOKUP($A29,'Return Data'!$B$7:$R$2292,12,0)</f>
        <v>11.26</v>
      </c>
      <c r="I29" s="66">
        <f t="shared" si="2"/>
        <v>32</v>
      </c>
      <c r="J29" s="65">
        <f>VLOOKUP($A29,'Return Data'!$B$7:$R$2292,13,0)</f>
        <v>22.400300000000001</v>
      </c>
      <c r="K29" s="66">
        <f t="shared" si="3"/>
        <v>30</v>
      </c>
      <c r="L29" s="65">
        <f>VLOOKUP($A29,'Return Data'!$B$7:$R$2292,17,0)</f>
        <v>44.826799999999999</v>
      </c>
      <c r="M29" s="66">
        <f t="shared" si="4"/>
        <v>32</v>
      </c>
      <c r="N29" s="65">
        <f>VLOOKUP($A29,'Return Data'!$B$7:$R$2292,14,0)</f>
        <v>18.066800000000001</v>
      </c>
      <c r="O29" s="66">
        <f t="shared" si="8"/>
        <v>26</v>
      </c>
      <c r="P29" s="65">
        <f>VLOOKUP($A29,'Return Data'!$B$7:$R$2292,15,0)</f>
        <v>14.039300000000001</v>
      </c>
      <c r="Q29" s="66">
        <f t="shared" si="9"/>
        <v>16</v>
      </c>
      <c r="R29" s="65">
        <f>VLOOKUP($A29,'Return Data'!$B$7:$R$2292,16,0)</f>
        <v>12.8538</v>
      </c>
      <c r="S29" s="67">
        <f t="shared" si="6"/>
        <v>39</v>
      </c>
    </row>
    <row r="30" spans="1:19" x14ac:dyDescent="0.3">
      <c r="A30" s="63" t="s">
        <v>291</v>
      </c>
      <c r="B30" s="64">
        <f>VLOOKUP($A30,'Return Data'!$B$7:$R$2292,3,0)</f>
        <v>44651</v>
      </c>
      <c r="C30" s="65">
        <f>VLOOKUP($A30,'Return Data'!$B$7:$R$2292,4,0)</f>
        <v>79.268000000000001</v>
      </c>
      <c r="D30" s="65">
        <f>VLOOKUP($A30,'Return Data'!$B$7:$R$2292,10,0)</f>
        <v>-3.093</v>
      </c>
      <c r="E30" s="66">
        <f t="shared" si="0"/>
        <v>45</v>
      </c>
      <c r="F30" s="65">
        <f>VLOOKUP($A30,'Return Data'!$B$7:$R$2292,11,0)</f>
        <v>0.13009999999999999</v>
      </c>
      <c r="G30" s="66">
        <f t="shared" si="1"/>
        <v>25</v>
      </c>
      <c r="H30" s="65">
        <f>VLOOKUP($A30,'Return Data'!$B$7:$R$2292,12,0)</f>
        <v>8.6280000000000001</v>
      </c>
      <c r="I30" s="66">
        <f t="shared" si="2"/>
        <v>39</v>
      </c>
      <c r="J30" s="65">
        <f>VLOOKUP($A30,'Return Data'!$B$7:$R$2292,13,0)</f>
        <v>17.8706</v>
      </c>
      <c r="K30" s="66">
        <f t="shared" si="3"/>
        <v>47</v>
      </c>
      <c r="L30" s="65">
        <f>VLOOKUP($A30,'Return Data'!$B$7:$R$2292,17,0)</f>
        <v>42.209299999999999</v>
      </c>
      <c r="M30" s="66">
        <f t="shared" si="4"/>
        <v>43</v>
      </c>
      <c r="N30" s="65">
        <f>VLOOKUP($A30,'Return Data'!$B$7:$R$2292,14,0)</f>
        <v>13.774800000000001</v>
      </c>
      <c r="O30" s="66">
        <f t="shared" si="8"/>
        <v>44</v>
      </c>
      <c r="P30" s="65">
        <f>VLOOKUP($A30,'Return Data'!$B$7:$R$2292,15,0)</f>
        <v>11.186</v>
      </c>
      <c r="Q30" s="66">
        <f t="shared" si="9"/>
        <v>32</v>
      </c>
      <c r="R30" s="65">
        <f>VLOOKUP($A30,'Return Data'!$B$7:$R$2292,16,0)</f>
        <v>13.7233</v>
      </c>
      <c r="S30" s="67">
        <f t="shared" si="6"/>
        <v>35</v>
      </c>
    </row>
    <row r="31" spans="1:19" x14ac:dyDescent="0.3">
      <c r="A31" s="63" t="s">
        <v>1928</v>
      </c>
      <c r="B31" s="64">
        <f>VLOOKUP($A31,'Return Data'!$B$7:$R$2292,3,0)</f>
        <v>44651</v>
      </c>
      <c r="C31" s="65">
        <f>VLOOKUP($A31,'Return Data'!$B$7:$R$2292,4,0)</f>
        <v>98.998599999999996</v>
      </c>
      <c r="D31" s="65">
        <f>VLOOKUP($A31,'Return Data'!$B$7:$R$2292,10,0)</f>
        <v>-1.3660000000000001</v>
      </c>
      <c r="E31" s="66">
        <f t="shared" si="0"/>
        <v>33</v>
      </c>
      <c r="F31" s="65">
        <f>VLOOKUP($A31,'Return Data'!$B$7:$R$2292,11,0)</f>
        <v>-1.6061000000000001</v>
      </c>
      <c r="G31" s="66">
        <f t="shared" si="1"/>
        <v>39</v>
      </c>
      <c r="H31" s="65">
        <f>VLOOKUP($A31,'Return Data'!$B$7:$R$2292,12,0)</f>
        <v>10.6523</v>
      </c>
      <c r="I31" s="66">
        <f t="shared" si="2"/>
        <v>35</v>
      </c>
      <c r="J31" s="65">
        <f>VLOOKUP($A31,'Return Data'!$B$7:$R$2292,13,0)</f>
        <v>21.6435</v>
      </c>
      <c r="K31" s="66">
        <f t="shared" si="3"/>
        <v>32</v>
      </c>
      <c r="L31" s="65">
        <f>VLOOKUP($A31,'Return Data'!$B$7:$R$2292,17,0)</f>
        <v>36.427599999999998</v>
      </c>
      <c r="M31" s="66">
        <f t="shared" si="4"/>
        <v>49</v>
      </c>
      <c r="N31" s="65">
        <f>VLOOKUP($A31,'Return Data'!$B$7:$R$2292,14,0)</f>
        <v>14.4026</v>
      </c>
      <c r="O31" s="66">
        <f t="shared" si="8"/>
        <v>40</v>
      </c>
      <c r="P31" s="65">
        <f>VLOOKUP($A31,'Return Data'!$B$7:$R$2292,15,0)</f>
        <v>12.7333</v>
      </c>
      <c r="Q31" s="66">
        <f t="shared" si="9"/>
        <v>23</v>
      </c>
      <c r="R31" s="65">
        <f>VLOOKUP($A31,'Return Data'!$B$7:$R$2292,16,0)</f>
        <v>9.8673999999999999</v>
      </c>
      <c r="S31" s="67">
        <f t="shared" si="6"/>
        <v>55</v>
      </c>
    </row>
    <row r="32" spans="1:19" x14ac:dyDescent="0.3">
      <c r="A32" s="63" t="s">
        <v>433</v>
      </c>
      <c r="B32" s="64">
        <f>VLOOKUP($A32,'Return Data'!$B$7:$R$2292,3,0)</f>
        <v>44651</v>
      </c>
      <c r="C32" s="65">
        <f>VLOOKUP($A32,'Return Data'!$B$7:$R$2292,4,0)</f>
        <v>18.680099999999999</v>
      </c>
      <c r="D32" s="65">
        <f>VLOOKUP($A32,'Return Data'!$B$7:$R$2292,10,0)</f>
        <v>-0.98170000000000002</v>
      </c>
      <c r="E32" s="66">
        <f t="shared" si="0"/>
        <v>29</v>
      </c>
      <c r="F32" s="65">
        <f>VLOOKUP($A32,'Return Data'!$B$7:$R$2292,11,0)</f>
        <v>-0.30370000000000003</v>
      </c>
      <c r="G32" s="66">
        <f t="shared" si="1"/>
        <v>30</v>
      </c>
      <c r="H32" s="65">
        <f>VLOOKUP($A32,'Return Data'!$B$7:$R$2292,12,0)</f>
        <v>11.663600000000001</v>
      </c>
      <c r="I32" s="66">
        <f t="shared" si="2"/>
        <v>25</v>
      </c>
      <c r="J32" s="65">
        <f>VLOOKUP($A32,'Return Data'!$B$7:$R$2292,13,0)</f>
        <v>25.091100000000001</v>
      </c>
      <c r="K32" s="66">
        <f t="shared" si="3"/>
        <v>19</v>
      </c>
      <c r="L32" s="65">
        <f>VLOOKUP($A32,'Return Data'!$B$7:$R$2292,17,0)</f>
        <v>46.118600000000001</v>
      </c>
      <c r="M32" s="66">
        <f t="shared" si="4"/>
        <v>27</v>
      </c>
      <c r="N32" s="65">
        <f>VLOOKUP($A32,'Return Data'!$B$7:$R$2292,14,0)</f>
        <v>17.300999999999998</v>
      </c>
      <c r="O32" s="66">
        <f t="shared" si="8"/>
        <v>27</v>
      </c>
      <c r="P32" s="65">
        <f>VLOOKUP($A32,'Return Data'!$B$7:$R$2292,15,0)</f>
        <v>11.132899999999999</v>
      </c>
      <c r="Q32" s="66">
        <f t="shared" si="9"/>
        <v>33</v>
      </c>
      <c r="R32" s="65">
        <f>VLOOKUP($A32,'Return Data'!$B$7:$R$2292,16,0)</f>
        <v>12.1439</v>
      </c>
      <c r="S32" s="67">
        <f t="shared" si="6"/>
        <v>42</v>
      </c>
    </row>
    <row r="33" spans="1:19" x14ac:dyDescent="0.3">
      <c r="A33" s="63" t="s">
        <v>294</v>
      </c>
      <c r="B33" s="64">
        <f>VLOOKUP($A33,'Return Data'!$B$7:$R$2292,3,0)</f>
        <v>44651</v>
      </c>
      <c r="C33" s="65">
        <f>VLOOKUP($A33,'Return Data'!$B$7:$R$2292,4,0)</f>
        <v>30.576000000000001</v>
      </c>
      <c r="D33" s="65">
        <f>VLOOKUP($A33,'Return Data'!$B$7:$R$2292,10,0)</f>
        <v>-2.2631000000000001</v>
      </c>
      <c r="E33" s="66">
        <f t="shared" si="0"/>
        <v>43</v>
      </c>
      <c r="F33" s="65">
        <f>VLOOKUP($A33,'Return Data'!$B$7:$R$2292,11,0)</f>
        <v>-1.7228000000000001</v>
      </c>
      <c r="G33" s="66">
        <f t="shared" si="1"/>
        <v>42</v>
      </c>
      <c r="H33" s="65">
        <f>VLOOKUP($A33,'Return Data'!$B$7:$R$2292,12,0)</f>
        <v>8.8423999999999996</v>
      </c>
      <c r="I33" s="66">
        <f t="shared" si="2"/>
        <v>38</v>
      </c>
      <c r="J33" s="65">
        <f>VLOOKUP($A33,'Return Data'!$B$7:$R$2292,13,0)</f>
        <v>20.264299999999999</v>
      </c>
      <c r="K33" s="66">
        <f t="shared" si="3"/>
        <v>41</v>
      </c>
      <c r="L33" s="65">
        <f>VLOOKUP($A33,'Return Data'!$B$7:$R$2292,17,0)</f>
        <v>49.567700000000002</v>
      </c>
      <c r="M33" s="66">
        <f t="shared" si="4"/>
        <v>16</v>
      </c>
      <c r="N33" s="65">
        <f>VLOOKUP($A33,'Return Data'!$B$7:$R$2292,14,0)</f>
        <v>20.21</v>
      </c>
      <c r="O33" s="66">
        <f t="shared" si="8"/>
        <v>16</v>
      </c>
      <c r="P33" s="65">
        <f>VLOOKUP($A33,'Return Data'!$B$7:$R$2292,15,0)</f>
        <v>17.8522</v>
      </c>
      <c r="Q33" s="66">
        <f t="shared" si="9"/>
        <v>5</v>
      </c>
      <c r="R33" s="65">
        <f>VLOOKUP($A33,'Return Data'!$B$7:$R$2292,16,0)</f>
        <v>19.5456</v>
      </c>
      <c r="S33" s="67">
        <f t="shared" si="6"/>
        <v>10</v>
      </c>
    </row>
    <row r="34" spans="1:19" x14ac:dyDescent="0.3">
      <c r="A34" s="63" t="s">
        <v>295</v>
      </c>
      <c r="B34" s="64">
        <f>VLOOKUP($A34,'Return Data'!$B$7:$R$2292,3,0)</f>
        <v>44651</v>
      </c>
      <c r="C34" s="65">
        <f>VLOOKUP($A34,'Return Data'!$B$7:$R$2292,4,0)</f>
        <v>25.301300000000001</v>
      </c>
      <c r="D34" s="65">
        <f>VLOOKUP($A34,'Return Data'!$B$7:$R$2292,10,0)</f>
        <v>-6.1944999999999997</v>
      </c>
      <c r="E34" s="66">
        <f t="shared" si="0"/>
        <v>55</v>
      </c>
      <c r="F34" s="65">
        <f>VLOOKUP($A34,'Return Data'!$B$7:$R$2292,11,0)</f>
        <v>-6.4504999999999999</v>
      </c>
      <c r="G34" s="66">
        <f t="shared" si="1"/>
        <v>56</v>
      </c>
      <c r="H34" s="65">
        <f>VLOOKUP($A34,'Return Data'!$B$7:$R$2292,12,0)</f>
        <v>3.6739000000000002</v>
      </c>
      <c r="I34" s="66">
        <f t="shared" si="2"/>
        <v>54</v>
      </c>
      <c r="J34" s="65">
        <f>VLOOKUP($A34,'Return Data'!$B$7:$R$2292,13,0)</f>
        <v>13.994</v>
      </c>
      <c r="K34" s="66">
        <f t="shared" si="3"/>
        <v>52</v>
      </c>
      <c r="L34" s="65">
        <f>VLOOKUP($A34,'Return Data'!$B$7:$R$2292,17,0)</f>
        <v>36.711100000000002</v>
      </c>
      <c r="M34" s="66">
        <f t="shared" si="4"/>
        <v>48</v>
      </c>
      <c r="N34" s="65">
        <f>VLOOKUP($A34,'Return Data'!$B$7:$R$2292,14,0)</f>
        <v>13.812799999999999</v>
      </c>
      <c r="O34" s="66">
        <f t="shared" si="8"/>
        <v>43</v>
      </c>
      <c r="P34" s="65">
        <f>VLOOKUP($A34,'Return Data'!$B$7:$R$2292,15,0)</f>
        <v>11.3317</v>
      </c>
      <c r="Q34" s="66">
        <f t="shared" si="9"/>
        <v>31</v>
      </c>
      <c r="R34" s="65">
        <f>VLOOKUP($A34,'Return Data'!$B$7:$R$2292,16,0)</f>
        <v>13.771800000000001</v>
      </c>
      <c r="S34" s="67">
        <f t="shared" si="6"/>
        <v>34</v>
      </c>
    </row>
    <row r="35" spans="1:19" x14ac:dyDescent="0.3">
      <c r="A35" s="63" t="s">
        <v>1999</v>
      </c>
      <c r="B35" s="64">
        <f>VLOOKUP($A35,'Return Data'!$B$7:$R$2292,3,0)</f>
        <v>44651</v>
      </c>
      <c r="C35" s="65">
        <f>VLOOKUP($A35,'Return Data'!$B$7:$R$2292,4,0)</f>
        <v>20.020800000000001</v>
      </c>
      <c r="D35" s="65">
        <f>VLOOKUP($A35,'Return Data'!$B$7:$R$2292,10,0)</f>
        <v>-4.2411000000000003</v>
      </c>
      <c r="E35" s="66">
        <f t="shared" si="0"/>
        <v>50</v>
      </c>
      <c r="F35" s="65">
        <f>VLOOKUP($A35,'Return Data'!$B$7:$R$2292,11,0)</f>
        <v>-1.7148000000000001</v>
      </c>
      <c r="G35" s="66">
        <f t="shared" si="1"/>
        <v>41</v>
      </c>
      <c r="H35" s="65">
        <f>VLOOKUP($A35,'Return Data'!$B$7:$R$2292,12,0)</f>
        <v>8.4885000000000002</v>
      </c>
      <c r="I35" s="66">
        <f t="shared" si="2"/>
        <v>42</v>
      </c>
      <c r="J35" s="65">
        <f>VLOOKUP($A35,'Return Data'!$B$7:$R$2292,13,0)</f>
        <v>17.340800000000002</v>
      </c>
      <c r="K35" s="66">
        <f t="shared" si="3"/>
        <v>49</v>
      </c>
      <c r="L35" s="65">
        <f>VLOOKUP($A35,'Return Data'!$B$7:$R$2292,17,0)</f>
        <v>37.817399999999999</v>
      </c>
      <c r="M35" s="66">
        <f t="shared" si="4"/>
        <v>47</v>
      </c>
      <c r="N35" s="65">
        <f>VLOOKUP($A35,'Return Data'!$B$7:$R$2292,14,0)</f>
        <v>11.292899999999999</v>
      </c>
      <c r="O35" s="66">
        <f t="shared" si="8"/>
        <v>52</v>
      </c>
      <c r="P35" s="65">
        <f>VLOOKUP($A35,'Return Data'!$B$7:$R$2292,15,0)</f>
        <v>9.9370999999999992</v>
      </c>
      <c r="Q35" s="66">
        <f t="shared" si="9"/>
        <v>38</v>
      </c>
      <c r="R35" s="65">
        <f>VLOOKUP($A35,'Return Data'!$B$7:$R$2292,16,0)</f>
        <v>11.7378</v>
      </c>
      <c r="S35" s="67">
        <f t="shared" si="6"/>
        <v>46</v>
      </c>
    </row>
    <row r="36" spans="1:19" x14ac:dyDescent="0.3">
      <c r="A36" s="63" t="s">
        <v>296</v>
      </c>
      <c r="B36" s="64">
        <f>VLOOKUP($A36,'Return Data'!$B$7:$R$2292,3,0)</f>
        <v>44651</v>
      </c>
      <c r="C36" s="65">
        <f>VLOOKUP($A36,'Return Data'!$B$7:$R$2292,4,0)</f>
        <v>77.37</v>
      </c>
      <c r="D36" s="65">
        <f>VLOOKUP($A36,'Return Data'!$B$7:$R$2292,10,0)</f>
        <v>1.6133999999999999</v>
      </c>
      <c r="E36" s="66">
        <f t="shared" si="0"/>
        <v>3</v>
      </c>
      <c r="F36" s="65">
        <f>VLOOKUP($A36,'Return Data'!$B$7:$R$2292,11,0)</f>
        <v>0.79359999999999997</v>
      </c>
      <c r="G36" s="66">
        <f t="shared" si="1"/>
        <v>21</v>
      </c>
      <c r="H36" s="65">
        <f>VLOOKUP($A36,'Return Data'!$B$7:$R$2292,12,0)</f>
        <v>13.898300000000001</v>
      </c>
      <c r="I36" s="66">
        <f t="shared" si="2"/>
        <v>19</v>
      </c>
      <c r="J36" s="65">
        <f>VLOOKUP($A36,'Return Data'!$B$7:$R$2292,13,0)</f>
        <v>23.831199999999999</v>
      </c>
      <c r="K36" s="66">
        <f t="shared" si="3"/>
        <v>23</v>
      </c>
      <c r="L36" s="65">
        <f>VLOOKUP($A36,'Return Data'!$B$7:$R$2292,17,0)</f>
        <v>45.795999999999999</v>
      </c>
      <c r="M36" s="66">
        <f t="shared" si="4"/>
        <v>30</v>
      </c>
      <c r="N36" s="65">
        <f>VLOOKUP($A36,'Return Data'!$B$7:$R$2292,14,0)</f>
        <v>11.426399999999999</v>
      </c>
      <c r="O36" s="66">
        <f t="shared" si="8"/>
        <v>51</v>
      </c>
      <c r="P36" s="65">
        <f>VLOOKUP($A36,'Return Data'!$B$7:$R$2292,15,0)</f>
        <v>7.1081000000000003</v>
      </c>
      <c r="Q36" s="66">
        <f t="shared" si="9"/>
        <v>43</v>
      </c>
      <c r="R36" s="65">
        <f>VLOOKUP($A36,'Return Data'!$B$7:$R$2292,16,0)</f>
        <v>13.172599999999999</v>
      </c>
      <c r="S36" s="67">
        <f t="shared" si="6"/>
        <v>37</v>
      </c>
    </row>
    <row r="37" spans="1:19" x14ac:dyDescent="0.3">
      <c r="A37" s="63" t="s">
        <v>297</v>
      </c>
      <c r="B37" s="64">
        <f>VLOOKUP($A37,'Return Data'!$B$7:$R$2292,3,0)</f>
        <v>44651</v>
      </c>
      <c r="C37" s="65">
        <f>VLOOKUP($A37,'Return Data'!$B$7:$R$2292,4,0)</f>
        <v>18.515799999999999</v>
      </c>
      <c r="D37" s="65">
        <f>VLOOKUP($A37,'Return Data'!$B$7:$R$2292,10,0)</f>
        <v>-1.9295</v>
      </c>
      <c r="E37" s="66">
        <f t="shared" si="0"/>
        <v>39</v>
      </c>
      <c r="F37" s="65">
        <f>VLOOKUP($A37,'Return Data'!$B$7:$R$2292,11,0)</f>
        <v>-1.6199999999999999E-2</v>
      </c>
      <c r="G37" s="66">
        <f t="shared" si="1"/>
        <v>28</v>
      </c>
      <c r="H37" s="65">
        <f>VLOOKUP($A37,'Return Data'!$B$7:$R$2292,12,0)</f>
        <v>15.2075</v>
      </c>
      <c r="I37" s="66">
        <f t="shared" si="2"/>
        <v>13</v>
      </c>
      <c r="J37" s="65">
        <f>VLOOKUP($A37,'Return Data'!$B$7:$R$2292,13,0)</f>
        <v>26.880500000000001</v>
      </c>
      <c r="K37" s="66">
        <f t="shared" si="3"/>
        <v>16</v>
      </c>
      <c r="L37" s="65">
        <f>VLOOKUP($A37,'Return Data'!$B$7:$R$2292,17,0)</f>
        <v>48.919400000000003</v>
      </c>
      <c r="M37" s="66">
        <f t="shared" si="4"/>
        <v>18</v>
      </c>
      <c r="N37" s="65"/>
      <c r="O37" s="66"/>
      <c r="P37" s="65"/>
      <c r="Q37" s="66"/>
      <c r="R37" s="65">
        <f>VLOOKUP($A37,'Return Data'!$B$7:$R$2292,16,0)</f>
        <v>25.7605</v>
      </c>
      <c r="S37" s="67">
        <f t="shared" si="6"/>
        <v>1</v>
      </c>
    </row>
    <row r="38" spans="1:19" x14ac:dyDescent="0.3">
      <c r="A38" s="63" t="s">
        <v>1974</v>
      </c>
      <c r="B38" s="64">
        <f>VLOOKUP($A38,'Return Data'!$B$7:$R$2292,3,0)</f>
        <v>44651</v>
      </c>
      <c r="C38" s="65">
        <f>VLOOKUP($A38,'Return Data'!$B$7:$R$2292,4,0)</f>
        <v>23.97</v>
      </c>
      <c r="D38" s="65">
        <f>VLOOKUP($A38,'Return Data'!$B$7:$R$2292,10,0)</f>
        <v>0.96879999999999999</v>
      </c>
      <c r="E38" s="66">
        <f t="shared" si="0"/>
        <v>8</v>
      </c>
      <c r="F38" s="65">
        <f>VLOOKUP($A38,'Return Data'!$B$7:$R$2292,11,0)</f>
        <v>3.9011999999999998</v>
      </c>
      <c r="G38" s="66">
        <f t="shared" si="1"/>
        <v>10</v>
      </c>
      <c r="H38" s="65">
        <f>VLOOKUP($A38,'Return Data'!$B$7:$R$2292,12,0)</f>
        <v>14.6341</v>
      </c>
      <c r="I38" s="66">
        <f t="shared" si="2"/>
        <v>15</v>
      </c>
      <c r="J38" s="65">
        <f>VLOOKUP($A38,'Return Data'!$B$7:$R$2292,13,0)</f>
        <v>28.732500000000002</v>
      </c>
      <c r="K38" s="66">
        <f t="shared" si="3"/>
        <v>15</v>
      </c>
      <c r="L38" s="65">
        <f>VLOOKUP($A38,'Return Data'!$B$7:$R$2292,17,0)</f>
        <v>50.235199999999999</v>
      </c>
      <c r="M38" s="66">
        <f t="shared" si="4"/>
        <v>15</v>
      </c>
      <c r="N38" s="65">
        <f>VLOOKUP($A38,'Return Data'!$B$7:$R$2292,14,0)</f>
        <v>18.5502</v>
      </c>
      <c r="O38" s="66">
        <f t="shared" ref="O38:O65" si="10">RANK(N38,N$8:N$65,0)</f>
        <v>22</v>
      </c>
      <c r="P38" s="65">
        <f>VLOOKUP($A38,'Return Data'!$B$7:$R$2292,15,0)</f>
        <v>14.4536</v>
      </c>
      <c r="Q38" s="66">
        <f t="shared" ref="Q38:Q44" si="11">RANK(P38,P$8:P$65,0)</f>
        <v>14</v>
      </c>
      <c r="R38" s="65">
        <f>VLOOKUP($A38,'Return Data'!$B$7:$R$2292,16,0)</f>
        <v>14.8681</v>
      </c>
      <c r="S38" s="67">
        <f t="shared" si="6"/>
        <v>28</v>
      </c>
    </row>
    <row r="39" spans="1:19" x14ac:dyDescent="0.3">
      <c r="A39" s="63" t="s">
        <v>301</v>
      </c>
      <c r="B39" s="64">
        <f>VLOOKUP($A39,'Return Data'!$B$7:$R$2292,3,0)</f>
        <v>44651</v>
      </c>
      <c r="C39" s="65">
        <f>VLOOKUP($A39,'Return Data'!$B$7:$R$2292,4,0)</f>
        <v>228.50149999999999</v>
      </c>
      <c r="D39" s="65">
        <f>VLOOKUP($A39,'Return Data'!$B$7:$R$2292,10,0)</f>
        <v>3.5335000000000001</v>
      </c>
      <c r="E39" s="66">
        <f t="shared" si="0"/>
        <v>1</v>
      </c>
      <c r="F39" s="65">
        <f>VLOOKUP($A39,'Return Data'!$B$7:$R$2292,11,0)</f>
        <v>6.9066000000000001</v>
      </c>
      <c r="G39" s="66">
        <f t="shared" si="1"/>
        <v>6</v>
      </c>
      <c r="H39" s="65">
        <f>VLOOKUP($A39,'Return Data'!$B$7:$R$2292,12,0)</f>
        <v>17.550899999999999</v>
      </c>
      <c r="I39" s="66">
        <f t="shared" si="2"/>
        <v>11</v>
      </c>
      <c r="J39" s="65">
        <f>VLOOKUP($A39,'Return Data'!$B$7:$R$2292,13,0)</f>
        <v>45.4589</v>
      </c>
      <c r="K39" s="66">
        <f t="shared" si="3"/>
        <v>7</v>
      </c>
      <c r="L39" s="65">
        <f>VLOOKUP($A39,'Return Data'!$B$7:$R$2292,17,0)</f>
        <v>81.973799999999997</v>
      </c>
      <c r="M39" s="66">
        <f t="shared" si="4"/>
        <v>1</v>
      </c>
      <c r="N39" s="65">
        <f>VLOOKUP($A39,'Return Data'!$B$7:$R$2292,14,0)</f>
        <v>34.305799999999998</v>
      </c>
      <c r="O39" s="66">
        <f t="shared" si="10"/>
        <v>1</v>
      </c>
      <c r="P39" s="65">
        <f>VLOOKUP($A39,'Return Data'!$B$7:$R$2292,15,0)</f>
        <v>23.773</v>
      </c>
      <c r="Q39" s="66">
        <f t="shared" si="11"/>
        <v>2</v>
      </c>
      <c r="R39" s="65">
        <f>VLOOKUP($A39,'Return Data'!$B$7:$R$2292,16,0)</f>
        <v>15.273400000000001</v>
      </c>
      <c r="S39" s="67">
        <f t="shared" si="6"/>
        <v>24</v>
      </c>
    </row>
    <row r="40" spans="1:19" x14ac:dyDescent="0.3">
      <c r="A40" s="63" t="s">
        <v>302</v>
      </c>
      <c r="B40" s="64">
        <f>VLOOKUP($A40,'Return Data'!$B$7:$R$2292,3,0)</f>
        <v>44651</v>
      </c>
      <c r="C40" s="65">
        <f>VLOOKUP($A40,'Return Data'!$B$7:$R$2292,4,0)</f>
        <v>74.16</v>
      </c>
      <c r="D40" s="65">
        <f>VLOOKUP($A40,'Return Data'!$B$7:$R$2292,10,0)</f>
        <v>-0.24210000000000001</v>
      </c>
      <c r="E40" s="66">
        <f t="shared" ref="E40:E65" si="12">RANK(D40,D$8:D$65,0)</f>
        <v>22</v>
      </c>
      <c r="F40" s="65">
        <f>VLOOKUP($A40,'Return Data'!$B$7:$R$2292,11,0)</f>
        <v>-2.4466999999999999</v>
      </c>
      <c r="G40" s="66">
        <f t="shared" ref="G40:G65" si="13">RANK(F40,F$8:F$65,0)</f>
        <v>46</v>
      </c>
      <c r="H40" s="65">
        <f>VLOOKUP($A40,'Return Data'!$B$7:$R$2292,12,0)</f>
        <v>4.0549999999999997</v>
      </c>
      <c r="I40" s="66">
        <f t="shared" ref="I40:I65" si="14">RANK(H40,H$8:H$65,0)</f>
        <v>53</v>
      </c>
      <c r="J40" s="65">
        <f>VLOOKUP($A40,'Return Data'!$B$7:$R$2292,13,0)</f>
        <v>13.325200000000001</v>
      </c>
      <c r="K40" s="66">
        <f t="shared" ref="K40:K65" si="15">RANK(J40,J$8:J$65,0)</f>
        <v>54</v>
      </c>
      <c r="L40" s="65">
        <f>VLOOKUP($A40,'Return Data'!$B$7:$R$2292,17,0)</f>
        <v>42.423499999999997</v>
      </c>
      <c r="M40" s="66">
        <f t="shared" ref="M40:M65" si="16">RANK(L40,L$8:L$65,0)</f>
        <v>40</v>
      </c>
      <c r="N40" s="65">
        <f>VLOOKUP($A40,'Return Data'!$B$7:$R$2292,14,0)</f>
        <v>10.3263</v>
      </c>
      <c r="O40" s="66">
        <f t="shared" si="10"/>
        <v>54</v>
      </c>
      <c r="P40" s="65">
        <f>VLOOKUP($A40,'Return Data'!$B$7:$R$2292,15,0)</f>
        <v>9.0850000000000009</v>
      </c>
      <c r="Q40" s="66">
        <f t="shared" si="11"/>
        <v>41</v>
      </c>
      <c r="R40" s="65">
        <f>VLOOKUP($A40,'Return Data'!$B$7:$R$2292,16,0)</f>
        <v>16.107800000000001</v>
      </c>
      <c r="S40" s="67">
        <f t="shared" ref="S40:S65" si="17">RANK(R40,R$8:R$65,0)</f>
        <v>20</v>
      </c>
    </row>
    <row r="41" spans="1:19" x14ac:dyDescent="0.3">
      <c r="A41" s="63" t="s">
        <v>373</v>
      </c>
      <c r="B41" s="64">
        <f>VLOOKUP($A41,'Return Data'!$B$7:$R$2292,3,0)</f>
        <v>44651</v>
      </c>
      <c r="C41" s="65">
        <f>VLOOKUP($A41,'Return Data'!$B$7:$R$2292,4,0)</f>
        <v>677.22757073529306</v>
      </c>
      <c r="D41" s="65">
        <f>VLOOKUP($A41,'Return Data'!$B$7:$R$2292,10,0)</f>
        <v>-2.0911</v>
      </c>
      <c r="E41" s="66">
        <f t="shared" si="12"/>
        <v>41</v>
      </c>
      <c r="F41" s="65">
        <f>VLOOKUP($A41,'Return Data'!$B$7:$R$2292,11,0)</f>
        <v>-0.97889999999999999</v>
      </c>
      <c r="G41" s="66">
        <f t="shared" si="13"/>
        <v>35</v>
      </c>
      <c r="H41" s="65">
        <f>VLOOKUP($A41,'Return Data'!$B$7:$R$2292,12,0)</f>
        <v>7.8947000000000003</v>
      </c>
      <c r="I41" s="66">
        <f t="shared" si="14"/>
        <v>47</v>
      </c>
      <c r="J41" s="65">
        <f>VLOOKUP($A41,'Return Data'!$B$7:$R$2292,13,0)</f>
        <v>20.0501</v>
      </c>
      <c r="K41" s="66">
        <f t="shared" si="15"/>
        <v>43</v>
      </c>
      <c r="L41" s="65">
        <f>VLOOKUP($A41,'Return Data'!$B$7:$R$2292,17,0)</f>
        <v>44.278399999999998</v>
      </c>
      <c r="M41" s="66">
        <f t="shared" si="16"/>
        <v>34</v>
      </c>
      <c r="N41" s="65">
        <f>VLOOKUP($A41,'Return Data'!$B$7:$R$2292,14,0)</f>
        <v>14.617599999999999</v>
      </c>
      <c r="O41" s="66">
        <f t="shared" si="10"/>
        <v>38</v>
      </c>
      <c r="P41" s="65">
        <f>VLOOKUP($A41,'Return Data'!$B$7:$R$2292,15,0)</f>
        <v>11.467499999999999</v>
      </c>
      <c r="Q41" s="66">
        <f t="shared" si="11"/>
        <v>30</v>
      </c>
      <c r="R41" s="65">
        <f>VLOOKUP($A41,'Return Data'!$B$7:$R$2292,16,0)</f>
        <v>15.634399999999999</v>
      </c>
      <c r="S41" s="67">
        <f t="shared" si="17"/>
        <v>22</v>
      </c>
    </row>
    <row r="42" spans="1:19" x14ac:dyDescent="0.3">
      <c r="A42" s="63" t="s">
        <v>304</v>
      </c>
      <c r="B42" s="64">
        <f>VLOOKUP($A42,'Return Data'!$B$7:$R$2292,3,0)</f>
        <v>44651</v>
      </c>
      <c r="C42" s="65">
        <f>VLOOKUP($A42,'Return Data'!$B$7:$R$2292,4,0)</f>
        <v>26.3003</v>
      </c>
      <c r="D42" s="65">
        <f>VLOOKUP($A42,'Return Data'!$B$7:$R$2292,10,0)</f>
        <v>-0.61929999999999996</v>
      </c>
      <c r="E42" s="66">
        <f t="shared" si="12"/>
        <v>27</v>
      </c>
      <c r="F42" s="65">
        <f>VLOOKUP($A42,'Return Data'!$B$7:$R$2292,11,0)</f>
        <v>9.9373000000000005</v>
      </c>
      <c r="G42" s="66">
        <f t="shared" si="13"/>
        <v>1</v>
      </c>
      <c r="H42" s="65">
        <f>VLOOKUP($A42,'Return Data'!$B$7:$R$2292,12,0)</f>
        <v>21.509799999999998</v>
      </c>
      <c r="I42" s="66">
        <f t="shared" si="14"/>
        <v>2</v>
      </c>
      <c r="J42" s="65">
        <f>VLOOKUP($A42,'Return Data'!$B$7:$R$2292,13,0)</f>
        <v>33.717199999999998</v>
      </c>
      <c r="K42" s="66">
        <f t="shared" si="15"/>
        <v>10</v>
      </c>
      <c r="L42" s="65">
        <f>VLOOKUP($A42,'Return Data'!$B$7:$R$2292,17,0)</f>
        <v>60.174399999999999</v>
      </c>
      <c r="M42" s="66">
        <f t="shared" si="16"/>
        <v>11</v>
      </c>
      <c r="N42" s="65">
        <f>VLOOKUP($A42,'Return Data'!$B$7:$R$2292,14,0)</f>
        <v>25.192499999999999</v>
      </c>
      <c r="O42" s="66">
        <f t="shared" si="10"/>
        <v>5</v>
      </c>
      <c r="P42" s="65">
        <f>VLOOKUP($A42,'Return Data'!$B$7:$R$2292,15,0)</f>
        <v>17.483799999999999</v>
      </c>
      <c r="Q42" s="66">
        <f t="shared" si="11"/>
        <v>6</v>
      </c>
      <c r="R42" s="65">
        <f>VLOOKUP($A42,'Return Data'!$B$7:$R$2292,16,0)</f>
        <v>17.479299999999999</v>
      </c>
      <c r="S42" s="67">
        <f t="shared" si="17"/>
        <v>14</v>
      </c>
    </row>
    <row r="43" spans="1:19" x14ac:dyDescent="0.3">
      <c r="A43" s="63" t="s">
        <v>305</v>
      </c>
      <c r="B43" s="64">
        <f>VLOOKUP($A43,'Return Data'!$B$7:$R$2292,3,0)</f>
        <v>44651</v>
      </c>
      <c r="C43" s="65">
        <f>VLOOKUP($A43,'Return Data'!$B$7:$R$2292,4,0)</f>
        <v>26.925899999999999</v>
      </c>
      <c r="D43" s="65">
        <f>VLOOKUP($A43,'Return Data'!$B$7:$R$2292,10,0)</f>
        <v>-1.2306999999999999</v>
      </c>
      <c r="E43" s="66">
        <f t="shared" si="12"/>
        <v>32</v>
      </c>
      <c r="F43" s="65">
        <f>VLOOKUP($A43,'Return Data'!$B$7:$R$2292,11,0)</f>
        <v>8.2112999999999996</v>
      </c>
      <c r="G43" s="66">
        <f t="shared" si="13"/>
        <v>3</v>
      </c>
      <c r="H43" s="65">
        <f>VLOOKUP($A43,'Return Data'!$B$7:$R$2292,12,0)</f>
        <v>20.089600000000001</v>
      </c>
      <c r="I43" s="66">
        <f t="shared" si="14"/>
        <v>9</v>
      </c>
      <c r="J43" s="65">
        <f>VLOOKUP($A43,'Return Data'!$B$7:$R$2292,13,0)</f>
        <v>32.211399999999998</v>
      </c>
      <c r="K43" s="66">
        <f t="shared" si="15"/>
        <v>13</v>
      </c>
      <c r="L43" s="65">
        <f>VLOOKUP($A43,'Return Data'!$B$7:$R$2292,17,0)</f>
        <v>59.264499999999998</v>
      </c>
      <c r="M43" s="66">
        <f t="shared" si="16"/>
        <v>13</v>
      </c>
      <c r="N43" s="65">
        <f>VLOOKUP($A43,'Return Data'!$B$7:$R$2292,14,0)</f>
        <v>25.049299999999999</v>
      </c>
      <c r="O43" s="66">
        <f t="shared" si="10"/>
        <v>6</v>
      </c>
      <c r="P43" s="65">
        <f>VLOOKUP($A43,'Return Data'!$B$7:$R$2292,15,0)</f>
        <v>16.700600000000001</v>
      </c>
      <c r="Q43" s="66">
        <f t="shared" si="11"/>
        <v>8</v>
      </c>
      <c r="R43" s="65">
        <f>VLOOKUP($A43,'Return Data'!$B$7:$R$2292,16,0)</f>
        <v>15.1541</v>
      </c>
      <c r="S43" s="67">
        <f t="shared" si="17"/>
        <v>26</v>
      </c>
    </row>
    <row r="44" spans="1:19" x14ac:dyDescent="0.3">
      <c r="A44" s="63" t="s">
        <v>306</v>
      </c>
      <c r="B44" s="64">
        <f>VLOOKUP($A44,'Return Data'!$B$7:$R$2292,3,0)</f>
        <v>44651</v>
      </c>
      <c r="C44" s="65">
        <f>VLOOKUP($A44,'Return Data'!$B$7:$R$2292,4,0)</f>
        <v>25.586300000000001</v>
      </c>
      <c r="D44" s="65">
        <f>VLOOKUP($A44,'Return Data'!$B$7:$R$2292,10,0)</f>
        <v>-0.93620000000000003</v>
      </c>
      <c r="E44" s="66">
        <f t="shared" si="12"/>
        <v>28</v>
      </c>
      <c r="F44" s="65">
        <f>VLOOKUP($A44,'Return Data'!$B$7:$R$2292,11,0)</f>
        <v>9.3488000000000007</v>
      </c>
      <c r="G44" s="66">
        <f t="shared" si="13"/>
        <v>2</v>
      </c>
      <c r="H44" s="65">
        <f>VLOOKUP($A44,'Return Data'!$B$7:$R$2292,12,0)</f>
        <v>20.999400000000001</v>
      </c>
      <c r="I44" s="66">
        <f t="shared" si="14"/>
        <v>4</v>
      </c>
      <c r="J44" s="65">
        <f>VLOOKUP($A44,'Return Data'!$B$7:$R$2292,13,0)</f>
        <v>32.914499999999997</v>
      </c>
      <c r="K44" s="66">
        <f t="shared" si="15"/>
        <v>12</v>
      </c>
      <c r="L44" s="65">
        <f>VLOOKUP($A44,'Return Data'!$B$7:$R$2292,17,0)</f>
        <v>61.11</v>
      </c>
      <c r="M44" s="66">
        <f t="shared" si="16"/>
        <v>10</v>
      </c>
      <c r="N44" s="65">
        <f>VLOOKUP($A44,'Return Data'!$B$7:$R$2292,14,0)</f>
        <v>24.3123</v>
      </c>
      <c r="O44" s="66">
        <f t="shared" si="10"/>
        <v>8</v>
      </c>
      <c r="P44" s="65">
        <f>VLOOKUP($A44,'Return Data'!$B$7:$R$2292,15,0)</f>
        <v>15.94</v>
      </c>
      <c r="Q44" s="66">
        <f t="shared" si="11"/>
        <v>10</v>
      </c>
      <c r="R44" s="65">
        <f>VLOOKUP($A44,'Return Data'!$B$7:$R$2292,16,0)</f>
        <v>14.129200000000001</v>
      </c>
      <c r="S44" s="67">
        <f t="shared" si="17"/>
        <v>32</v>
      </c>
    </row>
    <row r="45" spans="1:19" x14ac:dyDescent="0.3">
      <c r="A45" s="63" t="s">
        <v>307</v>
      </c>
      <c r="B45" s="64">
        <f>VLOOKUP($A45,'Return Data'!$B$7:$R$2292,3,0)</f>
        <v>44651</v>
      </c>
      <c r="C45" s="65">
        <f>VLOOKUP($A45,'Return Data'!$B$7:$R$2292,4,0)</f>
        <v>29.840499999999999</v>
      </c>
      <c r="D45" s="65">
        <f>VLOOKUP($A45,'Return Data'!$B$7:$R$2292,10,0)</f>
        <v>0.64590000000000003</v>
      </c>
      <c r="E45" s="66">
        <f t="shared" si="12"/>
        <v>10</v>
      </c>
      <c r="F45" s="65">
        <f>VLOOKUP($A45,'Return Data'!$B$7:$R$2292,11,0)</f>
        <v>1.8800000000000001E-2</v>
      </c>
      <c r="G45" s="66">
        <f t="shared" si="13"/>
        <v>26</v>
      </c>
      <c r="H45" s="65">
        <f>VLOOKUP($A45,'Return Data'!$B$7:$R$2292,12,0)</f>
        <v>18.634499999999999</v>
      </c>
      <c r="I45" s="66">
        <f t="shared" si="14"/>
        <v>10</v>
      </c>
      <c r="J45" s="65">
        <f>VLOOKUP($A45,'Return Data'!$B$7:$R$2292,13,0)</f>
        <v>44.403300000000002</v>
      </c>
      <c r="K45" s="66">
        <f t="shared" si="15"/>
        <v>8</v>
      </c>
      <c r="L45" s="65">
        <f>VLOOKUP($A45,'Return Data'!$B$7:$R$2292,17,0)</f>
        <v>66.209900000000005</v>
      </c>
      <c r="M45" s="66">
        <f t="shared" si="16"/>
        <v>8</v>
      </c>
      <c r="N45" s="65">
        <f>VLOOKUP($A45,'Return Data'!$B$7:$R$2292,14,0)</f>
        <v>33.6676</v>
      </c>
      <c r="O45" s="66">
        <f t="shared" si="10"/>
        <v>3</v>
      </c>
      <c r="P45" s="65"/>
      <c r="Q45" s="66"/>
      <c r="R45" s="65">
        <f>VLOOKUP($A45,'Return Data'!$B$7:$R$2292,16,0)</f>
        <v>24.4254</v>
      </c>
      <c r="S45" s="67">
        <f t="shared" si="17"/>
        <v>3</v>
      </c>
    </row>
    <row r="46" spans="1:19" x14ac:dyDescent="0.3">
      <c r="A46" s="63" t="s">
        <v>308</v>
      </c>
      <c r="B46" s="64">
        <f>VLOOKUP($A46,'Return Data'!$B$7:$R$2292,3,0)</f>
        <v>44651</v>
      </c>
      <c r="C46" s="65">
        <f>VLOOKUP($A46,'Return Data'!$B$7:$R$2292,4,0)</f>
        <v>17.4313</v>
      </c>
      <c r="D46" s="65">
        <f>VLOOKUP($A46,'Return Data'!$B$7:$R$2292,10,0)</f>
        <v>-2.7418</v>
      </c>
      <c r="E46" s="66">
        <f t="shared" si="12"/>
        <v>44</v>
      </c>
      <c r="F46" s="65">
        <f>VLOOKUP($A46,'Return Data'!$B$7:$R$2292,11,0)</f>
        <v>0.27439999999999998</v>
      </c>
      <c r="G46" s="66">
        <f t="shared" si="13"/>
        <v>24</v>
      </c>
      <c r="H46" s="65">
        <f>VLOOKUP($A46,'Return Data'!$B$7:$R$2292,12,0)</f>
        <v>8.1856000000000009</v>
      </c>
      <c r="I46" s="66">
        <f t="shared" si="14"/>
        <v>44</v>
      </c>
      <c r="J46" s="65">
        <f>VLOOKUP($A46,'Return Data'!$B$7:$R$2292,13,0)</f>
        <v>21.236799999999999</v>
      </c>
      <c r="K46" s="66">
        <f t="shared" si="15"/>
        <v>37</v>
      </c>
      <c r="L46" s="65">
        <f>VLOOKUP($A46,'Return Data'!$B$7:$R$2292,17,0)</f>
        <v>45.822400000000002</v>
      </c>
      <c r="M46" s="66">
        <f t="shared" si="16"/>
        <v>29</v>
      </c>
      <c r="N46" s="65">
        <f>VLOOKUP($A46,'Return Data'!$B$7:$R$2292,14,0)</f>
        <v>18.6464</v>
      </c>
      <c r="O46" s="66">
        <f t="shared" si="10"/>
        <v>21</v>
      </c>
      <c r="P46" s="65"/>
      <c r="Q46" s="66"/>
      <c r="R46" s="65">
        <f>VLOOKUP($A46,'Return Data'!$B$7:$R$2292,16,0)</f>
        <v>16.172599999999999</v>
      </c>
      <c r="S46" s="67">
        <f t="shared" si="17"/>
        <v>18</v>
      </c>
    </row>
    <row r="47" spans="1:19" x14ac:dyDescent="0.3">
      <c r="A47" s="63" t="s">
        <v>309</v>
      </c>
      <c r="B47" s="64">
        <f>VLOOKUP($A47,'Return Data'!$B$7:$R$2292,3,0)</f>
        <v>44651</v>
      </c>
      <c r="C47" s="65">
        <f>VLOOKUP($A47,'Return Data'!$B$7:$R$2292,4,0)</f>
        <v>16.619399999999999</v>
      </c>
      <c r="D47" s="65">
        <f>VLOOKUP($A47,'Return Data'!$B$7:$R$2292,10,0)</f>
        <v>0.13800000000000001</v>
      </c>
      <c r="E47" s="66">
        <f t="shared" si="12"/>
        <v>14</v>
      </c>
      <c r="F47" s="65">
        <f>VLOOKUP($A47,'Return Data'!$B$7:$R$2292,11,0)</f>
        <v>3.5954000000000002</v>
      </c>
      <c r="G47" s="66">
        <f t="shared" si="13"/>
        <v>13</v>
      </c>
      <c r="H47" s="65">
        <f>VLOOKUP($A47,'Return Data'!$B$7:$R$2292,12,0)</f>
        <v>14.4863</v>
      </c>
      <c r="I47" s="66">
        <f t="shared" si="14"/>
        <v>16</v>
      </c>
      <c r="J47" s="65">
        <f>VLOOKUP($A47,'Return Data'!$B$7:$R$2292,13,0)</f>
        <v>25.041599999999999</v>
      </c>
      <c r="K47" s="66">
        <f t="shared" si="15"/>
        <v>20</v>
      </c>
      <c r="L47" s="65">
        <f>VLOOKUP($A47,'Return Data'!$B$7:$R$2292,17,0)</f>
        <v>43.769300000000001</v>
      </c>
      <c r="M47" s="66">
        <f t="shared" si="16"/>
        <v>36</v>
      </c>
      <c r="N47" s="65">
        <f>VLOOKUP($A47,'Return Data'!$B$7:$R$2292,14,0)</f>
        <v>18.147300000000001</v>
      </c>
      <c r="O47" s="66">
        <f t="shared" si="10"/>
        <v>25</v>
      </c>
      <c r="P47" s="65"/>
      <c r="Q47" s="66"/>
      <c r="R47" s="65">
        <f>VLOOKUP($A47,'Return Data'!$B$7:$R$2292,16,0)</f>
        <v>13.492100000000001</v>
      </c>
      <c r="S47" s="67">
        <f t="shared" si="17"/>
        <v>36</v>
      </c>
    </row>
    <row r="48" spans="1:19" x14ac:dyDescent="0.3">
      <c r="A48" s="63" t="s">
        <v>310</v>
      </c>
      <c r="B48" s="64">
        <f>VLOOKUP($A48,'Return Data'!$B$7:$R$2292,3,0)</f>
        <v>44648</v>
      </c>
      <c r="C48" s="65">
        <f>VLOOKUP($A48,'Return Data'!$B$7:$R$2292,4,0)</f>
        <v>79.853399999999993</v>
      </c>
      <c r="D48" s="65">
        <f>VLOOKUP($A48,'Return Data'!$B$7:$R$2292,10,0)</f>
        <v>-2.0217000000000001</v>
      </c>
      <c r="E48" s="66">
        <f t="shared" si="12"/>
        <v>40</v>
      </c>
      <c r="F48" s="65">
        <f>VLOOKUP($A48,'Return Data'!$B$7:$R$2292,11,0)</f>
        <v>-2.0920999999999998</v>
      </c>
      <c r="G48" s="66">
        <f t="shared" si="13"/>
        <v>45</v>
      </c>
      <c r="H48" s="65">
        <f>VLOOKUP($A48,'Return Data'!$B$7:$R$2292,12,0)</f>
        <v>14.7896</v>
      </c>
      <c r="I48" s="66">
        <f t="shared" si="14"/>
        <v>14</v>
      </c>
      <c r="J48" s="65">
        <f>VLOOKUP($A48,'Return Data'!$B$7:$R$2292,13,0)</f>
        <v>33.586399999999998</v>
      </c>
      <c r="K48" s="66">
        <f t="shared" si="15"/>
        <v>11</v>
      </c>
      <c r="L48" s="65">
        <f>VLOOKUP($A48,'Return Data'!$B$7:$R$2292,17,0)</f>
        <v>58.492899999999999</v>
      </c>
      <c r="M48" s="66">
        <f t="shared" si="16"/>
        <v>14</v>
      </c>
      <c r="N48" s="65">
        <f>VLOOKUP($A48,'Return Data'!$B$7:$R$2292,14,0)</f>
        <v>32.014600000000002</v>
      </c>
      <c r="O48" s="66">
        <f t="shared" si="10"/>
        <v>4</v>
      </c>
      <c r="P48" s="65">
        <f>VLOOKUP($A48,'Return Data'!$B$7:$R$2292,15,0)</f>
        <v>22.293900000000001</v>
      </c>
      <c r="Q48" s="66">
        <f>RANK(P48,P$8:P$65,0)</f>
        <v>3</v>
      </c>
      <c r="R48" s="65">
        <f>VLOOKUP($A48,'Return Data'!$B$7:$R$2292,16,0)</f>
        <v>23.084900000000001</v>
      </c>
      <c r="S48" s="67">
        <f t="shared" si="17"/>
        <v>5</v>
      </c>
    </row>
    <row r="49" spans="1:19" x14ac:dyDescent="0.3">
      <c r="A49" s="63" t="s">
        <v>311</v>
      </c>
      <c r="B49" s="64">
        <f>VLOOKUP($A49,'Return Data'!$B$7:$R$2292,3,0)</f>
        <v>44651</v>
      </c>
      <c r="C49" s="65">
        <f>VLOOKUP($A49,'Return Data'!$B$7:$R$2292,4,0)</f>
        <v>58.166899999999998</v>
      </c>
      <c r="D49" s="65">
        <f>VLOOKUP($A49,'Return Data'!$B$7:$R$2292,10,0)</f>
        <v>1.415</v>
      </c>
      <c r="E49" s="66">
        <f t="shared" si="12"/>
        <v>6</v>
      </c>
      <c r="F49" s="65">
        <f>VLOOKUP($A49,'Return Data'!$B$7:$R$2292,11,0)</f>
        <v>0.83140000000000003</v>
      </c>
      <c r="G49" s="66">
        <f t="shared" si="13"/>
        <v>20</v>
      </c>
      <c r="H49" s="65">
        <f>VLOOKUP($A49,'Return Data'!$B$7:$R$2292,12,0)</f>
        <v>15.9787</v>
      </c>
      <c r="I49" s="66">
        <f t="shared" si="14"/>
        <v>12</v>
      </c>
      <c r="J49" s="65">
        <f>VLOOKUP($A49,'Return Data'!$B$7:$R$2292,13,0)</f>
        <v>35.854799999999997</v>
      </c>
      <c r="K49" s="66">
        <f t="shared" si="15"/>
        <v>9</v>
      </c>
      <c r="L49" s="65">
        <f>VLOOKUP($A49,'Return Data'!$B$7:$R$2292,17,0)</f>
        <v>59.331899999999997</v>
      </c>
      <c r="M49" s="66">
        <f t="shared" si="16"/>
        <v>12</v>
      </c>
      <c r="N49" s="65">
        <f>VLOOKUP($A49,'Return Data'!$B$7:$R$2292,14,0)</f>
        <v>33.9161</v>
      </c>
      <c r="O49" s="66">
        <f t="shared" si="10"/>
        <v>2</v>
      </c>
      <c r="P49" s="65">
        <f>VLOOKUP($A49,'Return Data'!$B$7:$R$2292,15,0)</f>
        <v>24.763000000000002</v>
      </c>
      <c r="Q49" s="66">
        <f>RANK(P49,P$8:P$65,0)</f>
        <v>1</v>
      </c>
      <c r="R49" s="65">
        <f>VLOOKUP($A49,'Return Data'!$B$7:$R$2292,16,0)</f>
        <v>24.572199999999999</v>
      </c>
      <c r="S49" s="67">
        <f t="shared" si="17"/>
        <v>2</v>
      </c>
    </row>
    <row r="50" spans="1:19" x14ac:dyDescent="0.3">
      <c r="A50" s="63" t="s">
        <v>312</v>
      </c>
      <c r="B50" s="64">
        <f>VLOOKUP($A50,'Return Data'!$B$7:$R$2292,3,0)</f>
        <v>44651</v>
      </c>
      <c r="C50" s="65">
        <f>VLOOKUP($A50,'Return Data'!$B$7:$R$2292,4,0)</f>
        <v>15.1012</v>
      </c>
      <c r="D50" s="65">
        <f>VLOOKUP($A50,'Return Data'!$B$7:$R$2292,10,0)</f>
        <v>-1.8038000000000001</v>
      </c>
      <c r="E50" s="66">
        <f t="shared" si="12"/>
        <v>35</v>
      </c>
      <c r="F50" s="65">
        <f>VLOOKUP($A50,'Return Data'!$B$7:$R$2292,11,0)</f>
        <v>-3.9358</v>
      </c>
      <c r="G50" s="66">
        <f t="shared" si="13"/>
        <v>51</v>
      </c>
      <c r="H50" s="65">
        <f>VLOOKUP($A50,'Return Data'!$B$7:$R$2292,12,0)</f>
        <v>8.2577999999999996</v>
      </c>
      <c r="I50" s="66">
        <f t="shared" si="14"/>
        <v>43</v>
      </c>
      <c r="J50" s="65">
        <f>VLOOKUP($A50,'Return Data'!$B$7:$R$2292,13,0)</f>
        <v>15.2438</v>
      </c>
      <c r="K50" s="66">
        <f t="shared" si="15"/>
        <v>50</v>
      </c>
      <c r="L50" s="65">
        <f>VLOOKUP($A50,'Return Data'!$B$7:$R$2292,17,0)</f>
        <v>30.502099999999999</v>
      </c>
      <c r="M50" s="66">
        <f t="shared" si="16"/>
        <v>56</v>
      </c>
      <c r="N50" s="65">
        <f>VLOOKUP($A50,'Return Data'!$B$7:$R$2292,14,0)</f>
        <v>12.9192</v>
      </c>
      <c r="O50" s="66">
        <f t="shared" si="10"/>
        <v>47</v>
      </c>
      <c r="P50" s="65"/>
      <c r="Q50" s="66"/>
      <c r="R50" s="65">
        <f>VLOOKUP($A50,'Return Data'!$B$7:$R$2292,16,0)</f>
        <v>13.835699999999999</v>
      </c>
      <c r="S50" s="67">
        <f t="shared" si="17"/>
        <v>33</v>
      </c>
    </row>
    <row r="51" spans="1:19" x14ac:dyDescent="0.3">
      <c r="A51" s="63" t="s">
        <v>313</v>
      </c>
      <c r="B51" s="64">
        <f>VLOOKUP($A51,'Return Data'!$B$7:$R$2292,3,0)</f>
        <v>44651</v>
      </c>
      <c r="C51" s="65">
        <f>VLOOKUP($A51,'Return Data'!$B$7:$R$2292,4,0)</f>
        <v>146.7252</v>
      </c>
      <c r="D51" s="65">
        <f>VLOOKUP($A51,'Return Data'!$B$7:$R$2292,10,0)</f>
        <v>-1.0463</v>
      </c>
      <c r="E51" s="66">
        <f t="shared" si="12"/>
        <v>30</v>
      </c>
      <c r="F51" s="65">
        <f>VLOOKUP($A51,'Return Data'!$B$7:$R$2292,11,0)</f>
        <v>-5.5800000000000002E-2</v>
      </c>
      <c r="G51" s="66">
        <f t="shared" si="13"/>
        <v>29</v>
      </c>
      <c r="H51" s="65">
        <f>VLOOKUP($A51,'Return Data'!$B$7:$R$2292,12,0)</f>
        <v>11.367000000000001</v>
      </c>
      <c r="I51" s="66">
        <f t="shared" si="14"/>
        <v>28</v>
      </c>
      <c r="J51" s="65">
        <f>VLOOKUP($A51,'Return Data'!$B$7:$R$2292,13,0)</f>
        <v>20.607800000000001</v>
      </c>
      <c r="K51" s="66">
        <f t="shared" si="15"/>
        <v>38</v>
      </c>
      <c r="L51" s="65">
        <f>VLOOKUP($A51,'Return Data'!$B$7:$R$2292,17,0)</f>
        <v>43.221400000000003</v>
      </c>
      <c r="M51" s="66">
        <f t="shared" si="16"/>
        <v>38</v>
      </c>
      <c r="N51" s="65">
        <f>VLOOKUP($A51,'Return Data'!$B$7:$R$2292,14,0)</f>
        <v>12.914099999999999</v>
      </c>
      <c r="O51" s="66">
        <f t="shared" si="10"/>
        <v>48</v>
      </c>
      <c r="P51" s="65">
        <f>VLOOKUP($A51,'Return Data'!$B$7:$R$2292,15,0)</f>
        <v>10.248900000000001</v>
      </c>
      <c r="Q51" s="66">
        <f>RANK(P51,P$8:P$65,0)</f>
        <v>37</v>
      </c>
      <c r="R51" s="65">
        <f>VLOOKUP($A51,'Return Data'!$B$7:$R$2292,16,0)</f>
        <v>15.291</v>
      </c>
      <c r="S51" s="67">
        <f t="shared" si="17"/>
        <v>23</v>
      </c>
    </row>
    <row r="52" spans="1:19" x14ac:dyDescent="0.3">
      <c r="A52" s="63" t="s">
        <v>314</v>
      </c>
      <c r="B52" s="64">
        <f>VLOOKUP($A52,'Return Data'!$B$7:$R$2292,3,0)</f>
        <v>44651</v>
      </c>
      <c r="C52" s="65">
        <f>VLOOKUP($A52,'Return Data'!$B$7:$R$2292,4,0)</f>
        <v>18.642600000000002</v>
      </c>
      <c r="D52" s="65">
        <f>VLOOKUP($A52,'Return Data'!$B$7:$R$2292,10,0)</f>
        <v>-7.3999999999999996E-2</v>
      </c>
      <c r="E52" s="66">
        <f t="shared" si="12"/>
        <v>19</v>
      </c>
      <c r="F52" s="65">
        <f>VLOOKUP($A52,'Return Data'!$B$7:$R$2292,11,0)</f>
        <v>4.1783000000000001</v>
      </c>
      <c r="G52" s="66">
        <f t="shared" si="13"/>
        <v>8</v>
      </c>
      <c r="H52" s="65">
        <f>VLOOKUP($A52,'Return Data'!$B$7:$R$2292,12,0)</f>
        <v>20.8111</v>
      </c>
      <c r="I52" s="66">
        <f t="shared" si="14"/>
        <v>5</v>
      </c>
      <c r="J52" s="65">
        <f>VLOOKUP($A52,'Return Data'!$B$7:$R$2292,13,0)</f>
        <v>53.681199999999997</v>
      </c>
      <c r="K52" s="66">
        <f t="shared" si="15"/>
        <v>4</v>
      </c>
      <c r="L52" s="65">
        <f>VLOOKUP($A52,'Return Data'!$B$7:$R$2292,17,0)</f>
        <v>72.2761</v>
      </c>
      <c r="M52" s="66">
        <f t="shared" si="16"/>
        <v>5</v>
      </c>
      <c r="N52" s="65">
        <f>VLOOKUP($A52,'Return Data'!$B$7:$R$2292,14,0)</f>
        <v>19.346499999999999</v>
      </c>
      <c r="O52" s="66">
        <f t="shared" si="10"/>
        <v>19</v>
      </c>
      <c r="P52" s="65">
        <f>VLOOKUP($A52,'Return Data'!$B$7:$R$2292,15,0)</f>
        <v>10.366899999999999</v>
      </c>
      <c r="Q52" s="66">
        <f>RANK(P52,P$8:P$65,0)</f>
        <v>36</v>
      </c>
      <c r="R52" s="65">
        <f>VLOOKUP($A52,'Return Data'!$B$7:$R$2292,16,0)</f>
        <v>12.305400000000001</v>
      </c>
      <c r="S52" s="67">
        <f t="shared" si="17"/>
        <v>40</v>
      </c>
    </row>
    <row r="53" spans="1:19" x14ac:dyDescent="0.3">
      <c r="A53" s="63" t="s">
        <v>315</v>
      </c>
      <c r="B53" s="64">
        <f>VLOOKUP($A53,'Return Data'!$B$7:$R$2292,3,0)</f>
        <v>44651</v>
      </c>
      <c r="C53" s="65">
        <f>VLOOKUP($A53,'Return Data'!$B$7:$R$2292,4,0)</f>
        <v>16.142800000000001</v>
      </c>
      <c r="D53" s="65">
        <f>VLOOKUP($A53,'Return Data'!$B$7:$R$2292,10,0)</f>
        <v>-0.17130000000000001</v>
      </c>
      <c r="E53" s="66">
        <f t="shared" si="12"/>
        <v>20</v>
      </c>
      <c r="F53" s="65">
        <f>VLOOKUP($A53,'Return Data'!$B$7:$R$2292,11,0)</f>
        <v>4.5179999999999998</v>
      </c>
      <c r="G53" s="66">
        <f t="shared" si="13"/>
        <v>7</v>
      </c>
      <c r="H53" s="65">
        <f>VLOOKUP($A53,'Return Data'!$B$7:$R$2292,12,0)</f>
        <v>21.907</v>
      </c>
      <c r="I53" s="66">
        <f t="shared" si="14"/>
        <v>1</v>
      </c>
      <c r="J53" s="65">
        <f>VLOOKUP($A53,'Return Data'!$B$7:$R$2292,13,0)</f>
        <v>54.392299999999999</v>
      </c>
      <c r="K53" s="66">
        <f t="shared" si="15"/>
        <v>3</v>
      </c>
      <c r="L53" s="65">
        <f>VLOOKUP($A53,'Return Data'!$B$7:$R$2292,17,0)</f>
        <v>73.934399999999997</v>
      </c>
      <c r="M53" s="66">
        <f t="shared" si="16"/>
        <v>4</v>
      </c>
      <c r="N53" s="65">
        <f>VLOOKUP($A53,'Return Data'!$B$7:$R$2292,14,0)</f>
        <v>20.265499999999999</v>
      </c>
      <c r="O53" s="66">
        <f t="shared" si="10"/>
        <v>15</v>
      </c>
      <c r="P53" s="65"/>
      <c r="Q53" s="66"/>
      <c r="R53" s="65">
        <f>VLOOKUP($A53,'Return Data'!$B$7:$R$2292,16,0)</f>
        <v>10.0055</v>
      </c>
      <c r="S53" s="67">
        <f t="shared" si="17"/>
        <v>54</v>
      </c>
    </row>
    <row r="54" spans="1:19" x14ac:dyDescent="0.3">
      <c r="A54" s="63" t="s">
        <v>316</v>
      </c>
      <c r="B54" s="64">
        <f>VLOOKUP($A54,'Return Data'!$B$7:$R$2292,3,0)</f>
        <v>44651</v>
      </c>
      <c r="C54" s="65">
        <f>VLOOKUP($A54,'Return Data'!$B$7:$R$2292,4,0)</f>
        <v>14.9871</v>
      </c>
      <c r="D54" s="65">
        <f>VLOOKUP($A54,'Return Data'!$B$7:$R$2292,10,0)</f>
        <v>6.2799999999999995E-2</v>
      </c>
      <c r="E54" s="66">
        <f t="shared" si="12"/>
        <v>16</v>
      </c>
      <c r="F54" s="65">
        <f>VLOOKUP($A54,'Return Data'!$B$7:$R$2292,11,0)</f>
        <v>3.7608000000000001</v>
      </c>
      <c r="G54" s="66">
        <f t="shared" si="13"/>
        <v>12</v>
      </c>
      <c r="H54" s="65">
        <f>VLOOKUP($A54,'Return Data'!$B$7:$R$2292,12,0)</f>
        <v>21.3933</v>
      </c>
      <c r="I54" s="66">
        <f t="shared" si="14"/>
        <v>3</v>
      </c>
      <c r="J54" s="65">
        <f>VLOOKUP($A54,'Return Data'!$B$7:$R$2292,13,0)</f>
        <v>59.432099999999998</v>
      </c>
      <c r="K54" s="66">
        <f t="shared" si="15"/>
        <v>1</v>
      </c>
      <c r="L54" s="65">
        <f>VLOOKUP($A54,'Return Data'!$B$7:$R$2292,17,0)</f>
        <v>78.648499999999999</v>
      </c>
      <c r="M54" s="66">
        <f t="shared" si="16"/>
        <v>2</v>
      </c>
      <c r="N54" s="65">
        <f>VLOOKUP($A54,'Return Data'!$B$7:$R$2292,14,0)</f>
        <v>20.714099999999998</v>
      </c>
      <c r="O54" s="66">
        <f t="shared" si="10"/>
        <v>13</v>
      </c>
      <c r="P54" s="65"/>
      <c r="Q54" s="66"/>
      <c r="R54" s="65">
        <f>VLOOKUP($A54,'Return Data'!$B$7:$R$2292,16,0)</f>
        <v>9.3928999999999991</v>
      </c>
      <c r="S54" s="67">
        <f t="shared" si="17"/>
        <v>56</v>
      </c>
    </row>
    <row r="55" spans="1:19" x14ac:dyDescent="0.3">
      <c r="A55" s="63" t="s">
        <v>317</v>
      </c>
      <c r="B55" s="64">
        <f>VLOOKUP($A55,'Return Data'!$B$7:$R$2292,3,0)</f>
        <v>44651</v>
      </c>
      <c r="C55" s="65">
        <f>VLOOKUP($A55,'Return Data'!$B$7:$R$2292,4,0)</f>
        <v>15.9953</v>
      </c>
      <c r="D55" s="65">
        <f>VLOOKUP($A55,'Return Data'!$B$7:$R$2292,10,0)</f>
        <v>0.13650000000000001</v>
      </c>
      <c r="E55" s="66">
        <f t="shared" si="12"/>
        <v>15</v>
      </c>
      <c r="F55" s="65">
        <f>VLOOKUP($A55,'Return Data'!$B$7:$R$2292,11,0)</f>
        <v>3.9392</v>
      </c>
      <c r="G55" s="66">
        <f t="shared" si="13"/>
        <v>9</v>
      </c>
      <c r="H55" s="65">
        <f>VLOOKUP($A55,'Return Data'!$B$7:$R$2292,12,0)</f>
        <v>20.301600000000001</v>
      </c>
      <c r="I55" s="66">
        <f t="shared" si="14"/>
        <v>6</v>
      </c>
      <c r="J55" s="65">
        <f>VLOOKUP($A55,'Return Data'!$B$7:$R$2292,13,0)</f>
        <v>55.588700000000003</v>
      </c>
      <c r="K55" s="66">
        <f t="shared" si="15"/>
        <v>2</v>
      </c>
      <c r="L55" s="65">
        <f>VLOOKUP($A55,'Return Data'!$B$7:$R$2292,17,0)</f>
        <v>76.183899999999994</v>
      </c>
      <c r="M55" s="66">
        <f t="shared" si="16"/>
        <v>3</v>
      </c>
      <c r="N55" s="65">
        <f>VLOOKUP($A55,'Return Data'!$B$7:$R$2292,14,0)</f>
        <v>20.829599999999999</v>
      </c>
      <c r="O55" s="66">
        <f t="shared" si="10"/>
        <v>12</v>
      </c>
      <c r="P55" s="65"/>
      <c r="Q55" s="66"/>
      <c r="R55" s="65">
        <f>VLOOKUP($A55,'Return Data'!$B$7:$R$2292,16,0)</f>
        <v>10.4177</v>
      </c>
      <c r="S55" s="67">
        <f t="shared" si="17"/>
        <v>53</v>
      </c>
    </row>
    <row r="56" spans="1:19" x14ac:dyDescent="0.3">
      <c r="A56" s="63" t="s">
        <v>318</v>
      </c>
      <c r="B56" s="64">
        <f>VLOOKUP($A56,'Return Data'!$B$7:$R$2292,3,0)</f>
        <v>44651</v>
      </c>
      <c r="C56" s="65">
        <f>VLOOKUP($A56,'Return Data'!$B$7:$R$2292,4,0)</f>
        <v>15.5418</v>
      </c>
      <c r="D56" s="65">
        <f>VLOOKUP($A56,'Return Data'!$B$7:$R$2292,10,0)</f>
        <v>0.33760000000000001</v>
      </c>
      <c r="E56" s="66">
        <f t="shared" si="12"/>
        <v>13</v>
      </c>
      <c r="F56" s="65">
        <f>VLOOKUP($A56,'Return Data'!$B$7:$R$2292,11,0)</f>
        <v>6.9318999999999997</v>
      </c>
      <c r="G56" s="66">
        <f t="shared" si="13"/>
        <v>5</v>
      </c>
      <c r="H56" s="65">
        <f>VLOOKUP($A56,'Return Data'!$B$7:$R$2292,12,0)</f>
        <v>20.212599999999998</v>
      </c>
      <c r="I56" s="66">
        <f t="shared" si="14"/>
        <v>8</v>
      </c>
      <c r="J56" s="65">
        <f>VLOOKUP($A56,'Return Data'!$B$7:$R$2292,13,0)</f>
        <v>53.083500000000001</v>
      </c>
      <c r="K56" s="66">
        <f t="shared" si="15"/>
        <v>5</v>
      </c>
      <c r="L56" s="65">
        <f>VLOOKUP($A56,'Return Data'!$B$7:$R$2292,17,0)</f>
        <v>70.822900000000004</v>
      </c>
      <c r="M56" s="66">
        <f t="shared" si="16"/>
        <v>6</v>
      </c>
      <c r="N56" s="65">
        <f>VLOOKUP($A56,'Return Data'!$B$7:$R$2292,14,0)</f>
        <v>20.6358</v>
      </c>
      <c r="O56" s="66">
        <f t="shared" si="10"/>
        <v>14</v>
      </c>
      <c r="P56" s="65"/>
      <c r="Q56" s="66"/>
      <c r="R56" s="65">
        <f>VLOOKUP($A56,'Return Data'!$B$7:$R$2292,16,0)</f>
        <v>11.6206</v>
      </c>
      <c r="S56" s="67">
        <f t="shared" si="17"/>
        <v>47</v>
      </c>
    </row>
    <row r="57" spans="1:19" x14ac:dyDescent="0.3">
      <c r="A57" s="63" t="s">
        <v>319</v>
      </c>
      <c r="B57" s="64">
        <f>VLOOKUP($A57,'Return Data'!$B$7:$R$2292,3,0)</f>
        <v>44651</v>
      </c>
      <c r="C57" s="65">
        <f>VLOOKUP($A57,'Return Data'!$B$7:$R$2292,4,0)</f>
        <v>23.498899999999999</v>
      </c>
      <c r="D57" s="65">
        <f>VLOOKUP($A57,'Return Data'!$B$7:$R$2292,10,0)</f>
        <v>1.1293</v>
      </c>
      <c r="E57" s="66">
        <f t="shared" si="12"/>
        <v>7</v>
      </c>
      <c r="F57" s="65">
        <f>VLOOKUP($A57,'Return Data'!$B$7:$R$2292,11,0)</f>
        <v>1.4835</v>
      </c>
      <c r="G57" s="66">
        <f t="shared" si="13"/>
        <v>18</v>
      </c>
      <c r="H57" s="65">
        <f>VLOOKUP($A57,'Return Data'!$B$7:$R$2292,12,0)</f>
        <v>11.2669</v>
      </c>
      <c r="I57" s="66">
        <f t="shared" si="14"/>
        <v>31</v>
      </c>
      <c r="J57" s="65">
        <f>VLOOKUP($A57,'Return Data'!$B$7:$R$2292,13,0)</f>
        <v>22.410499999999999</v>
      </c>
      <c r="K57" s="66">
        <f t="shared" si="15"/>
        <v>29</v>
      </c>
      <c r="L57" s="65">
        <f>VLOOKUP($A57,'Return Data'!$B$7:$R$2292,17,0)</f>
        <v>46.755200000000002</v>
      </c>
      <c r="M57" s="66">
        <f t="shared" si="16"/>
        <v>25</v>
      </c>
      <c r="N57" s="65">
        <f>VLOOKUP($A57,'Return Data'!$B$7:$R$2292,14,0)</f>
        <v>16.773900000000001</v>
      </c>
      <c r="O57" s="66">
        <f t="shared" si="10"/>
        <v>29</v>
      </c>
      <c r="P57" s="65">
        <f>VLOOKUP($A57,'Return Data'!$B$7:$R$2292,15,0)</f>
        <v>12.862299999999999</v>
      </c>
      <c r="Q57" s="66">
        <f>RANK(P57,P$8:P$65,0)</f>
        <v>21</v>
      </c>
      <c r="R57" s="65">
        <f>VLOOKUP($A57,'Return Data'!$B$7:$R$2292,16,0)</f>
        <v>15.2211</v>
      </c>
      <c r="S57" s="67">
        <f t="shared" si="17"/>
        <v>25</v>
      </c>
    </row>
    <row r="58" spans="1:19" x14ac:dyDescent="0.3">
      <c r="A58" s="63" t="s">
        <v>320</v>
      </c>
      <c r="B58" s="64">
        <f>VLOOKUP($A58,'Return Data'!$B$7:$R$2292,3,0)</f>
        <v>44651</v>
      </c>
      <c r="C58" s="65">
        <f>VLOOKUP($A58,'Return Data'!$B$7:$R$2292,4,0)</f>
        <v>21.5655</v>
      </c>
      <c r="D58" s="65">
        <f>VLOOKUP($A58,'Return Data'!$B$7:$R$2292,10,0)</f>
        <v>1.4340999999999999</v>
      </c>
      <c r="E58" s="66">
        <f t="shared" si="12"/>
        <v>5</v>
      </c>
      <c r="F58" s="65">
        <f>VLOOKUP($A58,'Return Data'!$B$7:$R$2292,11,0)</f>
        <v>1.4012</v>
      </c>
      <c r="G58" s="66">
        <f t="shared" si="13"/>
        <v>19</v>
      </c>
      <c r="H58" s="65">
        <f>VLOOKUP($A58,'Return Data'!$B$7:$R$2292,12,0)</f>
        <v>11.3719</v>
      </c>
      <c r="I58" s="66">
        <f t="shared" si="14"/>
        <v>27</v>
      </c>
      <c r="J58" s="65">
        <f>VLOOKUP($A58,'Return Data'!$B$7:$R$2292,13,0)</f>
        <v>22.682500000000001</v>
      </c>
      <c r="K58" s="66">
        <f t="shared" si="15"/>
        <v>28</v>
      </c>
      <c r="L58" s="65">
        <f>VLOOKUP($A58,'Return Data'!$B$7:$R$2292,17,0)</f>
        <v>47.372399999999999</v>
      </c>
      <c r="M58" s="66">
        <f t="shared" si="16"/>
        <v>21</v>
      </c>
      <c r="N58" s="65">
        <f>VLOOKUP($A58,'Return Data'!$B$7:$R$2292,14,0)</f>
        <v>16.143599999999999</v>
      </c>
      <c r="O58" s="66">
        <f t="shared" si="10"/>
        <v>31</v>
      </c>
      <c r="P58" s="65">
        <f>VLOOKUP($A58,'Return Data'!$B$7:$R$2292,15,0)</f>
        <v>12.629899999999999</v>
      </c>
      <c r="Q58" s="66">
        <f>RANK(P58,P$8:P$65,0)</f>
        <v>24</v>
      </c>
      <c r="R58" s="65">
        <f>VLOOKUP($A58,'Return Data'!$B$7:$R$2292,16,0)</f>
        <v>11.570600000000001</v>
      </c>
      <c r="S58" s="67">
        <f t="shared" si="17"/>
        <v>48</v>
      </c>
    </row>
    <row r="59" spans="1:19" x14ac:dyDescent="0.3">
      <c r="A59" s="63" t="s">
        <v>321</v>
      </c>
      <c r="B59" s="64">
        <f>VLOOKUP($A59,'Return Data'!$B$7:$R$2292,3,0)</f>
        <v>44651</v>
      </c>
      <c r="C59" s="65">
        <f>VLOOKUP($A59,'Return Data'!$B$7:$R$2292,4,0)</f>
        <v>18.0274</v>
      </c>
      <c r="D59" s="65">
        <f>VLOOKUP($A59,'Return Data'!$B$7:$R$2292,10,0)</f>
        <v>4.5499999999999999E-2</v>
      </c>
      <c r="E59" s="66">
        <f t="shared" si="12"/>
        <v>17</v>
      </c>
      <c r="F59" s="65">
        <f>VLOOKUP($A59,'Return Data'!$B$7:$R$2292,11,0)</f>
        <v>7.1421000000000001</v>
      </c>
      <c r="G59" s="66">
        <f t="shared" si="13"/>
        <v>4</v>
      </c>
      <c r="H59" s="65">
        <f>VLOOKUP($A59,'Return Data'!$B$7:$R$2292,12,0)</f>
        <v>20.2211</v>
      </c>
      <c r="I59" s="66">
        <f t="shared" si="14"/>
        <v>7</v>
      </c>
      <c r="J59" s="65">
        <f>VLOOKUP($A59,'Return Data'!$B$7:$R$2292,13,0)</f>
        <v>51.532800000000002</v>
      </c>
      <c r="K59" s="66">
        <f t="shared" si="15"/>
        <v>6</v>
      </c>
      <c r="L59" s="65">
        <f>VLOOKUP($A59,'Return Data'!$B$7:$R$2292,17,0)</f>
        <v>69.456900000000005</v>
      </c>
      <c r="M59" s="66">
        <f t="shared" si="16"/>
        <v>7</v>
      </c>
      <c r="N59" s="65">
        <f>VLOOKUP($A59,'Return Data'!$B$7:$R$2292,14,0)</f>
        <v>20.898299999999999</v>
      </c>
      <c r="O59" s="66">
        <f t="shared" si="10"/>
        <v>11</v>
      </c>
      <c r="P59" s="65"/>
      <c r="Q59" s="66"/>
      <c r="R59" s="65">
        <f>VLOOKUP($A59,'Return Data'!$B$7:$R$2292,16,0)</f>
        <v>16.986799999999999</v>
      </c>
      <c r="S59" s="67">
        <f t="shared" si="17"/>
        <v>16</v>
      </c>
    </row>
    <row r="60" spans="1:19" x14ac:dyDescent="0.3">
      <c r="A60" s="63" t="s">
        <v>1954</v>
      </c>
      <c r="B60" s="64">
        <f>VLOOKUP($A60,'Return Data'!$B$7:$R$2292,3,0)</f>
        <v>44651</v>
      </c>
      <c r="C60" s="65">
        <f>VLOOKUP($A60,'Return Data'!$B$7:$R$2292,4,0)</f>
        <v>492.13591718075799</v>
      </c>
      <c r="D60" s="65">
        <f>VLOOKUP($A60,'Return Data'!$B$7:$R$2292,10,0)</f>
        <v>-5.1000000000000004E-3</v>
      </c>
      <c r="E60" s="66">
        <f t="shared" si="12"/>
        <v>18</v>
      </c>
      <c r="F60" s="65">
        <f>VLOOKUP($A60,'Return Data'!$B$7:$R$2292,11,0)</f>
        <v>0.4627</v>
      </c>
      <c r="G60" s="66">
        <f t="shared" si="13"/>
        <v>23</v>
      </c>
      <c r="H60" s="65">
        <f>VLOOKUP($A60,'Return Data'!$B$7:$R$2292,12,0)</f>
        <v>12.110799999999999</v>
      </c>
      <c r="I60" s="66">
        <f t="shared" si="14"/>
        <v>24</v>
      </c>
      <c r="J60" s="65">
        <f>VLOOKUP($A60,'Return Data'!$B$7:$R$2292,13,0)</f>
        <v>24.6675</v>
      </c>
      <c r="K60" s="66">
        <f t="shared" si="15"/>
        <v>21</v>
      </c>
      <c r="L60" s="65">
        <f>VLOOKUP($A60,'Return Data'!$B$7:$R$2292,17,0)</f>
        <v>46.2729</v>
      </c>
      <c r="M60" s="66">
        <f t="shared" si="16"/>
        <v>26</v>
      </c>
      <c r="N60" s="65">
        <f>VLOOKUP($A60,'Return Data'!$B$7:$R$2292,14,0)</f>
        <v>15.842499999999999</v>
      </c>
      <c r="O60" s="66">
        <f t="shared" si="10"/>
        <v>35</v>
      </c>
      <c r="P60" s="65">
        <f>VLOOKUP($A60,'Return Data'!$B$7:$R$2292,15,0)</f>
        <v>13.1579</v>
      </c>
      <c r="Q60" s="66">
        <f t="shared" ref="Q60:Q65" si="18">RANK(P60,P$8:P$65,0)</f>
        <v>19</v>
      </c>
      <c r="R60" s="65">
        <f>VLOOKUP($A60,'Return Data'!$B$7:$R$2292,16,0)</f>
        <v>16.1553</v>
      </c>
      <c r="S60" s="67">
        <f t="shared" si="17"/>
        <v>19</v>
      </c>
    </row>
    <row r="61" spans="1:19" x14ac:dyDescent="0.3">
      <c r="A61" s="63" t="s">
        <v>322</v>
      </c>
      <c r="B61" s="64">
        <f>VLOOKUP($A61,'Return Data'!$B$7:$R$2292,3,0)</f>
        <v>44651</v>
      </c>
      <c r="C61" s="65">
        <f>VLOOKUP($A61,'Return Data'!$B$7:$R$2292,4,0)</f>
        <v>28.187100000000001</v>
      </c>
      <c r="D61" s="65">
        <f>VLOOKUP($A61,'Return Data'!$B$7:$R$2292,10,0)</f>
        <v>0.3725</v>
      </c>
      <c r="E61" s="66">
        <f t="shared" si="12"/>
        <v>12</v>
      </c>
      <c r="F61" s="65">
        <f>VLOOKUP($A61,'Return Data'!$B$7:$R$2292,11,0)</f>
        <v>1.7125999999999999</v>
      </c>
      <c r="G61" s="66">
        <f t="shared" si="13"/>
        <v>16</v>
      </c>
      <c r="H61" s="65">
        <f>VLOOKUP($A61,'Return Data'!$B$7:$R$2292,12,0)</f>
        <v>13.8344</v>
      </c>
      <c r="I61" s="66">
        <f t="shared" si="14"/>
        <v>20</v>
      </c>
      <c r="J61" s="65">
        <f>VLOOKUP($A61,'Return Data'!$B$7:$R$2292,13,0)</f>
        <v>21.598299999999998</v>
      </c>
      <c r="K61" s="66">
        <f t="shared" si="15"/>
        <v>33</v>
      </c>
      <c r="L61" s="65">
        <f>VLOOKUP($A61,'Return Data'!$B$7:$R$2292,17,0)</f>
        <v>42.605800000000002</v>
      </c>
      <c r="M61" s="66">
        <f t="shared" si="16"/>
        <v>39</v>
      </c>
      <c r="N61" s="65">
        <f>VLOOKUP($A61,'Return Data'!$B$7:$R$2292,14,0)</f>
        <v>15.6189</v>
      </c>
      <c r="O61" s="66">
        <f t="shared" si="10"/>
        <v>36</v>
      </c>
      <c r="P61" s="65">
        <f>VLOOKUP($A61,'Return Data'!$B$7:$R$2292,15,0)</f>
        <v>13.7639</v>
      </c>
      <c r="Q61" s="66">
        <f t="shared" si="18"/>
        <v>18</v>
      </c>
      <c r="R61" s="65">
        <f>VLOOKUP($A61,'Return Data'!$B$7:$R$2292,16,0)</f>
        <v>14.8841</v>
      </c>
      <c r="S61" s="67">
        <f t="shared" si="17"/>
        <v>27</v>
      </c>
    </row>
    <row r="62" spans="1:19" x14ac:dyDescent="0.3">
      <c r="A62" s="63" t="s">
        <v>323</v>
      </c>
      <c r="B62" s="64">
        <f>VLOOKUP($A62,'Return Data'!$B$7:$R$2292,3,0)</f>
        <v>44651</v>
      </c>
      <c r="C62" s="65">
        <f>VLOOKUP($A62,'Return Data'!$B$7:$R$2292,4,0)</f>
        <v>171.17700275534901</v>
      </c>
      <c r="D62" s="65">
        <f>VLOOKUP($A62,'Return Data'!$B$7:$R$2292,10,0)</f>
        <v>1.6045</v>
      </c>
      <c r="E62" s="66">
        <f t="shared" si="12"/>
        <v>4</v>
      </c>
      <c r="F62" s="65">
        <f>VLOOKUP($A62,'Return Data'!$B$7:$R$2292,11,0)</f>
        <v>-1.1228</v>
      </c>
      <c r="G62" s="66">
        <f t="shared" si="13"/>
        <v>36</v>
      </c>
      <c r="H62" s="65">
        <f>VLOOKUP($A62,'Return Data'!$B$7:$R$2292,12,0)</f>
        <v>7.2808999999999999</v>
      </c>
      <c r="I62" s="66">
        <f t="shared" si="14"/>
        <v>49</v>
      </c>
      <c r="J62" s="65">
        <f>VLOOKUP($A62,'Return Data'!$B$7:$R$2292,13,0)</f>
        <v>17.674099999999999</v>
      </c>
      <c r="K62" s="66">
        <f t="shared" si="15"/>
        <v>48</v>
      </c>
      <c r="L62" s="65">
        <f>VLOOKUP($A62,'Return Data'!$B$7:$R$2292,17,0)</f>
        <v>36.249400000000001</v>
      </c>
      <c r="M62" s="66">
        <f t="shared" si="16"/>
        <v>50</v>
      </c>
      <c r="N62" s="65">
        <f>VLOOKUP($A62,'Return Data'!$B$7:$R$2292,14,0)</f>
        <v>12.208500000000001</v>
      </c>
      <c r="O62" s="66">
        <f t="shared" si="10"/>
        <v>49</v>
      </c>
      <c r="P62" s="65">
        <f>VLOOKUP($A62,'Return Data'!$B$7:$R$2292,15,0)</f>
        <v>12.5617</v>
      </c>
      <c r="Q62" s="66">
        <f t="shared" si="18"/>
        <v>26</v>
      </c>
      <c r="R62" s="65">
        <f>VLOOKUP($A62,'Return Data'!$B$7:$R$2292,16,0)</f>
        <v>11.534800000000001</v>
      </c>
      <c r="S62" s="67">
        <f t="shared" si="17"/>
        <v>49</v>
      </c>
    </row>
    <row r="63" spans="1:19" x14ac:dyDescent="0.3">
      <c r="A63" s="63" t="s">
        <v>324</v>
      </c>
      <c r="B63" s="64">
        <f>VLOOKUP($A63,'Return Data'!$B$7:$R$2292,3,0)</f>
        <v>44651</v>
      </c>
      <c r="C63" s="65">
        <f>VLOOKUP($A63,'Return Data'!$B$7:$R$2292,4,0)</f>
        <v>41.03</v>
      </c>
      <c r="D63" s="65">
        <f>VLOOKUP($A63,'Return Data'!$B$7:$R$2292,10,0)</f>
        <v>-3.1855000000000002</v>
      </c>
      <c r="E63" s="66">
        <f t="shared" si="12"/>
        <v>46</v>
      </c>
      <c r="F63" s="65">
        <f>VLOOKUP($A63,'Return Data'!$B$7:$R$2292,11,0)</f>
        <v>-1.2753000000000001</v>
      </c>
      <c r="G63" s="66">
        <f t="shared" si="13"/>
        <v>37</v>
      </c>
      <c r="H63" s="65">
        <f>VLOOKUP($A63,'Return Data'!$B$7:$R$2292,12,0)</f>
        <v>11.3131</v>
      </c>
      <c r="I63" s="66">
        <f t="shared" si="14"/>
        <v>30</v>
      </c>
      <c r="J63" s="65">
        <f>VLOOKUP($A63,'Return Data'!$B$7:$R$2292,13,0)</f>
        <v>23.435600000000001</v>
      </c>
      <c r="K63" s="66">
        <f t="shared" si="15"/>
        <v>26</v>
      </c>
      <c r="L63" s="65">
        <f>VLOOKUP($A63,'Return Data'!$B$7:$R$2292,17,0)</f>
        <v>46.0321</v>
      </c>
      <c r="M63" s="66">
        <f t="shared" si="16"/>
        <v>28</v>
      </c>
      <c r="N63" s="65">
        <f>VLOOKUP($A63,'Return Data'!$B$7:$R$2292,14,0)</f>
        <v>19.037600000000001</v>
      </c>
      <c r="O63" s="66">
        <f t="shared" si="10"/>
        <v>20</v>
      </c>
      <c r="P63" s="65">
        <f>VLOOKUP($A63,'Return Data'!$B$7:$R$2292,15,0)</f>
        <v>13.8742</v>
      </c>
      <c r="Q63" s="66">
        <f t="shared" si="18"/>
        <v>17</v>
      </c>
      <c r="R63" s="65">
        <f>VLOOKUP($A63,'Return Data'!$B$7:$R$2292,16,0)</f>
        <v>14.725300000000001</v>
      </c>
      <c r="S63" s="67">
        <f t="shared" si="17"/>
        <v>29</v>
      </c>
    </row>
    <row r="64" spans="1:19" x14ac:dyDescent="0.3">
      <c r="A64" s="63" t="s">
        <v>330</v>
      </c>
      <c r="B64" s="64">
        <f>VLOOKUP($A64,'Return Data'!$B$7:$R$2292,3,0)</f>
        <v>44651</v>
      </c>
      <c r="C64" s="65">
        <f>VLOOKUP($A64,'Return Data'!$B$7:$R$2292,4,0)</f>
        <v>140.74549999999999</v>
      </c>
      <c r="D64" s="65">
        <f>VLOOKUP($A64,'Return Data'!$B$7:$R$2292,10,0)</f>
        <v>-4.5416999999999996</v>
      </c>
      <c r="E64" s="66">
        <f t="shared" si="12"/>
        <v>51</v>
      </c>
      <c r="F64" s="65">
        <f>VLOOKUP($A64,'Return Data'!$B$7:$R$2292,11,0)</f>
        <v>-2.9817999999999998</v>
      </c>
      <c r="G64" s="66">
        <f t="shared" si="13"/>
        <v>49</v>
      </c>
      <c r="H64" s="65">
        <f>VLOOKUP($A64,'Return Data'!$B$7:$R$2292,12,0)</f>
        <v>8.5958000000000006</v>
      </c>
      <c r="I64" s="66">
        <f t="shared" si="14"/>
        <v>40</v>
      </c>
      <c r="J64" s="65">
        <f>VLOOKUP($A64,'Return Data'!$B$7:$R$2292,13,0)</f>
        <v>18.921900000000001</v>
      </c>
      <c r="K64" s="66">
        <f t="shared" si="15"/>
        <v>46</v>
      </c>
      <c r="L64" s="65">
        <f>VLOOKUP($A64,'Return Data'!$B$7:$R$2292,17,0)</f>
        <v>43.732599999999998</v>
      </c>
      <c r="M64" s="66">
        <f t="shared" si="16"/>
        <v>37</v>
      </c>
      <c r="N64" s="65">
        <f>VLOOKUP($A64,'Return Data'!$B$7:$R$2292,14,0)</f>
        <v>16.9955</v>
      </c>
      <c r="O64" s="66">
        <f t="shared" si="10"/>
        <v>28</v>
      </c>
      <c r="P64" s="65">
        <f>VLOOKUP($A64,'Return Data'!$B$7:$R$2292,15,0)</f>
        <v>13.1554</v>
      </c>
      <c r="Q64" s="66">
        <f t="shared" si="18"/>
        <v>20</v>
      </c>
      <c r="R64" s="65">
        <f>VLOOKUP($A64,'Return Data'!$B$7:$R$2292,16,0)</f>
        <v>11.984299999999999</v>
      </c>
      <c r="S64" s="67">
        <f t="shared" si="17"/>
        <v>45</v>
      </c>
    </row>
    <row r="65" spans="1:19" x14ac:dyDescent="0.3">
      <c r="A65" s="63" t="s">
        <v>331</v>
      </c>
      <c r="B65" s="64">
        <f>VLOOKUP($A65,'Return Data'!$B$7:$R$2292,3,0)</f>
        <v>44651</v>
      </c>
      <c r="C65" s="65">
        <f>VLOOKUP($A65,'Return Data'!$B$7:$R$2292,4,0)</f>
        <v>228.895929250416</v>
      </c>
      <c r="D65" s="65">
        <f>VLOOKUP($A65,'Return Data'!$B$7:$R$2292,10,0)</f>
        <v>-0.61260000000000003</v>
      </c>
      <c r="E65" s="66">
        <f t="shared" si="12"/>
        <v>25</v>
      </c>
      <c r="F65" s="65">
        <f>VLOOKUP($A65,'Return Data'!$B$7:$R$2292,11,0)</f>
        <v>-0.55620000000000003</v>
      </c>
      <c r="G65" s="66">
        <f t="shared" si="13"/>
        <v>33</v>
      </c>
      <c r="H65" s="65">
        <f>VLOOKUP($A65,'Return Data'!$B$7:$R$2292,12,0)</f>
        <v>10.7676</v>
      </c>
      <c r="I65" s="66">
        <f t="shared" si="14"/>
        <v>34</v>
      </c>
      <c r="J65" s="65">
        <f>VLOOKUP($A65,'Return Data'!$B$7:$R$2292,13,0)</f>
        <v>20.207799999999999</v>
      </c>
      <c r="K65" s="66">
        <f t="shared" si="15"/>
        <v>42</v>
      </c>
      <c r="L65" s="65">
        <f>VLOOKUP($A65,'Return Data'!$B$7:$R$2292,17,0)</f>
        <v>42.051699999999997</v>
      </c>
      <c r="M65" s="66">
        <f t="shared" si="16"/>
        <v>44</v>
      </c>
      <c r="N65" s="65">
        <f>VLOOKUP($A65,'Return Data'!$B$7:$R$2292,14,0)</f>
        <v>13.701599999999999</v>
      </c>
      <c r="O65" s="66">
        <f t="shared" si="10"/>
        <v>45</v>
      </c>
      <c r="P65" s="65">
        <f>VLOOKUP($A65,'Return Data'!$B$7:$R$2292,15,0)</f>
        <v>11.992100000000001</v>
      </c>
      <c r="Q65" s="66">
        <f t="shared" si="18"/>
        <v>27</v>
      </c>
      <c r="R65" s="65">
        <f>VLOOKUP($A65,'Return Data'!$B$7:$R$2292,16,0)</f>
        <v>17.8901</v>
      </c>
      <c r="S65" s="67">
        <f t="shared" si="17"/>
        <v>13</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-1.4687068965517236</v>
      </c>
      <c r="E67" s="74"/>
      <c r="F67" s="75">
        <f>AVERAGE(F8:F65)</f>
        <v>6.2703448275862272E-2</v>
      </c>
      <c r="G67" s="74"/>
      <c r="H67" s="75">
        <f>AVERAGE(H8:H65)</f>
        <v>11.562439655172412</v>
      </c>
      <c r="I67" s="74"/>
      <c r="J67" s="75">
        <f>AVERAGE(J8:J65)</f>
        <v>25.645256896551722</v>
      </c>
      <c r="K67" s="74"/>
      <c r="L67" s="75">
        <f>AVERAGE(L8:L65)</f>
        <v>48.205929310344821</v>
      </c>
      <c r="M67" s="74"/>
      <c r="N67" s="75">
        <f>AVERAGE(N8:N65)</f>
        <v>17.940116071428569</v>
      </c>
      <c r="O67" s="74"/>
      <c r="P67" s="75">
        <f>AVERAGE(P8:P65)</f>
        <v>13.582148837209301</v>
      </c>
      <c r="Q67" s="74"/>
      <c r="R67" s="75">
        <f>AVERAGE(R8:R65)</f>
        <v>15.108591379310338</v>
      </c>
      <c r="S67" s="76"/>
    </row>
    <row r="68" spans="1:19" x14ac:dyDescent="0.3">
      <c r="A68" s="73" t="s">
        <v>28</v>
      </c>
      <c r="B68" s="74"/>
      <c r="C68" s="74"/>
      <c r="D68" s="75">
        <f>MIN(D8:D65)</f>
        <v>-8.2593999999999994</v>
      </c>
      <c r="E68" s="74"/>
      <c r="F68" s="75">
        <f>MIN(F8:F65)</f>
        <v>-11.789099999999999</v>
      </c>
      <c r="G68" s="74"/>
      <c r="H68" s="75">
        <f>MIN(H8:H65)</f>
        <v>-7.1528999999999998</v>
      </c>
      <c r="I68" s="74"/>
      <c r="J68" s="75">
        <f>MIN(J8:J65)</f>
        <v>3.4883999999999999</v>
      </c>
      <c r="K68" s="74"/>
      <c r="L68" s="75">
        <f>MIN(L8:L65)</f>
        <v>27.003499999999999</v>
      </c>
      <c r="M68" s="74"/>
      <c r="N68" s="75">
        <f>MIN(N8:N65)</f>
        <v>7.5362999999999998</v>
      </c>
      <c r="O68" s="74"/>
      <c r="P68" s="75">
        <f>MIN(P8:P65)</f>
        <v>7.1081000000000003</v>
      </c>
      <c r="Q68" s="74"/>
      <c r="R68" s="75">
        <f>MIN(R8:R65)</f>
        <v>6.4713000000000003</v>
      </c>
      <c r="S68" s="76"/>
    </row>
    <row r="69" spans="1:19" ht="15" thickBot="1" x14ac:dyDescent="0.35">
      <c r="A69" s="77" t="s">
        <v>29</v>
      </c>
      <c r="B69" s="78"/>
      <c r="C69" s="78"/>
      <c r="D69" s="79">
        <f>MAX(D8:D65)</f>
        <v>3.5335000000000001</v>
      </c>
      <c r="E69" s="78"/>
      <c r="F69" s="79">
        <f>MAX(F8:F65)</f>
        <v>9.9373000000000005</v>
      </c>
      <c r="G69" s="78"/>
      <c r="H69" s="79">
        <f>MAX(H8:H65)</f>
        <v>21.907</v>
      </c>
      <c r="I69" s="78"/>
      <c r="J69" s="79">
        <f>MAX(J8:J65)</f>
        <v>59.432099999999998</v>
      </c>
      <c r="K69" s="78"/>
      <c r="L69" s="79">
        <f>MAX(L8:L65)</f>
        <v>81.973799999999997</v>
      </c>
      <c r="M69" s="78"/>
      <c r="N69" s="79">
        <f>MAX(N8:N65)</f>
        <v>34.305799999999998</v>
      </c>
      <c r="O69" s="78"/>
      <c r="P69" s="79">
        <f>MAX(P8:P65)</f>
        <v>24.763000000000002</v>
      </c>
      <c r="Q69" s="78"/>
      <c r="R69" s="79">
        <f>MAX(R8:R65)</f>
        <v>25.7605</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1861</v>
      </c>
      <c r="B8" s="64">
        <f>VLOOKUP($A8,'Return Data'!$B$7:$R$2292,3,0)</f>
        <v>44651</v>
      </c>
      <c r="C8" s="65">
        <f>VLOOKUP($A8,'Return Data'!$B$7:$R$2292,4,0)</f>
        <v>13.07</v>
      </c>
      <c r="D8" s="65">
        <f>VLOOKUP($A8,'Return Data'!$B$7:$R$2292,8,0)</f>
        <v>0.8488</v>
      </c>
      <c r="E8" s="66">
        <f>RANK(D8,D$8:D$15,0)</f>
        <v>6</v>
      </c>
      <c r="F8" s="65">
        <f>VLOOKUP($A8,'Return Data'!$B$7:$R$2292,9,0)</f>
        <v>2.4295</v>
      </c>
      <c r="G8" s="66">
        <f t="shared" ref="G8" si="0">RANK(F8,F$8:F$15,0)</f>
        <v>6</v>
      </c>
      <c r="H8" s="65">
        <f>VLOOKUP($A8,'Return Data'!$B$7:$R$2292,10,0)</f>
        <v>-7.0412999999999997</v>
      </c>
      <c r="I8" s="66">
        <f t="shared" ref="I8" si="1">RANK(H8,H$8:H$15,0)</f>
        <v>7</v>
      </c>
      <c r="J8" s="65">
        <f>VLOOKUP($A8,'Return Data'!$B$7:$R$2292,11,0)</f>
        <v>-2.6806000000000001</v>
      </c>
      <c r="K8" s="66">
        <f t="shared" ref="K8" si="2">RANK(J8,J$8:J$15,0)</f>
        <v>5</v>
      </c>
      <c r="L8" s="65">
        <f>VLOOKUP($A8,'Return Data'!$B$7:$R$2292,12,0)</f>
        <v>13.0623</v>
      </c>
      <c r="M8" s="66">
        <f t="shared" ref="M8" si="3">RANK(L8,L$8:L$15,0)</f>
        <v>2</v>
      </c>
      <c r="N8" s="65"/>
      <c r="O8" s="66"/>
      <c r="P8" s="65">
        <f>VLOOKUP($A8,'Return Data'!$B$7:$R$2292,16,0)</f>
        <v>23.555700000000002</v>
      </c>
      <c r="Q8" s="67">
        <f t="shared" ref="Q8" si="4">RANK(P8,P$8:P$15,0)</f>
        <v>4</v>
      </c>
    </row>
    <row r="9" spans="1:18" x14ac:dyDescent="0.3">
      <c r="A9" s="63" t="s">
        <v>377</v>
      </c>
      <c r="B9" s="64">
        <f>VLOOKUP($A9,'Return Data'!$B$7:$R$2292,3,0)</f>
        <v>44651</v>
      </c>
      <c r="C9" s="65">
        <f>VLOOKUP($A9,'Return Data'!$B$7:$R$2292,4,0)</f>
        <v>15.96</v>
      </c>
      <c r="D9" s="65">
        <f>VLOOKUP($A9,'Return Data'!$B$7:$R$2292,8,0)</f>
        <v>0.4405</v>
      </c>
      <c r="E9" s="66">
        <f t="shared" ref="E9:E15" si="5">RANK(D9,D$8:D$15,0)</f>
        <v>7</v>
      </c>
      <c r="F9" s="65">
        <f>VLOOKUP($A9,'Return Data'!$B$7:$R$2292,9,0)</f>
        <v>1.9157</v>
      </c>
      <c r="G9" s="66">
        <f t="shared" ref="G9" si="6">RANK(F9,F$8:F$15,0)</f>
        <v>8</v>
      </c>
      <c r="H9" s="65">
        <f>VLOOKUP($A9,'Return Data'!$B$7:$R$2292,10,0)</f>
        <v>-7.3170999999999999</v>
      </c>
      <c r="I9" s="66">
        <f t="shared" ref="I9" si="7">RANK(H9,H$8:H$15,0)</f>
        <v>8</v>
      </c>
      <c r="J9" s="65">
        <f>VLOOKUP($A9,'Return Data'!$B$7:$R$2292,11,0)</f>
        <v>-5.8407</v>
      </c>
      <c r="K9" s="66">
        <f t="shared" ref="K9" si="8">RANK(J9,J$8:J$15,0)</f>
        <v>8</v>
      </c>
      <c r="L9" s="65">
        <f>VLOOKUP($A9,'Return Data'!$B$7:$R$2292,12,0)</f>
        <v>6.0465</v>
      </c>
      <c r="M9" s="66">
        <f t="shared" ref="M9" si="9">RANK(L9,L$8:L$15,0)</f>
        <v>5</v>
      </c>
      <c r="N9" s="65">
        <f>VLOOKUP($A9,'Return Data'!$B$7:$R$2292,13,0)</f>
        <v>15.401300000000001</v>
      </c>
      <c r="O9" s="66">
        <f t="shared" ref="O9" si="10">RANK(N9,N$8:N$15,0)</f>
        <v>2</v>
      </c>
      <c r="P9" s="65">
        <f>VLOOKUP($A9,'Return Data'!$B$7:$R$2292,16,0)</f>
        <v>24.524000000000001</v>
      </c>
      <c r="Q9" s="67">
        <f t="shared" ref="Q9" si="11">RANK(P9,P$8:P$15,0)</f>
        <v>3</v>
      </c>
    </row>
    <row r="10" spans="1:18" x14ac:dyDescent="0.3">
      <c r="A10" s="63" t="s">
        <v>1864</v>
      </c>
      <c r="B10" s="64">
        <f>VLOOKUP($A10,'Return Data'!$B$7:$R$2292,3,0)</f>
        <v>44651</v>
      </c>
      <c r="C10" s="65">
        <f>VLOOKUP($A10,'Return Data'!$B$7:$R$2292,4,0)</f>
        <v>13.5</v>
      </c>
      <c r="D10" s="65">
        <f>VLOOKUP($A10,'Return Data'!$B$7:$R$2292,8,0)</f>
        <v>1.1994</v>
      </c>
      <c r="E10" s="66">
        <f t="shared" si="5"/>
        <v>4</v>
      </c>
      <c r="F10" s="65">
        <f>VLOOKUP($A10,'Return Data'!$B$7:$R$2292,9,0)</f>
        <v>4.0061999999999998</v>
      </c>
      <c r="G10" s="66">
        <f t="shared" ref="G10:G15" si="12">RANK(F10,F$8:F$15,0)</f>
        <v>3</v>
      </c>
      <c r="H10" s="65">
        <f>VLOOKUP($A10,'Return Data'!$B$7:$R$2292,10,0)</f>
        <v>-4.2553000000000001</v>
      </c>
      <c r="I10" s="66">
        <f t="shared" ref="I10:I15" si="13">RANK(H10,H$8:H$15,0)</f>
        <v>5</v>
      </c>
      <c r="J10" s="65">
        <f>VLOOKUP($A10,'Return Data'!$B$7:$R$2292,11,0)</f>
        <v>-3.7090000000000001</v>
      </c>
      <c r="K10" s="66">
        <f t="shared" ref="K10:K15" si="14">RANK(J10,J$8:J$15,0)</f>
        <v>6</v>
      </c>
      <c r="L10" s="65">
        <f>VLOOKUP($A10,'Return Data'!$B$7:$R$2292,12,0)</f>
        <v>2.9748000000000001</v>
      </c>
      <c r="M10" s="66">
        <f t="shared" ref="M10:M15" si="15">RANK(L10,L$8:L$15,0)</f>
        <v>7</v>
      </c>
      <c r="N10" s="65">
        <f>VLOOKUP($A10,'Return Data'!$B$7:$R$2292,13,0)</f>
        <v>14.601000000000001</v>
      </c>
      <c r="O10" s="66">
        <f t="shared" ref="O10:O15" si="16">RANK(N10,N$8:N$15,0)</f>
        <v>3</v>
      </c>
      <c r="P10" s="65">
        <f>VLOOKUP($A10,'Return Data'!$B$7:$R$2292,16,0)</f>
        <v>22.581099999999999</v>
      </c>
      <c r="Q10" s="67">
        <f t="shared" ref="Q10:Q15" si="17">RANK(P10,P$8:P$15,0)</f>
        <v>5</v>
      </c>
    </row>
    <row r="11" spans="1:18" x14ac:dyDescent="0.3">
      <c r="A11" s="63" t="s">
        <v>1865</v>
      </c>
      <c r="B11" s="64">
        <f>VLOOKUP($A11,'Return Data'!$B$7:$R$2292,3,0)</f>
        <v>44651</v>
      </c>
      <c r="C11" s="65">
        <f>VLOOKUP($A11,'Return Data'!$B$7:$R$2292,4,0)</f>
        <v>12.99</v>
      </c>
      <c r="D11" s="65">
        <f>VLOOKUP($A11,'Return Data'!$B$7:$R$2292,8,0)</f>
        <v>0.85399999999999998</v>
      </c>
      <c r="E11" s="66">
        <f t="shared" si="5"/>
        <v>5</v>
      </c>
      <c r="F11" s="65">
        <f>VLOOKUP($A11,'Return Data'!$B$7:$R$2292,9,0)</f>
        <v>3.2591000000000001</v>
      </c>
      <c r="G11" s="66">
        <f t="shared" si="12"/>
        <v>5</v>
      </c>
      <c r="H11" s="65">
        <f>VLOOKUP($A11,'Return Data'!$B$7:$R$2292,10,0)</f>
        <v>-3.9201000000000001</v>
      </c>
      <c r="I11" s="66">
        <f t="shared" si="13"/>
        <v>4</v>
      </c>
      <c r="J11" s="65">
        <f>VLOOKUP($A11,'Return Data'!$B$7:$R$2292,11,0)</f>
        <v>-0.45979999999999999</v>
      </c>
      <c r="K11" s="66">
        <f t="shared" si="14"/>
        <v>4</v>
      </c>
      <c r="L11" s="65"/>
      <c r="M11" s="66"/>
      <c r="N11" s="65"/>
      <c r="O11" s="66"/>
      <c r="P11" s="65">
        <f>VLOOKUP($A11,'Return Data'!$B$7:$R$2292,16,0)</f>
        <v>28.909700000000001</v>
      </c>
      <c r="Q11" s="67">
        <f t="shared" si="17"/>
        <v>2</v>
      </c>
    </row>
    <row r="12" spans="1:18" x14ac:dyDescent="0.3">
      <c r="A12" s="63" t="s">
        <v>1867</v>
      </c>
      <c r="B12" s="64">
        <f>VLOOKUP($A12,'Return Data'!$B$7:$R$2292,3,0)</f>
        <v>44651</v>
      </c>
      <c r="C12" s="65">
        <f>VLOOKUP($A12,'Return Data'!$B$7:$R$2292,4,0)</f>
        <v>12.458</v>
      </c>
      <c r="D12" s="65">
        <f>VLOOKUP($A12,'Return Data'!$B$7:$R$2292,8,0)</f>
        <v>1.5156000000000001</v>
      </c>
      <c r="E12" s="66">
        <f t="shared" si="5"/>
        <v>2</v>
      </c>
      <c r="F12" s="65">
        <f>VLOOKUP($A12,'Return Data'!$B$7:$R$2292,9,0)</f>
        <v>4.9537000000000004</v>
      </c>
      <c r="G12" s="66">
        <f t="shared" si="12"/>
        <v>2</v>
      </c>
      <c r="H12" s="65">
        <f>VLOOKUP($A12,'Return Data'!$B$7:$R$2292,10,0)</f>
        <v>-0.59840000000000004</v>
      </c>
      <c r="I12" s="66">
        <f t="shared" si="13"/>
        <v>2</v>
      </c>
      <c r="J12" s="65">
        <f>VLOOKUP($A12,'Return Data'!$B$7:$R$2292,11,0)</f>
        <v>-0.3679</v>
      </c>
      <c r="K12" s="66">
        <f t="shared" si="14"/>
        <v>3</v>
      </c>
      <c r="L12" s="65">
        <f>VLOOKUP($A12,'Return Data'!$B$7:$R$2292,12,0)</f>
        <v>8.1047999999999991</v>
      </c>
      <c r="M12" s="66">
        <f t="shared" si="15"/>
        <v>4</v>
      </c>
      <c r="N12" s="65"/>
      <c r="O12" s="66"/>
      <c r="P12" s="65">
        <f>VLOOKUP($A12,'Return Data'!$B$7:$R$2292,16,0)</f>
        <v>18.231200000000001</v>
      </c>
      <c r="Q12" s="67">
        <f t="shared" si="17"/>
        <v>7</v>
      </c>
    </row>
    <row r="13" spans="1:18" x14ac:dyDescent="0.3">
      <c r="A13" s="63" t="s">
        <v>1870</v>
      </c>
      <c r="B13" s="64">
        <f>VLOOKUP($A13,'Return Data'!$B$7:$R$2292,3,0)</f>
        <v>44651</v>
      </c>
      <c r="C13" s="65">
        <f>VLOOKUP($A13,'Return Data'!$B$7:$R$2292,4,0)</f>
        <v>20.874300000000002</v>
      </c>
      <c r="D13" s="65">
        <f>VLOOKUP($A13,'Return Data'!$B$7:$R$2292,8,0)</f>
        <v>7.3029999999999999</v>
      </c>
      <c r="E13" s="66">
        <f t="shared" si="5"/>
        <v>1</v>
      </c>
      <c r="F13" s="65">
        <f>VLOOKUP($A13,'Return Data'!$B$7:$R$2292,9,0)</f>
        <v>15.027699999999999</v>
      </c>
      <c r="G13" s="66">
        <f t="shared" si="12"/>
        <v>1</v>
      </c>
      <c r="H13" s="65">
        <f>VLOOKUP($A13,'Return Data'!$B$7:$R$2292,10,0)</f>
        <v>6.9786000000000001</v>
      </c>
      <c r="I13" s="66">
        <f t="shared" si="13"/>
        <v>1</v>
      </c>
      <c r="J13" s="65">
        <f>VLOOKUP($A13,'Return Data'!$B$7:$R$2292,11,0)</f>
        <v>12.721299999999999</v>
      </c>
      <c r="K13" s="66">
        <f t="shared" si="14"/>
        <v>1</v>
      </c>
      <c r="L13" s="65">
        <f>VLOOKUP($A13,'Return Data'!$B$7:$R$2292,12,0)</f>
        <v>31.177700000000002</v>
      </c>
      <c r="M13" s="66">
        <f t="shared" si="15"/>
        <v>1</v>
      </c>
      <c r="N13" s="65"/>
      <c r="O13" s="66"/>
      <c r="P13" s="65">
        <f>VLOOKUP($A13,'Return Data'!$B$7:$R$2292,16,0)</f>
        <v>69.158699999999996</v>
      </c>
      <c r="Q13" s="67">
        <f t="shared" si="17"/>
        <v>1</v>
      </c>
    </row>
    <row r="14" spans="1:18" x14ac:dyDescent="0.3">
      <c r="A14" s="63" t="s">
        <v>49</v>
      </c>
      <c r="B14" s="64">
        <f>VLOOKUP($A14,'Return Data'!$B$7:$R$2292,3,0)</f>
        <v>44651</v>
      </c>
      <c r="C14" s="65">
        <f>VLOOKUP($A14,'Return Data'!$B$7:$R$2292,4,0)</f>
        <v>16.579999999999998</v>
      </c>
      <c r="D14" s="65">
        <f>VLOOKUP($A14,'Return Data'!$B$7:$R$2292,8,0)</f>
        <v>0</v>
      </c>
      <c r="E14" s="66">
        <f t="shared" si="5"/>
        <v>8</v>
      </c>
      <c r="F14" s="65">
        <f>VLOOKUP($A14,'Return Data'!$B$7:$R$2292,9,0)</f>
        <v>2.1564999999999999</v>
      </c>
      <c r="G14" s="66">
        <f t="shared" si="12"/>
        <v>7</v>
      </c>
      <c r="H14" s="65">
        <f>VLOOKUP($A14,'Return Data'!$B$7:$R$2292,10,0)</f>
        <v>-5.2571000000000003</v>
      </c>
      <c r="I14" s="66">
        <f t="shared" si="13"/>
        <v>6</v>
      </c>
      <c r="J14" s="65">
        <f>VLOOKUP($A14,'Return Data'!$B$7:$R$2292,11,0)</f>
        <v>-4.0509000000000004</v>
      </c>
      <c r="K14" s="66">
        <f t="shared" si="14"/>
        <v>7</v>
      </c>
      <c r="L14" s="65">
        <f>VLOOKUP($A14,'Return Data'!$B$7:$R$2292,12,0)</f>
        <v>4.8040000000000003</v>
      </c>
      <c r="M14" s="66">
        <f t="shared" si="15"/>
        <v>6</v>
      </c>
      <c r="N14" s="65">
        <f>VLOOKUP($A14,'Return Data'!$B$7:$R$2292,13,0)</f>
        <v>14.1873</v>
      </c>
      <c r="O14" s="66">
        <f t="shared" si="16"/>
        <v>4</v>
      </c>
      <c r="P14" s="65">
        <f>VLOOKUP($A14,'Return Data'!$B$7:$R$2292,16,0)</f>
        <v>20.424099999999999</v>
      </c>
      <c r="Q14" s="67">
        <f t="shared" si="17"/>
        <v>6</v>
      </c>
    </row>
    <row r="15" spans="1:18" x14ac:dyDescent="0.3">
      <c r="A15" s="63" t="s">
        <v>50</v>
      </c>
      <c r="B15" s="64">
        <f>VLOOKUP($A15,'Return Data'!$B$7:$R$2292,3,0)</f>
        <v>44651</v>
      </c>
      <c r="C15" s="65">
        <f>VLOOKUP($A15,'Return Data'!$B$7:$R$2292,4,0)</f>
        <v>176.31129999999999</v>
      </c>
      <c r="D15" s="65">
        <f>VLOOKUP($A15,'Return Data'!$B$7:$R$2292,8,0)</f>
        <v>1.2850999999999999</v>
      </c>
      <c r="E15" s="66">
        <f t="shared" si="5"/>
        <v>3</v>
      </c>
      <c r="F15" s="65">
        <f>VLOOKUP($A15,'Return Data'!$B$7:$R$2292,9,0)</f>
        <v>3.7608000000000001</v>
      </c>
      <c r="G15" s="66">
        <f t="shared" si="12"/>
        <v>4</v>
      </c>
      <c r="H15" s="65">
        <f>VLOOKUP($A15,'Return Data'!$B$7:$R$2292,10,0)</f>
        <v>-2.0537999999999998</v>
      </c>
      <c r="I15" s="66">
        <f t="shared" si="13"/>
        <v>3</v>
      </c>
      <c r="J15" s="65">
        <f>VLOOKUP($A15,'Return Data'!$B$7:$R$2292,11,0)</f>
        <v>1.1607000000000001</v>
      </c>
      <c r="K15" s="66">
        <f t="shared" si="14"/>
        <v>2</v>
      </c>
      <c r="L15" s="65">
        <f>VLOOKUP($A15,'Return Data'!$B$7:$R$2292,12,0)</f>
        <v>12.167899999999999</v>
      </c>
      <c r="M15" s="66">
        <f t="shared" si="15"/>
        <v>3</v>
      </c>
      <c r="N15" s="65">
        <f>VLOOKUP($A15,'Return Data'!$B$7:$R$2292,13,0)</f>
        <v>22.266500000000001</v>
      </c>
      <c r="O15" s="66">
        <f t="shared" si="16"/>
        <v>1</v>
      </c>
      <c r="P15" s="65">
        <f>VLOOKUP($A15,'Return Data'!$B$7:$R$2292,16,0)</f>
        <v>15.0444</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1.6808000000000001</v>
      </c>
      <c r="E17" s="74"/>
      <c r="F17" s="75">
        <f>AVERAGE(F8:F15)</f>
        <v>4.68865</v>
      </c>
      <c r="G17" s="74"/>
      <c r="H17" s="75">
        <f>AVERAGE(H8:H15)</f>
        <v>-2.9330625000000006</v>
      </c>
      <c r="I17" s="74"/>
      <c r="J17" s="75">
        <f>AVERAGE(J8:J15)</f>
        <v>-0.40336250000000007</v>
      </c>
      <c r="K17" s="74"/>
      <c r="L17" s="75">
        <f>AVERAGE(L8:L15)</f>
        <v>11.191142857142859</v>
      </c>
      <c r="M17" s="74"/>
      <c r="N17" s="75">
        <f>AVERAGE(N8:N15)</f>
        <v>16.614024999999998</v>
      </c>
      <c r="O17" s="74"/>
      <c r="P17" s="75">
        <f>AVERAGE(P8:P15)</f>
        <v>27.8036125</v>
      </c>
      <c r="Q17" s="76"/>
    </row>
    <row r="18" spans="1:17" ht="15" customHeight="1" x14ac:dyDescent="0.3">
      <c r="A18" s="73" t="s">
        <v>28</v>
      </c>
      <c r="B18" s="74"/>
      <c r="C18" s="74"/>
      <c r="D18" s="75">
        <f>MIN(D8:D15)</f>
        <v>0</v>
      </c>
      <c r="E18" s="74"/>
      <c r="F18" s="75">
        <f>MIN(F8:F15)</f>
        <v>1.9157</v>
      </c>
      <c r="G18" s="74"/>
      <c r="H18" s="75">
        <f>MIN(H8:H15)</f>
        <v>-7.3170999999999999</v>
      </c>
      <c r="I18" s="74"/>
      <c r="J18" s="75">
        <f>MIN(J8:J15)</f>
        <v>-5.8407</v>
      </c>
      <c r="K18" s="74"/>
      <c r="L18" s="75">
        <f>MIN(L8:L15)</f>
        <v>2.9748000000000001</v>
      </c>
      <c r="M18" s="74"/>
      <c r="N18" s="75">
        <f>MIN(N8:N15)</f>
        <v>14.1873</v>
      </c>
      <c r="O18" s="74"/>
      <c r="P18" s="75">
        <f>MIN(P8:P15)</f>
        <v>15.0444</v>
      </c>
      <c r="Q18" s="76"/>
    </row>
    <row r="19" spans="1:17" ht="15" thickBot="1" x14ac:dyDescent="0.35">
      <c r="A19" s="77" t="s">
        <v>29</v>
      </c>
      <c r="B19" s="78"/>
      <c r="C19" s="78"/>
      <c r="D19" s="79">
        <f>MAX(D8:D15)</f>
        <v>7.3029999999999999</v>
      </c>
      <c r="E19" s="78"/>
      <c r="F19" s="79">
        <f>MAX(F8:F15)</f>
        <v>15.027699999999999</v>
      </c>
      <c r="G19" s="78"/>
      <c r="H19" s="79">
        <f>MAX(H8:H15)</f>
        <v>6.9786000000000001</v>
      </c>
      <c r="I19" s="78"/>
      <c r="J19" s="79">
        <f>MAX(J8:J15)</f>
        <v>12.721299999999999</v>
      </c>
      <c r="K19" s="78"/>
      <c r="L19" s="79">
        <f>MAX(L8:L15)</f>
        <v>31.177700000000002</v>
      </c>
      <c r="M19" s="78"/>
      <c r="N19" s="79">
        <f>MAX(N8:N15)</f>
        <v>22.266500000000001</v>
      </c>
      <c r="O19" s="78"/>
      <c r="P19" s="79">
        <f>MAX(P8:P15)</f>
        <v>69.158699999999996</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1862</v>
      </c>
      <c r="B8" s="64">
        <f>VLOOKUP($A8,'Return Data'!$B$7:$R$2292,3,0)</f>
        <v>44651</v>
      </c>
      <c r="C8" s="65">
        <f>VLOOKUP($A8,'Return Data'!$B$7:$R$2292,4,0)</f>
        <v>12.76</v>
      </c>
      <c r="D8" s="65">
        <f>VLOOKUP($A8,'Return Data'!$B$7:$R$2292,8,0)</f>
        <v>0.78990000000000005</v>
      </c>
      <c r="E8" s="66">
        <f>RANK(D8,D$8:D$16,0)</f>
        <v>7</v>
      </c>
      <c r="F8" s="65">
        <f>VLOOKUP($A8,'Return Data'!$B$7:$R$2292,9,0)</f>
        <v>2.3256000000000001</v>
      </c>
      <c r="G8" s="66">
        <f>RANK(F8,F$8:F$16,0)</f>
        <v>7</v>
      </c>
      <c r="H8" s="65">
        <f>VLOOKUP($A8,'Return Data'!$B$7:$R$2292,10,0)</f>
        <v>-7.4691999999999998</v>
      </c>
      <c r="I8" s="66">
        <f t="shared" ref="I8" si="0">RANK(H8,H$8:H$16,0)</f>
        <v>8</v>
      </c>
      <c r="J8" s="65">
        <f>VLOOKUP($A8,'Return Data'!$B$7:$R$2292,11,0)</f>
        <v>-3.6254</v>
      </c>
      <c r="K8" s="66">
        <f t="shared" ref="K8" si="1">RANK(J8,J$8:J$16,0)</f>
        <v>6</v>
      </c>
      <c r="L8" s="65">
        <f>VLOOKUP($A8,'Return Data'!$B$7:$R$2292,12,0)</f>
        <v>11.538500000000001</v>
      </c>
      <c r="M8" s="66">
        <f t="shared" ref="M8" si="2">RANK(L8,L$8:L$16,0)</f>
        <v>2</v>
      </c>
      <c r="N8" s="65"/>
      <c r="O8" s="66"/>
      <c r="P8" s="65">
        <f>VLOOKUP($A8,'Return Data'!$B$7:$R$2292,16,0)</f>
        <v>21.2346</v>
      </c>
      <c r="Q8" s="67">
        <f t="shared" ref="Q8" si="3">RANK(P8,P$8:P$16,0)</f>
        <v>5</v>
      </c>
    </row>
    <row r="9" spans="1:17" x14ac:dyDescent="0.3">
      <c r="A9" s="63" t="s">
        <v>379</v>
      </c>
      <c r="B9" s="64">
        <f>VLOOKUP($A9,'Return Data'!$B$7:$R$2292,3,0)</f>
        <v>44651</v>
      </c>
      <c r="C9" s="65">
        <f>VLOOKUP($A9,'Return Data'!$B$7:$R$2292,4,0)</f>
        <v>15.42</v>
      </c>
      <c r="D9" s="65">
        <f>VLOOKUP($A9,'Return Data'!$B$7:$R$2292,8,0)</f>
        <v>0.3906</v>
      </c>
      <c r="E9" s="66">
        <f t="shared" ref="E9:E16" si="4">RANK(D9,D$8:D$16,0)</f>
        <v>8</v>
      </c>
      <c r="F9" s="65">
        <f>VLOOKUP($A9,'Return Data'!$B$7:$R$2292,9,0)</f>
        <v>1.7822</v>
      </c>
      <c r="G9" s="66">
        <f t="shared" ref="G9:G16" si="5">RANK(F9,F$8:F$16,0)</f>
        <v>9</v>
      </c>
      <c r="H9" s="65">
        <f>VLOOKUP($A9,'Return Data'!$B$7:$R$2292,10,0)</f>
        <v>-7.7199</v>
      </c>
      <c r="I9" s="66">
        <f t="shared" ref="I9" si="6">RANK(H9,H$8:H$16,0)</f>
        <v>9</v>
      </c>
      <c r="J9" s="65">
        <f>VLOOKUP($A9,'Return Data'!$B$7:$R$2292,11,0)</f>
        <v>-6.6021000000000001</v>
      </c>
      <c r="K9" s="66">
        <f t="shared" ref="K9" si="7">RANK(J9,J$8:J$16,0)</f>
        <v>9</v>
      </c>
      <c r="L9" s="65">
        <f>VLOOKUP($A9,'Return Data'!$B$7:$R$2292,12,0)</f>
        <v>4.7553999999999998</v>
      </c>
      <c r="M9" s="66">
        <f t="shared" ref="M9" si="8">RANK(L9,L$8:L$16,0)</f>
        <v>6</v>
      </c>
      <c r="N9" s="65">
        <f>VLOOKUP($A9,'Return Data'!$B$7:$R$2292,13,0)</f>
        <v>13.549300000000001</v>
      </c>
      <c r="O9" s="66">
        <f t="shared" ref="O9" si="9">RANK(N9,N$8:N$16,0)</f>
        <v>2</v>
      </c>
      <c r="P9" s="65">
        <f>VLOOKUP($A9,'Return Data'!$B$7:$R$2292,16,0)</f>
        <v>22.529299999999999</v>
      </c>
      <c r="Q9" s="67">
        <f t="shared" ref="Q9" si="10">RANK(P9,P$8:P$16,0)</f>
        <v>4</v>
      </c>
    </row>
    <row r="10" spans="1:17" x14ac:dyDescent="0.3">
      <c r="A10" s="63" t="s">
        <v>1863</v>
      </c>
      <c r="B10" s="64">
        <f>VLOOKUP($A10,'Return Data'!$B$7:$R$2292,3,0)</f>
        <v>44651</v>
      </c>
      <c r="C10" s="65">
        <f>VLOOKUP($A10,'Return Data'!$B$7:$R$2292,4,0)</f>
        <v>13.2</v>
      </c>
      <c r="D10" s="65">
        <f>VLOOKUP($A10,'Return Data'!$B$7:$R$2292,8,0)</f>
        <v>1.2270000000000001</v>
      </c>
      <c r="E10" s="66">
        <f t="shared" si="4"/>
        <v>4</v>
      </c>
      <c r="F10" s="65">
        <f>VLOOKUP($A10,'Return Data'!$B$7:$R$2292,9,0)</f>
        <v>3.9369999999999998</v>
      </c>
      <c r="G10" s="66">
        <f t="shared" si="5"/>
        <v>3</v>
      </c>
      <c r="H10" s="65">
        <f>VLOOKUP($A10,'Return Data'!$B$7:$R$2292,10,0)</f>
        <v>-4.5552999999999999</v>
      </c>
      <c r="I10" s="66">
        <f t="shared" ref="I10:I16" si="11">RANK(H10,H$8:H$16,0)</f>
        <v>6</v>
      </c>
      <c r="J10" s="65">
        <f>VLOOKUP($A10,'Return Data'!$B$7:$R$2292,11,0)</f>
        <v>-4.3478000000000003</v>
      </c>
      <c r="K10" s="66">
        <f t="shared" ref="K10:K16" si="12">RANK(J10,J$8:J$16,0)</f>
        <v>7</v>
      </c>
      <c r="L10" s="65">
        <f>VLOOKUP($A10,'Return Data'!$B$7:$R$2292,12,0)</f>
        <v>1.8519000000000001</v>
      </c>
      <c r="M10" s="66">
        <f t="shared" ref="M10:M16" si="13">RANK(L10,L$8:L$16,0)</f>
        <v>8</v>
      </c>
      <c r="N10" s="65">
        <f>VLOOKUP($A10,'Return Data'!$B$7:$R$2292,13,0)</f>
        <v>12.917</v>
      </c>
      <c r="O10" s="66">
        <f t="shared" ref="O10:O16" si="14">RANK(N10,N$8:N$16,0)</f>
        <v>4</v>
      </c>
      <c r="P10" s="65">
        <f>VLOOKUP($A10,'Return Data'!$B$7:$R$2292,16,0)</f>
        <v>20.726299999999998</v>
      </c>
      <c r="Q10" s="67">
        <f t="shared" ref="Q10:Q16" si="15">RANK(P10,P$8:P$16,0)</f>
        <v>6</v>
      </c>
    </row>
    <row r="11" spans="1:17" x14ac:dyDescent="0.3">
      <c r="A11" s="63" t="s">
        <v>1866</v>
      </c>
      <c r="B11" s="64">
        <f>VLOOKUP($A11,'Return Data'!$B$7:$R$2292,3,0)</f>
        <v>44651</v>
      </c>
      <c r="C11" s="65">
        <f>VLOOKUP($A11,'Return Data'!$B$7:$R$2292,4,0)</f>
        <v>12.75</v>
      </c>
      <c r="D11" s="65">
        <f>VLOOKUP($A11,'Return Data'!$B$7:$R$2292,8,0)</f>
        <v>0.79049999999999998</v>
      </c>
      <c r="E11" s="66">
        <f t="shared" si="4"/>
        <v>6</v>
      </c>
      <c r="F11" s="65">
        <f>VLOOKUP($A11,'Return Data'!$B$7:$R$2292,9,0)</f>
        <v>3.1553</v>
      </c>
      <c r="G11" s="66">
        <f t="shared" ref="G11" si="16">RANK(F11,F$8:F$16,0)</f>
        <v>6</v>
      </c>
      <c r="H11" s="65">
        <f>VLOOKUP($A11,'Return Data'!$B$7:$R$2292,10,0)</f>
        <v>-4.3510999999999997</v>
      </c>
      <c r="I11" s="66">
        <f t="shared" si="11"/>
        <v>5</v>
      </c>
      <c r="J11" s="65">
        <f>VLOOKUP($A11,'Return Data'!$B$7:$R$2292,11,0)</f>
        <v>-1.3920999999999999</v>
      </c>
      <c r="K11" s="66">
        <f t="shared" si="12"/>
        <v>4</v>
      </c>
      <c r="L11" s="65"/>
      <c r="M11" s="66"/>
      <c r="N11" s="65"/>
      <c r="O11" s="66"/>
      <c r="P11" s="65">
        <f>VLOOKUP($A11,'Return Data'!$B$7:$R$2292,16,0)</f>
        <v>26.597000000000001</v>
      </c>
      <c r="Q11" s="67">
        <f t="shared" si="15"/>
        <v>2</v>
      </c>
    </row>
    <row r="12" spans="1:17" x14ac:dyDescent="0.3">
      <c r="A12" s="63" t="s">
        <v>1868</v>
      </c>
      <c r="B12" s="64">
        <f>VLOOKUP($A12,'Return Data'!$B$7:$R$2292,3,0)</f>
        <v>44651</v>
      </c>
      <c r="C12" s="65">
        <f>VLOOKUP($A12,'Return Data'!$B$7:$R$2292,4,0)</f>
        <v>12.178000000000001</v>
      </c>
      <c r="D12" s="65">
        <f>VLOOKUP($A12,'Return Data'!$B$7:$R$2292,8,0)</f>
        <v>1.4411</v>
      </c>
      <c r="E12" s="66">
        <f t="shared" si="4"/>
        <v>2</v>
      </c>
      <c r="F12" s="65">
        <f>VLOOKUP($A12,'Return Data'!$B$7:$R$2292,9,0)</f>
        <v>4.7930000000000001</v>
      </c>
      <c r="G12" s="66">
        <f t="shared" si="5"/>
        <v>2</v>
      </c>
      <c r="H12" s="65">
        <f>VLOOKUP($A12,'Return Data'!$B$7:$R$2292,10,0)</f>
        <v>-1.016</v>
      </c>
      <c r="I12" s="66">
        <f t="shared" si="11"/>
        <v>3</v>
      </c>
      <c r="J12" s="65">
        <f>VLOOKUP($A12,'Return Data'!$B$7:$R$2292,11,0)</f>
        <v>-1.2087000000000001</v>
      </c>
      <c r="K12" s="66">
        <f t="shared" si="12"/>
        <v>3</v>
      </c>
      <c r="L12" s="65">
        <f>VLOOKUP($A12,'Return Data'!$B$7:$R$2292,12,0)</f>
        <v>6.7309000000000001</v>
      </c>
      <c r="M12" s="66">
        <f t="shared" si="13"/>
        <v>5</v>
      </c>
      <c r="N12" s="65"/>
      <c r="O12" s="66"/>
      <c r="P12" s="65">
        <f>VLOOKUP($A12,'Return Data'!$B$7:$R$2292,16,0)</f>
        <v>16.200800000000001</v>
      </c>
      <c r="Q12" s="67">
        <f t="shared" si="15"/>
        <v>8</v>
      </c>
    </row>
    <row r="13" spans="1:17" x14ac:dyDescent="0.3">
      <c r="A13" s="63" t="s">
        <v>1869</v>
      </c>
      <c r="B13" s="64">
        <f>VLOOKUP($A13,'Return Data'!$B$7:$R$2292,3,0)</f>
        <v>44651</v>
      </c>
      <c r="C13" s="65">
        <f>VLOOKUP($A13,'Return Data'!$B$7:$R$2292,4,0)</f>
        <v>29.556999999999999</v>
      </c>
      <c r="D13" s="65">
        <f>VLOOKUP($A13,'Return Data'!$B$7:$R$2292,8,0)</f>
        <v>0.81179999999999997</v>
      </c>
      <c r="E13" s="66">
        <f t="shared" si="4"/>
        <v>5</v>
      </c>
      <c r="F13" s="65">
        <f>VLOOKUP($A13,'Return Data'!$B$7:$R$2292,9,0)</f>
        <v>3.8509000000000002</v>
      </c>
      <c r="G13" s="66">
        <f t="shared" si="5"/>
        <v>4</v>
      </c>
      <c r="H13" s="65">
        <f>VLOOKUP($A13,'Return Data'!$B$7:$R$2292,10,0)</f>
        <v>-0.54849999999999999</v>
      </c>
      <c r="I13" s="66">
        <f t="shared" si="11"/>
        <v>2</v>
      </c>
      <c r="J13" s="65">
        <f>VLOOKUP($A13,'Return Data'!$B$7:$R$2292,11,0)</f>
        <v>-1.5226</v>
      </c>
      <c r="K13" s="66">
        <f t="shared" si="12"/>
        <v>5</v>
      </c>
      <c r="L13" s="65">
        <f>VLOOKUP($A13,'Return Data'!$B$7:$R$2292,12,0)</f>
        <v>10.1394</v>
      </c>
      <c r="M13" s="66">
        <f t="shared" si="13"/>
        <v>4</v>
      </c>
      <c r="N13" s="65"/>
      <c r="O13" s="66"/>
      <c r="P13" s="65">
        <f>VLOOKUP($A13,'Return Data'!$B$7:$R$2292,16,0)</f>
        <v>22.915600000000001</v>
      </c>
      <c r="Q13" s="67">
        <f t="shared" si="15"/>
        <v>3</v>
      </c>
    </row>
    <row r="14" spans="1:17" x14ac:dyDescent="0.3">
      <c r="A14" s="63" t="s">
        <v>1871</v>
      </c>
      <c r="B14" s="64">
        <f>VLOOKUP($A14,'Return Data'!$B$7:$R$2292,3,0)</f>
        <v>44651</v>
      </c>
      <c r="C14" s="65">
        <f>VLOOKUP($A14,'Return Data'!$B$7:$R$2292,4,0)</f>
        <v>20.515799999999999</v>
      </c>
      <c r="D14" s="65">
        <f>VLOOKUP($A14,'Return Data'!$B$7:$R$2292,8,0)</f>
        <v>7.2911999999999999</v>
      </c>
      <c r="E14" s="66">
        <f t="shared" si="4"/>
        <v>1</v>
      </c>
      <c r="F14" s="65">
        <f>VLOOKUP($A14,'Return Data'!$B$7:$R$2292,9,0)</f>
        <v>14.9518</v>
      </c>
      <c r="G14" s="66">
        <f t="shared" si="5"/>
        <v>1</v>
      </c>
      <c r="H14" s="65">
        <f>VLOOKUP($A14,'Return Data'!$B$7:$R$2292,10,0)</f>
        <v>6.6787000000000001</v>
      </c>
      <c r="I14" s="66">
        <f t="shared" si="11"/>
        <v>1</v>
      </c>
      <c r="J14" s="65">
        <f>VLOOKUP($A14,'Return Data'!$B$7:$R$2292,11,0)</f>
        <v>12.0451</v>
      </c>
      <c r="K14" s="66">
        <f t="shared" si="12"/>
        <v>1</v>
      </c>
      <c r="L14" s="65">
        <f>VLOOKUP($A14,'Return Data'!$B$7:$R$2292,12,0)</f>
        <v>30.002300000000002</v>
      </c>
      <c r="M14" s="66">
        <f t="shared" si="13"/>
        <v>1</v>
      </c>
      <c r="N14" s="65"/>
      <c r="O14" s="66"/>
      <c r="P14" s="65">
        <f>VLOOKUP($A14,'Return Data'!$B$7:$R$2292,16,0)</f>
        <v>67.078400000000002</v>
      </c>
      <c r="Q14" s="67">
        <f t="shared" si="15"/>
        <v>1</v>
      </c>
    </row>
    <row r="15" spans="1:17" x14ac:dyDescent="0.3">
      <c r="A15" s="63" t="s">
        <v>51</v>
      </c>
      <c r="B15" s="64">
        <f>VLOOKUP($A15,'Return Data'!$B$7:$R$2292,3,0)</f>
        <v>44651</v>
      </c>
      <c r="C15" s="65">
        <f>VLOOKUP($A15,'Return Data'!$B$7:$R$2292,4,0)</f>
        <v>16.29</v>
      </c>
      <c r="D15" s="65">
        <f>VLOOKUP($A15,'Return Data'!$B$7:$R$2292,8,0)</f>
        <v>0</v>
      </c>
      <c r="E15" s="66">
        <f t="shared" si="4"/>
        <v>9</v>
      </c>
      <c r="F15" s="65">
        <f>VLOOKUP($A15,'Return Data'!$B$7:$R$2292,9,0)</f>
        <v>2.1316999999999999</v>
      </c>
      <c r="G15" s="66">
        <f t="shared" si="5"/>
        <v>8</v>
      </c>
      <c r="H15" s="65">
        <f>VLOOKUP($A15,'Return Data'!$B$7:$R$2292,10,0)</f>
        <v>-5.4006999999999996</v>
      </c>
      <c r="I15" s="66">
        <f t="shared" si="11"/>
        <v>7</v>
      </c>
      <c r="J15" s="65">
        <f>VLOOKUP($A15,'Return Data'!$B$7:$R$2292,11,0)</f>
        <v>-4.4013999999999998</v>
      </c>
      <c r="K15" s="66">
        <f t="shared" si="12"/>
        <v>8</v>
      </c>
      <c r="L15" s="65">
        <f>VLOOKUP($A15,'Return Data'!$B$7:$R$2292,12,0)</f>
        <v>4.2225999999999999</v>
      </c>
      <c r="M15" s="66">
        <f t="shared" si="13"/>
        <v>7</v>
      </c>
      <c r="N15" s="65">
        <f>VLOOKUP($A15,'Return Data'!$B$7:$R$2292,13,0)</f>
        <v>13.3612</v>
      </c>
      <c r="O15" s="66">
        <f t="shared" si="14"/>
        <v>3</v>
      </c>
      <c r="P15" s="65">
        <f>VLOOKUP($A15,'Return Data'!$B$7:$R$2292,16,0)</f>
        <v>19.645499999999998</v>
      </c>
      <c r="Q15" s="67">
        <f t="shared" si="15"/>
        <v>7</v>
      </c>
    </row>
    <row r="16" spans="1:17" x14ac:dyDescent="0.3">
      <c r="A16" s="63" t="s">
        <v>52</v>
      </c>
      <c r="B16" s="64">
        <f>VLOOKUP($A16,'Return Data'!$B$7:$R$2292,3,0)</f>
        <v>44651</v>
      </c>
      <c r="C16" s="65">
        <f>VLOOKUP($A16,'Return Data'!$B$7:$R$2292,4,0)</f>
        <v>724.85806354571901</v>
      </c>
      <c r="D16" s="65">
        <f>VLOOKUP($A16,'Return Data'!$B$7:$R$2292,8,0)</f>
        <v>1.2583</v>
      </c>
      <c r="E16" s="66">
        <f t="shared" si="4"/>
        <v>3</v>
      </c>
      <c r="F16" s="65">
        <f>VLOOKUP($A16,'Return Data'!$B$7:$R$2292,9,0)</f>
        <v>3.6930000000000001</v>
      </c>
      <c r="G16" s="66">
        <f t="shared" si="5"/>
        <v>5</v>
      </c>
      <c r="H16" s="65">
        <f>VLOOKUP($A16,'Return Data'!$B$7:$R$2292,10,0)</f>
        <v>-2.2351000000000001</v>
      </c>
      <c r="I16" s="66">
        <f t="shared" si="11"/>
        <v>4</v>
      </c>
      <c r="J16" s="65">
        <f>VLOOKUP($A16,'Return Data'!$B$7:$R$2292,11,0)</f>
        <v>0.77370000000000005</v>
      </c>
      <c r="K16" s="66">
        <f t="shared" si="12"/>
        <v>2</v>
      </c>
      <c r="L16" s="65">
        <f>VLOOKUP($A16,'Return Data'!$B$7:$R$2292,12,0)</f>
        <v>11.524800000000001</v>
      </c>
      <c r="M16" s="66">
        <f t="shared" si="13"/>
        <v>3</v>
      </c>
      <c r="N16" s="65">
        <f>VLOOKUP($A16,'Return Data'!$B$7:$R$2292,13,0)</f>
        <v>21.319099999999999</v>
      </c>
      <c r="O16" s="66">
        <f t="shared" si="14"/>
        <v>1</v>
      </c>
      <c r="P16" s="65">
        <f>VLOOKUP($A16,'Return Data'!$B$7:$R$2292,16,0)</f>
        <v>14.6828</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1.5556000000000001</v>
      </c>
      <c r="E18" s="74"/>
      <c r="F18" s="75">
        <f>AVERAGE(F8:F16)</f>
        <v>4.5133888888888887</v>
      </c>
      <c r="G18" s="74"/>
      <c r="H18" s="75">
        <f>AVERAGE(H8:H16)</f>
        <v>-2.9574555555555557</v>
      </c>
      <c r="I18" s="74"/>
      <c r="J18" s="75">
        <f>AVERAGE(J8:J16)</f>
        <v>-1.1423666666666668</v>
      </c>
      <c r="K18" s="74"/>
      <c r="L18" s="75">
        <f>AVERAGE(L8:L16)</f>
        <v>10.095725</v>
      </c>
      <c r="M18" s="74"/>
      <c r="N18" s="75">
        <f>AVERAGE(N8:N16)</f>
        <v>15.28665</v>
      </c>
      <c r="O18" s="74"/>
      <c r="P18" s="75">
        <f>AVERAGE(P8:P16)</f>
        <v>25.734477777777776</v>
      </c>
      <c r="Q18" s="76"/>
    </row>
    <row r="19" spans="1:17" x14ac:dyDescent="0.3">
      <c r="A19" s="73" t="s">
        <v>28</v>
      </c>
      <c r="B19" s="74"/>
      <c r="C19" s="74"/>
      <c r="D19" s="75">
        <f>MIN(D8:D16)</f>
        <v>0</v>
      </c>
      <c r="E19" s="74"/>
      <c r="F19" s="75">
        <f>MIN(F8:F16)</f>
        <v>1.7822</v>
      </c>
      <c r="G19" s="74"/>
      <c r="H19" s="75">
        <f>MIN(H8:H16)</f>
        <v>-7.7199</v>
      </c>
      <c r="I19" s="74"/>
      <c r="J19" s="75">
        <f>MIN(J8:J16)</f>
        <v>-6.6021000000000001</v>
      </c>
      <c r="K19" s="74"/>
      <c r="L19" s="75">
        <f>MIN(L8:L16)</f>
        <v>1.8519000000000001</v>
      </c>
      <c r="M19" s="74"/>
      <c r="N19" s="75">
        <f>MIN(N8:N16)</f>
        <v>12.917</v>
      </c>
      <c r="O19" s="74"/>
      <c r="P19" s="75">
        <f>MIN(P8:P16)</f>
        <v>14.6828</v>
      </c>
      <c r="Q19" s="76"/>
    </row>
    <row r="20" spans="1:17" ht="15" thickBot="1" x14ac:dyDescent="0.35">
      <c r="A20" s="77" t="s">
        <v>29</v>
      </c>
      <c r="B20" s="78"/>
      <c r="C20" s="78"/>
      <c r="D20" s="79">
        <f>MAX(D8:D16)</f>
        <v>7.2911999999999999</v>
      </c>
      <c r="E20" s="78"/>
      <c r="F20" s="79">
        <f>MAX(F8:F16)</f>
        <v>14.9518</v>
      </c>
      <c r="G20" s="78"/>
      <c r="H20" s="79">
        <f>MAX(H8:H16)</f>
        <v>6.6787000000000001</v>
      </c>
      <c r="I20" s="78"/>
      <c r="J20" s="79">
        <f>MAX(J8:J16)</f>
        <v>12.0451</v>
      </c>
      <c r="K20" s="78"/>
      <c r="L20" s="79">
        <f>MAX(L8:L16)</f>
        <v>30.002300000000002</v>
      </c>
      <c r="M20" s="78"/>
      <c r="N20" s="79">
        <f>MAX(N8:N16)</f>
        <v>21.319099999999999</v>
      </c>
      <c r="O20" s="78"/>
      <c r="P20" s="79">
        <f>MAX(P8:P16)</f>
        <v>67.078400000000002</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1327</v>
      </c>
      <c r="B8" s="64">
        <f>VLOOKUP($A8,'Return Data'!$B$7:$R$2292,3,0)</f>
        <v>44651</v>
      </c>
      <c r="C8" s="65">
        <f>VLOOKUP($A8,'Return Data'!$B$7:$R$2292,4,0)</f>
        <v>40.539400000000001</v>
      </c>
      <c r="D8" s="65">
        <f>VLOOKUP($A8,'Return Data'!$B$7:$R$2292,9,0)</f>
        <v>6.7858000000000001</v>
      </c>
      <c r="E8" s="66">
        <f t="shared" ref="E8:E32" si="0">RANK(D8,D$8:D$32,0)</f>
        <v>2</v>
      </c>
      <c r="F8" s="65">
        <f>VLOOKUP($A8,'Return Data'!$B$7:$R$2292,10,0)</f>
        <v>4.9855</v>
      </c>
      <c r="G8" s="66">
        <f t="shared" ref="G8:G32" si="1">RANK(F8,F$8:F$32,0)</f>
        <v>2</v>
      </c>
      <c r="H8" s="65">
        <f>VLOOKUP($A8,'Return Data'!$B$7:$R$2292,11,0)</f>
        <v>4.1048</v>
      </c>
      <c r="I8" s="66">
        <f t="shared" ref="I8:I32" si="2">RANK(H8,H$8:H$32,0)</f>
        <v>3</v>
      </c>
      <c r="J8" s="65">
        <f>VLOOKUP($A8,'Return Data'!$B$7:$R$2292,12,0)</f>
        <v>5.09</v>
      </c>
      <c r="K8" s="66">
        <f t="shared" ref="K8:K32" si="3">RANK(J8,J$8:J$32,0)</f>
        <v>6</v>
      </c>
      <c r="L8" s="65">
        <f>VLOOKUP($A8,'Return Data'!$B$7:$R$2292,13,0)</f>
        <v>5.4217000000000004</v>
      </c>
      <c r="M8" s="66">
        <f>RANK(L8,L$8:L$32,0)</f>
        <v>6</v>
      </c>
      <c r="N8" s="65">
        <f>VLOOKUP($A8,'Return Data'!$B$7:$R$2292,17,0)</f>
        <v>8.1707999999999998</v>
      </c>
      <c r="O8" s="66">
        <f>RANK(N8,N$8:N$32,0)</f>
        <v>3</v>
      </c>
      <c r="P8" s="65">
        <f>VLOOKUP($A8,'Return Data'!$B$7:$R$2292,14,0)</f>
        <v>8.1243999999999996</v>
      </c>
      <c r="Q8" s="66">
        <f>RANK(P8,P$8:P$32,0)</f>
        <v>2</v>
      </c>
      <c r="R8" s="65">
        <f>VLOOKUP($A8,'Return Data'!$B$7:$R$2292,16,0)</f>
        <v>9.0418000000000003</v>
      </c>
      <c r="S8" s="67">
        <f>RANK(R8,R$8:R$32,0)</f>
        <v>1</v>
      </c>
    </row>
    <row r="9" spans="1:19" x14ac:dyDescent="0.3">
      <c r="A9" s="82" t="s">
        <v>1328</v>
      </c>
      <c r="B9" s="64">
        <f>VLOOKUP($A9,'Return Data'!$B$7:$R$2292,3,0)</f>
        <v>44651</v>
      </c>
      <c r="C9" s="65">
        <f>VLOOKUP($A9,'Return Data'!$B$7:$R$2292,4,0)</f>
        <v>26.6829</v>
      </c>
      <c r="D9" s="65">
        <f>VLOOKUP($A9,'Return Data'!$B$7:$R$2292,9,0)</f>
        <v>5.5952000000000002</v>
      </c>
      <c r="E9" s="66">
        <f t="shared" si="0"/>
        <v>3</v>
      </c>
      <c r="F9" s="65">
        <f>VLOOKUP($A9,'Return Data'!$B$7:$R$2292,10,0)</f>
        <v>4.7671000000000001</v>
      </c>
      <c r="G9" s="66">
        <f t="shared" si="1"/>
        <v>4</v>
      </c>
      <c r="H9" s="65">
        <f>VLOOKUP($A9,'Return Data'!$B$7:$R$2292,11,0)</f>
        <v>3.9055</v>
      </c>
      <c r="I9" s="66">
        <f t="shared" si="2"/>
        <v>6</v>
      </c>
      <c r="J9" s="65">
        <f>VLOOKUP($A9,'Return Data'!$B$7:$R$2292,12,0)</f>
        <v>4.7896999999999998</v>
      </c>
      <c r="K9" s="66">
        <f t="shared" si="3"/>
        <v>7</v>
      </c>
      <c r="L9" s="65">
        <f>VLOOKUP($A9,'Return Data'!$B$7:$R$2292,13,0)</f>
        <v>5.0429000000000004</v>
      </c>
      <c r="M9" s="66">
        <f t="shared" ref="M9:M32" si="4">RANK(L9,L$8:L$32,0)</f>
        <v>9</v>
      </c>
      <c r="N9" s="65">
        <f>VLOOKUP($A9,'Return Data'!$B$7:$R$2292,17,0)</f>
        <v>6.8407999999999998</v>
      </c>
      <c r="O9" s="66">
        <f t="shared" ref="O9:O32" si="5">RANK(N9,N$8:N$32,0)</f>
        <v>9</v>
      </c>
      <c r="P9" s="65">
        <f>VLOOKUP($A9,'Return Data'!$B$7:$R$2292,14,0)</f>
        <v>7.9170999999999996</v>
      </c>
      <c r="Q9" s="66">
        <f t="shared" ref="Q9:Q32" si="6">RANK(P9,P$8:P$32,0)</f>
        <v>5</v>
      </c>
      <c r="R9" s="65">
        <f>VLOOKUP($A9,'Return Data'!$B$7:$R$2292,16,0)</f>
        <v>8.5215999999999994</v>
      </c>
      <c r="S9" s="67">
        <f t="shared" ref="S9:S32" si="7">RANK(R9,R$8:R$32,0)</f>
        <v>3</v>
      </c>
    </row>
    <row r="10" spans="1:19" x14ac:dyDescent="0.3">
      <c r="A10" s="82" t="s">
        <v>2034</v>
      </c>
      <c r="B10" s="64">
        <f>VLOOKUP($A10,'Return Data'!$B$7:$R$2292,3,0)</f>
        <v>44651</v>
      </c>
      <c r="C10" s="65">
        <f>VLOOKUP($A10,'Return Data'!$B$7:$R$2292,4,0)</f>
        <v>25.267399999999999</v>
      </c>
      <c r="D10" s="65">
        <f>VLOOKUP($A10,'Return Data'!$B$7:$R$2292,9,0)</f>
        <v>5.1482000000000001</v>
      </c>
      <c r="E10" s="66">
        <f t="shared" si="0"/>
        <v>6</v>
      </c>
      <c r="F10" s="65">
        <f>VLOOKUP($A10,'Return Data'!$B$7:$R$2292,10,0)</f>
        <v>4.5378999999999996</v>
      </c>
      <c r="G10" s="66">
        <f t="shared" si="1"/>
        <v>6</v>
      </c>
      <c r="H10" s="65">
        <f>VLOOKUP($A10,'Return Data'!$B$7:$R$2292,11,0)</f>
        <v>3.8521999999999998</v>
      </c>
      <c r="I10" s="66">
        <f t="shared" si="2"/>
        <v>8</v>
      </c>
      <c r="J10" s="65">
        <f>VLOOKUP($A10,'Return Data'!$B$7:$R$2292,12,0)</f>
        <v>4.6106999999999996</v>
      </c>
      <c r="K10" s="66">
        <f t="shared" si="3"/>
        <v>10</v>
      </c>
      <c r="L10" s="65">
        <f>VLOOKUP($A10,'Return Data'!$B$7:$R$2292,13,0)</f>
        <v>4.8483000000000001</v>
      </c>
      <c r="M10" s="66">
        <f t="shared" si="4"/>
        <v>12</v>
      </c>
      <c r="N10" s="65">
        <f>VLOOKUP($A10,'Return Data'!$B$7:$R$2292,17,0)</f>
        <v>5.5613000000000001</v>
      </c>
      <c r="O10" s="66">
        <f t="shared" si="5"/>
        <v>22</v>
      </c>
      <c r="P10" s="65">
        <f>VLOOKUP($A10,'Return Data'!$B$7:$R$2292,14,0)</f>
        <v>7.0113000000000003</v>
      </c>
      <c r="Q10" s="66">
        <f t="shared" si="6"/>
        <v>15</v>
      </c>
      <c r="R10" s="65">
        <f>VLOOKUP($A10,'Return Data'!$B$7:$R$2292,16,0)</f>
        <v>8.3948999999999998</v>
      </c>
      <c r="S10" s="67">
        <f t="shared" si="7"/>
        <v>6</v>
      </c>
    </row>
    <row r="11" spans="1:19" x14ac:dyDescent="0.3">
      <c r="A11" s="82" t="s">
        <v>1331</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25</v>
      </c>
      <c r="P11" s="65">
        <f>VLOOKUP($A11,'Return Data'!$B$7:$R$2292,14,0)</f>
        <v>0</v>
      </c>
      <c r="Q11" s="66">
        <f t="shared" si="6"/>
        <v>24</v>
      </c>
      <c r="R11" s="65">
        <f>VLOOKUP($A11,'Return Data'!$B$7:$R$2292,16,0)</f>
        <v>0</v>
      </c>
      <c r="S11" s="67">
        <f t="shared" si="7"/>
        <v>25</v>
      </c>
    </row>
    <row r="12" spans="1:19" x14ac:dyDescent="0.3">
      <c r="A12" s="82" t="s">
        <v>1332</v>
      </c>
      <c r="B12" s="64">
        <f>VLOOKUP($A12,'Return Data'!$B$7:$R$2292,3,0)</f>
        <v>44651</v>
      </c>
      <c r="C12" s="65">
        <f>VLOOKUP($A12,'Return Data'!$B$7:$R$2292,4,0)</f>
        <v>21.7042</v>
      </c>
      <c r="D12" s="65">
        <f>VLOOKUP($A12,'Return Data'!$B$7:$R$2292,9,0)</f>
        <v>181.3948</v>
      </c>
      <c r="E12" s="66">
        <f t="shared" si="0"/>
        <v>1</v>
      </c>
      <c r="F12" s="65">
        <f>VLOOKUP($A12,'Return Data'!$B$7:$R$2292,10,0)</f>
        <v>64.643000000000001</v>
      </c>
      <c r="G12" s="66">
        <f t="shared" si="1"/>
        <v>1</v>
      </c>
      <c r="H12" s="65">
        <f>VLOOKUP($A12,'Return Data'!$B$7:$R$2292,11,0)</f>
        <v>33.421100000000003</v>
      </c>
      <c r="I12" s="66">
        <f t="shared" si="2"/>
        <v>1</v>
      </c>
      <c r="J12" s="65">
        <f>VLOOKUP($A12,'Return Data'!$B$7:$R$2292,12,0)</f>
        <v>23.322700000000001</v>
      </c>
      <c r="K12" s="66">
        <f t="shared" si="3"/>
        <v>1</v>
      </c>
      <c r="L12" s="65">
        <f>VLOOKUP($A12,'Return Data'!$B$7:$R$2292,13,0)</f>
        <v>19.234200000000001</v>
      </c>
      <c r="M12" s="66">
        <f t="shared" si="4"/>
        <v>1</v>
      </c>
      <c r="N12" s="65">
        <f>VLOOKUP($A12,'Return Data'!$B$7:$R$2292,17,0)</f>
        <v>6.8776999999999999</v>
      </c>
      <c r="O12" s="66">
        <f t="shared" si="5"/>
        <v>8</v>
      </c>
      <c r="P12" s="65">
        <f>VLOOKUP($A12,'Return Data'!$B$7:$R$2292,14,0)</f>
        <v>0.60650000000000004</v>
      </c>
      <c r="Q12" s="66">
        <f t="shared" si="6"/>
        <v>23</v>
      </c>
      <c r="R12" s="65">
        <f>VLOOKUP($A12,'Return Data'!$B$7:$R$2292,16,0)</f>
        <v>6.1113</v>
      </c>
      <c r="S12" s="67">
        <f t="shared" si="7"/>
        <v>24</v>
      </c>
    </row>
    <row r="13" spans="1:19" x14ac:dyDescent="0.3">
      <c r="A13" s="82" t="s">
        <v>1334</v>
      </c>
      <c r="B13" s="64">
        <f>VLOOKUP($A13,'Return Data'!$B$7:$R$2292,3,0)</f>
        <v>44651</v>
      </c>
      <c r="C13" s="65">
        <f>VLOOKUP($A13,'Return Data'!$B$7:$R$2292,4,0)</f>
        <v>22.430399999999999</v>
      </c>
      <c r="D13" s="65">
        <f>VLOOKUP($A13,'Return Data'!$B$7:$R$2292,9,0)</f>
        <v>4.3307000000000002</v>
      </c>
      <c r="E13" s="66">
        <f t="shared" si="0"/>
        <v>13</v>
      </c>
      <c r="F13" s="65">
        <f>VLOOKUP($A13,'Return Data'!$B$7:$R$2292,10,0)</f>
        <v>3.7738999999999998</v>
      </c>
      <c r="G13" s="66">
        <f t="shared" si="1"/>
        <v>18</v>
      </c>
      <c r="H13" s="65">
        <f>VLOOKUP($A13,'Return Data'!$B$7:$R$2292,11,0)</f>
        <v>3.1983000000000001</v>
      </c>
      <c r="I13" s="66">
        <f t="shared" si="2"/>
        <v>21</v>
      </c>
      <c r="J13" s="65">
        <f>VLOOKUP($A13,'Return Data'!$B$7:$R$2292,12,0)</f>
        <v>3.8363999999999998</v>
      </c>
      <c r="K13" s="66">
        <f t="shared" si="3"/>
        <v>24</v>
      </c>
      <c r="L13" s="65">
        <f>VLOOKUP($A13,'Return Data'!$B$7:$R$2292,13,0)</f>
        <v>4.0023999999999997</v>
      </c>
      <c r="M13" s="66">
        <f t="shared" si="4"/>
        <v>24</v>
      </c>
      <c r="N13" s="65">
        <f>VLOOKUP($A13,'Return Data'!$B$7:$R$2292,17,0)</f>
        <v>5.9131999999999998</v>
      </c>
      <c r="O13" s="66">
        <f t="shared" si="5"/>
        <v>20</v>
      </c>
      <c r="P13" s="65">
        <f>VLOOKUP($A13,'Return Data'!$B$7:$R$2292,14,0)</f>
        <v>6.8680000000000003</v>
      </c>
      <c r="Q13" s="66">
        <f t="shared" si="6"/>
        <v>16</v>
      </c>
      <c r="R13" s="65">
        <f>VLOOKUP($A13,'Return Data'!$B$7:$R$2292,16,0)</f>
        <v>7.4984000000000002</v>
      </c>
      <c r="S13" s="67">
        <f t="shared" si="7"/>
        <v>18</v>
      </c>
    </row>
    <row r="14" spans="1:19" x14ac:dyDescent="0.3">
      <c r="A14" s="82" t="s">
        <v>1336</v>
      </c>
      <c r="B14" s="64">
        <f>VLOOKUP($A14,'Return Data'!$B$7:$R$2292,3,0)</f>
        <v>44651</v>
      </c>
      <c r="C14" s="65">
        <f>VLOOKUP($A14,'Return Data'!$B$7:$R$2292,4,0)</f>
        <v>40.542299999999997</v>
      </c>
      <c r="D14" s="65">
        <f>VLOOKUP($A14,'Return Data'!$B$7:$R$2292,9,0)</f>
        <v>4.6768000000000001</v>
      </c>
      <c r="E14" s="66">
        <f t="shared" si="0"/>
        <v>9</v>
      </c>
      <c r="F14" s="65">
        <f>VLOOKUP($A14,'Return Data'!$B$7:$R$2292,10,0)</f>
        <v>4.1402000000000001</v>
      </c>
      <c r="G14" s="66">
        <f t="shared" si="1"/>
        <v>10</v>
      </c>
      <c r="H14" s="65">
        <f>VLOOKUP($A14,'Return Data'!$B$7:$R$2292,11,0)</f>
        <v>3.3296000000000001</v>
      </c>
      <c r="I14" s="66">
        <f t="shared" si="2"/>
        <v>19</v>
      </c>
      <c r="J14" s="65">
        <f>VLOOKUP($A14,'Return Data'!$B$7:$R$2292,12,0)</f>
        <v>4.1679000000000004</v>
      </c>
      <c r="K14" s="66">
        <f t="shared" si="3"/>
        <v>19</v>
      </c>
      <c r="L14" s="65">
        <f>VLOOKUP($A14,'Return Data'!$B$7:$R$2292,13,0)</f>
        <v>4.3691000000000004</v>
      </c>
      <c r="M14" s="66">
        <f t="shared" si="4"/>
        <v>21</v>
      </c>
      <c r="N14" s="65">
        <f>VLOOKUP($A14,'Return Data'!$B$7:$R$2292,17,0)</f>
        <v>6.2157999999999998</v>
      </c>
      <c r="O14" s="66">
        <f t="shared" si="5"/>
        <v>15</v>
      </c>
      <c r="P14" s="65">
        <f>VLOOKUP($A14,'Return Data'!$B$7:$R$2292,14,0)</f>
        <v>7.2355</v>
      </c>
      <c r="Q14" s="66">
        <f t="shared" si="6"/>
        <v>12</v>
      </c>
      <c r="R14" s="65">
        <f>VLOOKUP($A14,'Return Data'!$B$7:$R$2292,16,0)</f>
        <v>8.1967999999999996</v>
      </c>
      <c r="S14" s="67">
        <f t="shared" si="7"/>
        <v>9</v>
      </c>
    </row>
    <row r="15" spans="1:19" x14ac:dyDescent="0.3">
      <c r="A15" s="82" t="s">
        <v>1346</v>
      </c>
      <c r="B15" s="64">
        <f>VLOOKUP($A15,'Return Data'!$B$7:$R$2292,3,0)</f>
        <v>44651</v>
      </c>
      <c r="C15" s="65">
        <f>VLOOKUP($A15,'Return Data'!$B$7:$R$2292,4,0)</f>
        <v>4730.0757000000003</v>
      </c>
      <c r="D15" s="65">
        <f>VLOOKUP($A15,'Return Data'!$B$7:$R$2292,9,0)</f>
        <v>4.3398000000000003</v>
      </c>
      <c r="E15" s="66">
        <f t="shared" si="0"/>
        <v>12</v>
      </c>
      <c r="F15" s="65">
        <f>VLOOKUP($A15,'Return Data'!$B$7:$R$2292,10,0)</f>
        <v>0.71709999999999996</v>
      </c>
      <c r="G15" s="66">
        <f t="shared" si="1"/>
        <v>24</v>
      </c>
      <c r="H15" s="65">
        <f>VLOOKUP($A15,'Return Data'!$B$7:$R$2292,11,0)</f>
        <v>3.4203000000000001</v>
      </c>
      <c r="I15" s="66">
        <f t="shared" si="2"/>
        <v>15</v>
      </c>
      <c r="J15" s="65">
        <f>VLOOKUP($A15,'Return Data'!$B$7:$R$2292,12,0)</f>
        <v>10.760899999999999</v>
      </c>
      <c r="K15" s="66">
        <f t="shared" si="3"/>
        <v>4</v>
      </c>
      <c r="L15" s="65">
        <f>VLOOKUP($A15,'Return Data'!$B$7:$R$2292,13,0)</f>
        <v>11.296200000000001</v>
      </c>
      <c r="M15" s="66">
        <f t="shared" si="4"/>
        <v>3</v>
      </c>
      <c r="N15" s="65">
        <f>VLOOKUP($A15,'Return Data'!$B$7:$R$2292,17,0)</f>
        <v>8.0403000000000002</v>
      </c>
      <c r="O15" s="66">
        <f t="shared" si="5"/>
        <v>4</v>
      </c>
      <c r="P15" s="65">
        <f>VLOOKUP($A15,'Return Data'!$B$7:$R$2292,14,0)</f>
        <v>4.0656999999999996</v>
      </c>
      <c r="Q15" s="66">
        <f t="shared" si="6"/>
        <v>19</v>
      </c>
      <c r="R15" s="65">
        <f>VLOOKUP($A15,'Return Data'!$B$7:$R$2292,16,0)</f>
        <v>8.0892999999999997</v>
      </c>
      <c r="S15" s="67">
        <f t="shared" si="7"/>
        <v>13</v>
      </c>
    </row>
    <row r="16" spans="1:19" x14ac:dyDescent="0.3">
      <c r="A16" s="82" t="s">
        <v>1348</v>
      </c>
      <c r="B16" s="64">
        <f>VLOOKUP($A16,'Return Data'!$B$7:$R$2292,3,0)</f>
        <v>44651</v>
      </c>
      <c r="C16" s="65">
        <f>VLOOKUP($A16,'Return Data'!$B$7:$R$2292,4,0)</f>
        <v>26.219100000000001</v>
      </c>
      <c r="D16" s="65">
        <f>VLOOKUP($A16,'Return Data'!$B$7:$R$2292,9,0)</f>
        <v>4.1234000000000002</v>
      </c>
      <c r="E16" s="66">
        <f t="shared" si="0"/>
        <v>17</v>
      </c>
      <c r="F16" s="65">
        <f>VLOOKUP($A16,'Return Data'!$B$7:$R$2292,10,0)</f>
        <v>3.63</v>
      </c>
      <c r="G16" s="66">
        <f t="shared" si="1"/>
        <v>19</v>
      </c>
      <c r="H16" s="65">
        <f>VLOOKUP($A16,'Return Data'!$B$7:$R$2292,11,0)</f>
        <v>3.3668</v>
      </c>
      <c r="I16" s="66">
        <f t="shared" si="2"/>
        <v>17</v>
      </c>
      <c r="J16" s="65">
        <f>VLOOKUP($A16,'Return Data'!$B$7:$R$2292,12,0)</f>
        <v>4.5605000000000002</v>
      </c>
      <c r="K16" s="66">
        <f t="shared" si="3"/>
        <v>11</v>
      </c>
      <c r="L16" s="65">
        <f>VLOOKUP($A16,'Return Data'!$B$7:$R$2292,13,0)</f>
        <v>5.0995999999999997</v>
      </c>
      <c r="M16" s="66">
        <f t="shared" si="4"/>
        <v>8</v>
      </c>
      <c r="N16" s="65">
        <f>VLOOKUP($A16,'Return Data'!$B$7:$R$2292,17,0)</f>
        <v>7.0292000000000003</v>
      </c>
      <c r="O16" s="66">
        <f t="shared" si="5"/>
        <v>7</v>
      </c>
      <c r="P16" s="65">
        <f>VLOOKUP($A16,'Return Data'!$B$7:$R$2292,14,0)</f>
        <v>7.9476000000000004</v>
      </c>
      <c r="Q16" s="66">
        <f t="shared" si="6"/>
        <v>4</v>
      </c>
      <c r="R16" s="65">
        <f>VLOOKUP($A16,'Return Data'!$B$7:$R$2292,16,0)</f>
        <v>8.3873999999999995</v>
      </c>
      <c r="S16" s="67">
        <f t="shared" si="7"/>
        <v>7</v>
      </c>
    </row>
    <row r="17" spans="1:19" x14ac:dyDescent="0.3">
      <c r="A17" s="82" t="s">
        <v>1350</v>
      </c>
      <c r="B17" s="64">
        <f>VLOOKUP($A17,'Return Data'!$B$7:$R$2292,3,0)</f>
        <v>44651</v>
      </c>
      <c r="C17" s="65">
        <f>VLOOKUP($A17,'Return Data'!$B$7:$R$2292,4,0)</f>
        <v>35.083199999999998</v>
      </c>
      <c r="D17" s="65">
        <f>VLOOKUP($A17,'Return Data'!$B$7:$R$2292,9,0)</f>
        <v>4.1459000000000001</v>
      </c>
      <c r="E17" s="66">
        <f t="shared" si="0"/>
        <v>16</v>
      </c>
      <c r="F17" s="65">
        <f>VLOOKUP($A17,'Return Data'!$B$7:$R$2292,10,0)</f>
        <v>4.5566000000000004</v>
      </c>
      <c r="G17" s="66">
        <f t="shared" si="1"/>
        <v>5</v>
      </c>
      <c r="H17" s="65">
        <f>VLOOKUP($A17,'Return Data'!$B$7:$R$2292,11,0)</f>
        <v>3.605</v>
      </c>
      <c r="I17" s="66">
        <f t="shared" si="2"/>
        <v>10</v>
      </c>
      <c r="J17" s="65">
        <f>VLOOKUP($A17,'Return Data'!$B$7:$R$2292,12,0)</f>
        <v>4.4917999999999996</v>
      </c>
      <c r="K17" s="66">
        <f t="shared" si="3"/>
        <v>13</v>
      </c>
      <c r="L17" s="65">
        <f>VLOOKUP($A17,'Return Data'!$B$7:$R$2292,13,0)</f>
        <v>4.7859999999999996</v>
      </c>
      <c r="M17" s="66">
        <f t="shared" si="4"/>
        <v>13</v>
      </c>
      <c r="N17" s="65">
        <f>VLOOKUP($A17,'Return Data'!$B$7:$R$2292,17,0)</f>
        <v>4.7788000000000004</v>
      </c>
      <c r="O17" s="66">
        <f t="shared" si="5"/>
        <v>24</v>
      </c>
      <c r="P17" s="65">
        <f>VLOOKUP($A17,'Return Data'!$B$7:$R$2292,14,0)</f>
        <v>3.0497999999999998</v>
      </c>
      <c r="Q17" s="66">
        <f t="shared" si="6"/>
        <v>22</v>
      </c>
      <c r="R17" s="65">
        <f>VLOOKUP($A17,'Return Data'!$B$7:$R$2292,16,0)</f>
        <v>6.7046000000000001</v>
      </c>
      <c r="S17" s="67">
        <f t="shared" si="7"/>
        <v>23</v>
      </c>
    </row>
    <row r="18" spans="1:19" x14ac:dyDescent="0.3">
      <c r="A18" s="82" t="s">
        <v>1352</v>
      </c>
      <c r="B18" s="64">
        <f>VLOOKUP($A18,'Return Data'!$B$7:$R$2292,3,0)</f>
        <v>44651</v>
      </c>
      <c r="C18" s="65">
        <f>VLOOKUP($A18,'Return Data'!$B$7:$R$2292,4,0)</f>
        <v>51.045200000000001</v>
      </c>
      <c r="D18" s="65">
        <f>VLOOKUP($A18,'Return Data'!$B$7:$R$2292,9,0)</f>
        <v>4.8917999999999999</v>
      </c>
      <c r="E18" s="66">
        <f t="shared" si="0"/>
        <v>7</v>
      </c>
      <c r="F18" s="65">
        <f>VLOOKUP($A18,'Return Data'!$B$7:$R$2292,10,0)</f>
        <v>3.4146999999999998</v>
      </c>
      <c r="G18" s="66">
        <f t="shared" si="1"/>
        <v>22</v>
      </c>
      <c r="H18" s="65">
        <f>VLOOKUP($A18,'Return Data'!$B$7:$R$2292,11,0)</f>
        <v>3.2511000000000001</v>
      </c>
      <c r="I18" s="66">
        <f t="shared" si="2"/>
        <v>20</v>
      </c>
      <c r="J18" s="65">
        <f>VLOOKUP($A18,'Return Data'!$B$7:$R$2292,12,0)</f>
        <v>4.4961000000000002</v>
      </c>
      <c r="K18" s="66">
        <f t="shared" si="3"/>
        <v>12</v>
      </c>
      <c r="L18" s="65">
        <f>VLOOKUP($A18,'Return Data'!$B$7:$R$2292,13,0)</f>
        <v>4.99</v>
      </c>
      <c r="M18" s="66">
        <f t="shared" si="4"/>
        <v>10</v>
      </c>
      <c r="N18" s="65">
        <f>VLOOKUP($A18,'Return Data'!$B$7:$R$2292,17,0)</f>
        <v>7.2634999999999996</v>
      </c>
      <c r="O18" s="66">
        <f t="shared" si="5"/>
        <v>6</v>
      </c>
      <c r="P18" s="65">
        <f>VLOOKUP($A18,'Return Data'!$B$7:$R$2292,14,0)</f>
        <v>8.1495999999999995</v>
      </c>
      <c r="Q18" s="66">
        <f t="shared" si="6"/>
        <v>1</v>
      </c>
      <c r="R18" s="65">
        <f>VLOOKUP($A18,'Return Data'!$B$7:$R$2292,16,0)</f>
        <v>8.7796000000000003</v>
      </c>
      <c r="S18" s="67">
        <f t="shared" si="7"/>
        <v>2</v>
      </c>
    </row>
    <row r="19" spans="1:19" x14ac:dyDescent="0.3">
      <c r="A19" s="82" t="s">
        <v>1354</v>
      </c>
      <c r="B19" s="64">
        <f>VLOOKUP($A19,'Return Data'!$B$7:$R$2292,3,0)</f>
        <v>44651</v>
      </c>
      <c r="C19" s="65">
        <f>VLOOKUP($A19,'Return Data'!$B$7:$R$2292,4,0)</f>
        <v>24.186800000000002</v>
      </c>
      <c r="D19" s="65">
        <f>VLOOKUP($A19,'Return Data'!$B$7:$R$2292,9,0)</f>
        <v>3.5840000000000001</v>
      </c>
      <c r="E19" s="66">
        <f t="shared" si="0"/>
        <v>21</v>
      </c>
      <c r="F19" s="65">
        <f>VLOOKUP($A19,'Return Data'!$B$7:$R$2292,10,0)</f>
        <v>3.5657000000000001</v>
      </c>
      <c r="G19" s="66">
        <f t="shared" si="1"/>
        <v>21</v>
      </c>
      <c r="H19" s="65">
        <f>VLOOKUP($A19,'Return Data'!$B$7:$R$2292,11,0)</f>
        <v>3.9062000000000001</v>
      </c>
      <c r="I19" s="66">
        <f t="shared" si="2"/>
        <v>5</v>
      </c>
      <c r="J19" s="65">
        <f>VLOOKUP($A19,'Return Data'!$B$7:$R$2292,12,0)</f>
        <v>15.8085</v>
      </c>
      <c r="K19" s="66">
        <f t="shared" si="3"/>
        <v>2</v>
      </c>
      <c r="L19" s="65">
        <f>VLOOKUP($A19,'Return Data'!$B$7:$R$2292,13,0)</f>
        <v>13.420500000000001</v>
      </c>
      <c r="M19" s="66">
        <f t="shared" si="4"/>
        <v>2</v>
      </c>
      <c r="N19" s="65">
        <f>VLOOKUP($A19,'Return Data'!$B$7:$R$2292,17,0)</f>
        <v>10.901899999999999</v>
      </c>
      <c r="O19" s="66">
        <f t="shared" si="5"/>
        <v>1</v>
      </c>
      <c r="P19" s="65">
        <f>VLOOKUP($A19,'Return Data'!$B$7:$R$2292,14,0)</f>
        <v>7.2426000000000004</v>
      </c>
      <c r="Q19" s="66">
        <f t="shared" si="6"/>
        <v>11</v>
      </c>
      <c r="R19" s="65">
        <f>VLOOKUP($A19,'Return Data'!$B$7:$R$2292,16,0)</f>
        <v>8.1201000000000008</v>
      </c>
      <c r="S19" s="67">
        <f t="shared" si="7"/>
        <v>11</v>
      </c>
    </row>
    <row r="20" spans="1:19" x14ac:dyDescent="0.3">
      <c r="A20" s="82" t="s">
        <v>1355</v>
      </c>
      <c r="B20" s="64">
        <f>VLOOKUP($A20,'Return Data'!$B$7:$R$2292,3,0)</f>
        <v>44651</v>
      </c>
      <c r="C20" s="65">
        <f>VLOOKUP($A20,'Return Data'!$B$7:$R$2292,4,0)</f>
        <v>48.9968</v>
      </c>
      <c r="D20" s="65">
        <f>VLOOKUP($A20,'Return Data'!$B$7:$R$2292,9,0)</f>
        <v>4.7144000000000004</v>
      </c>
      <c r="E20" s="66">
        <f t="shared" si="0"/>
        <v>8</v>
      </c>
      <c r="F20" s="65">
        <f>VLOOKUP($A20,'Return Data'!$B$7:$R$2292,10,0)</f>
        <v>3.9405999999999999</v>
      </c>
      <c r="G20" s="66">
        <f t="shared" si="1"/>
        <v>15</v>
      </c>
      <c r="H20" s="65">
        <f>VLOOKUP($A20,'Return Data'!$B$7:$R$2292,11,0)</f>
        <v>3.6852</v>
      </c>
      <c r="I20" s="66">
        <f t="shared" si="2"/>
        <v>9</v>
      </c>
      <c r="J20" s="65">
        <f>VLOOKUP($A20,'Return Data'!$B$7:$R$2292,12,0)</f>
        <v>4.4024999999999999</v>
      </c>
      <c r="K20" s="66">
        <f t="shared" si="3"/>
        <v>15</v>
      </c>
      <c r="L20" s="65">
        <f>VLOOKUP($A20,'Return Data'!$B$7:$R$2292,13,0)</f>
        <v>4.5551000000000004</v>
      </c>
      <c r="M20" s="66">
        <f t="shared" si="4"/>
        <v>18</v>
      </c>
      <c r="N20" s="65">
        <f>VLOOKUP($A20,'Return Data'!$B$7:$R$2292,17,0)</f>
        <v>6.2980999999999998</v>
      </c>
      <c r="O20" s="66">
        <f t="shared" si="5"/>
        <v>13</v>
      </c>
      <c r="P20" s="65">
        <f>VLOOKUP($A20,'Return Data'!$B$7:$R$2292,14,0)</f>
        <v>7.3978000000000002</v>
      </c>
      <c r="Q20" s="66">
        <f t="shared" si="6"/>
        <v>8</v>
      </c>
      <c r="R20" s="65">
        <f>VLOOKUP($A20,'Return Data'!$B$7:$R$2292,16,0)</f>
        <v>8.2324999999999999</v>
      </c>
      <c r="S20" s="67">
        <f t="shared" si="7"/>
        <v>8</v>
      </c>
    </row>
    <row r="21" spans="1:19" x14ac:dyDescent="0.3">
      <c r="A21" s="82" t="s">
        <v>1357</v>
      </c>
      <c r="B21" s="64">
        <f>VLOOKUP($A21,'Return Data'!$B$7:$R$2292,3,0)</f>
        <v>44651</v>
      </c>
      <c r="C21" s="65">
        <f>VLOOKUP($A21,'Return Data'!$B$7:$R$2292,4,0)</f>
        <v>1926.9375</v>
      </c>
      <c r="D21" s="65">
        <f>VLOOKUP($A21,'Return Data'!$B$7:$R$2292,9,0)</f>
        <v>2.8633000000000002</v>
      </c>
      <c r="E21" s="66">
        <f t="shared" si="0"/>
        <v>24</v>
      </c>
      <c r="F21" s="65">
        <f>VLOOKUP($A21,'Return Data'!$B$7:$R$2292,10,0)</f>
        <v>2.8226</v>
      </c>
      <c r="G21" s="66">
        <f t="shared" si="1"/>
        <v>23</v>
      </c>
      <c r="H21" s="65">
        <f>VLOOKUP($A21,'Return Data'!$B$7:$R$2292,11,0)</f>
        <v>2.9525000000000001</v>
      </c>
      <c r="I21" s="66">
        <f t="shared" si="2"/>
        <v>22</v>
      </c>
      <c r="J21" s="65">
        <f>VLOOKUP($A21,'Return Data'!$B$7:$R$2292,12,0)</f>
        <v>3.9906999999999999</v>
      </c>
      <c r="K21" s="66">
        <f t="shared" si="3"/>
        <v>21</v>
      </c>
      <c r="L21" s="65">
        <f>VLOOKUP($A21,'Return Data'!$B$7:$R$2292,13,0)</f>
        <v>4.1845999999999997</v>
      </c>
      <c r="M21" s="66">
        <f t="shared" si="4"/>
        <v>22</v>
      </c>
      <c r="N21" s="65">
        <f>VLOOKUP($A21,'Return Data'!$B$7:$R$2292,17,0)</f>
        <v>5.2656999999999998</v>
      </c>
      <c r="O21" s="66">
        <f t="shared" si="5"/>
        <v>23</v>
      </c>
      <c r="P21" s="65">
        <f>VLOOKUP($A21,'Return Data'!$B$7:$R$2292,14,0)</f>
        <v>5.2548000000000004</v>
      </c>
      <c r="Q21" s="66">
        <f t="shared" si="6"/>
        <v>17</v>
      </c>
      <c r="R21" s="65">
        <f>VLOOKUP($A21,'Return Data'!$B$7:$R$2292,16,0)</f>
        <v>7.9494999999999996</v>
      </c>
      <c r="S21" s="67">
        <f t="shared" si="7"/>
        <v>14</v>
      </c>
    </row>
    <row r="22" spans="1:19" x14ac:dyDescent="0.3">
      <c r="A22" s="82" t="s">
        <v>1359</v>
      </c>
      <c r="B22" s="64">
        <f>VLOOKUP($A22,'Return Data'!$B$7:$R$2292,3,0)</f>
        <v>44651</v>
      </c>
      <c r="C22" s="65">
        <f>VLOOKUP($A22,'Return Data'!$B$7:$R$2292,4,0)</f>
        <v>3165.4791</v>
      </c>
      <c r="D22" s="65">
        <f>VLOOKUP($A22,'Return Data'!$B$7:$R$2292,9,0)</f>
        <v>3.5981000000000001</v>
      </c>
      <c r="E22" s="66">
        <f t="shared" si="0"/>
        <v>20</v>
      </c>
      <c r="F22" s="65">
        <f>VLOOKUP($A22,'Return Data'!$B$7:$R$2292,10,0)</f>
        <v>4.3863000000000003</v>
      </c>
      <c r="G22" s="66">
        <f t="shared" si="1"/>
        <v>8</v>
      </c>
      <c r="H22" s="65">
        <f>VLOOKUP($A22,'Return Data'!$B$7:$R$2292,11,0)</f>
        <v>3.5592999999999999</v>
      </c>
      <c r="I22" s="66">
        <f t="shared" si="2"/>
        <v>11</v>
      </c>
      <c r="J22" s="65">
        <f>VLOOKUP($A22,'Return Data'!$B$7:$R$2292,12,0)</f>
        <v>4.3624999999999998</v>
      </c>
      <c r="K22" s="66">
        <f t="shared" si="3"/>
        <v>17</v>
      </c>
      <c r="L22" s="65">
        <f>VLOOKUP($A22,'Return Data'!$B$7:$R$2292,13,0)</f>
        <v>4.5411999999999999</v>
      </c>
      <c r="M22" s="66">
        <f t="shared" si="4"/>
        <v>19</v>
      </c>
      <c r="N22" s="65">
        <f>VLOOKUP($A22,'Return Data'!$B$7:$R$2292,17,0)</f>
        <v>6.1336000000000004</v>
      </c>
      <c r="O22" s="66">
        <f t="shared" si="5"/>
        <v>16</v>
      </c>
      <c r="P22" s="65">
        <f>VLOOKUP($A22,'Return Data'!$B$7:$R$2292,14,0)</f>
        <v>7.3517000000000001</v>
      </c>
      <c r="Q22" s="66">
        <f t="shared" si="6"/>
        <v>9</v>
      </c>
      <c r="R22" s="65">
        <f>VLOOKUP($A22,'Return Data'!$B$7:$R$2292,16,0)</f>
        <v>7.9340999999999999</v>
      </c>
      <c r="S22" s="67">
        <f t="shared" si="7"/>
        <v>15</v>
      </c>
    </row>
    <row r="23" spans="1:19" x14ac:dyDescent="0.3">
      <c r="A23" s="82" t="s">
        <v>1363</v>
      </c>
      <c r="B23" s="64">
        <f>VLOOKUP($A23,'Return Data'!$B$7:$R$2292,3,0)</f>
        <v>44651</v>
      </c>
      <c r="C23" s="65">
        <f>VLOOKUP($A23,'Return Data'!$B$7:$R$2292,4,0)</f>
        <v>45.695799999999998</v>
      </c>
      <c r="D23" s="65">
        <f>VLOOKUP($A23,'Return Data'!$B$7:$R$2292,9,0)</f>
        <v>4.3784999999999998</v>
      </c>
      <c r="E23" s="66">
        <f t="shared" si="0"/>
        <v>11</v>
      </c>
      <c r="F23" s="65">
        <f>VLOOKUP($A23,'Return Data'!$B$7:$R$2292,10,0)</f>
        <v>4.0308000000000002</v>
      </c>
      <c r="G23" s="66">
        <f t="shared" si="1"/>
        <v>13</v>
      </c>
      <c r="H23" s="65">
        <f>VLOOKUP($A23,'Return Data'!$B$7:$R$2292,11,0)</f>
        <v>3.3334000000000001</v>
      </c>
      <c r="I23" s="66">
        <f t="shared" si="2"/>
        <v>18</v>
      </c>
      <c r="J23" s="65">
        <f>VLOOKUP($A23,'Return Data'!$B$7:$R$2292,12,0)</f>
        <v>4.7458999999999998</v>
      </c>
      <c r="K23" s="66">
        <f t="shared" si="3"/>
        <v>8</v>
      </c>
      <c r="L23" s="65">
        <f>VLOOKUP($A23,'Return Data'!$B$7:$R$2292,13,0)</f>
        <v>5.1006999999999998</v>
      </c>
      <c r="M23" s="66">
        <f t="shared" si="4"/>
        <v>7</v>
      </c>
      <c r="N23" s="65">
        <f>VLOOKUP($A23,'Return Data'!$B$7:$R$2292,17,0)</f>
        <v>6.7316000000000003</v>
      </c>
      <c r="O23" s="66">
        <f t="shared" si="5"/>
        <v>10</v>
      </c>
      <c r="P23" s="65">
        <f>VLOOKUP($A23,'Return Data'!$B$7:$R$2292,14,0)</f>
        <v>7.7960000000000003</v>
      </c>
      <c r="Q23" s="66">
        <f t="shared" si="6"/>
        <v>6</v>
      </c>
      <c r="R23" s="65">
        <f>VLOOKUP($A23,'Return Data'!$B$7:$R$2292,16,0)</f>
        <v>8.4136000000000006</v>
      </c>
      <c r="S23" s="67">
        <f t="shared" si="7"/>
        <v>5</v>
      </c>
    </row>
    <row r="24" spans="1:19" x14ac:dyDescent="0.3">
      <c r="A24" s="82" t="s">
        <v>1364</v>
      </c>
      <c r="B24" s="64">
        <f>VLOOKUP($A24,'Return Data'!$B$7:$R$2292,3,0)</f>
        <v>44651</v>
      </c>
      <c r="C24" s="65">
        <f>VLOOKUP($A24,'Return Data'!$B$7:$R$2292,4,0)</f>
        <v>22.610800000000001</v>
      </c>
      <c r="D24" s="65">
        <f>VLOOKUP($A24,'Return Data'!$B$7:$R$2292,9,0)</f>
        <v>3.5411999999999999</v>
      </c>
      <c r="E24" s="66">
        <f t="shared" si="0"/>
        <v>22</v>
      </c>
      <c r="F24" s="65">
        <f>VLOOKUP($A24,'Return Data'!$B$7:$R$2292,10,0)</f>
        <v>4.0103999999999997</v>
      </c>
      <c r="G24" s="66">
        <f t="shared" si="1"/>
        <v>14</v>
      </c>
      <c r="H24" s="65">
        <f>VLOOKUP($A24,'Return Data'!$B$7:$R$2292,11,0)</f>
        <v>3.3868</v>
      </c>
      <c r="I24" s="66">
        <f t="shared" si="2"/>
        <v>16</v>
      </c>
      <c r="J24" s="65">
        <f>VLOOKUP($A24,'Return Data'!$B$7:$R$2292,12,0)</f>
        <v>4.1142000000000003</v>
      </c>
      <c r="K24" s="66">
        <f t="shared" si="3"/>
        <v>20</v>
      </c>
      <c r="L24" s="65">
        <f>VLOOKUP($A24,'Return Data'!$B$7:$R$2292,13,0)</f>
        <v>4.4368999999999996</v>
      </c>
      <c r="M24" s="66">
        <f t="shared" si="4"/>
        <v>20</v>
      </c>
      <c r="N24" s="65">
        <f>VLOOKUP($A24,'Return Data'!$B$7:$R$2292,17,0)</f>
        <v>5.9664000000000001</v>
      </c>
      <c r="O24" s="66">
        <f t="shared" si="5"/>
        <v>18</v>
      </c>
      <c r="P24" s="65">
        <f>VLOOKUP($A24,'Return Data'!$B$7:$R$2292,14,0)</f>
        <v>7.1764999999999999</v>
      </c>
      <c r="Q24" s="66">
        <f t="shared" si="6"/>
        <v>13</v>
      </c>
      <c r="R24" s="65">
        <f>VLOOKUP($A24,'Return Data'!$B$7:$R$2292,16,0)</f>
        <v>8.0911000000000008</v>
      </c>
      <c r="S24" s="67">
        <f t="shared" si="7"/>
        <v>12</v>
      </c>
    </row>
    <row r="25" spans="1:19" x14ac:dyDescent="0.3">
      <c r="A25" s="82" t="s">
        <v>1366</v>
      </c>
      <c r="B25" s="64">
        <f>VLOOKUP($A25,'Return Data'!$B$7:$R$2292,3,0)</f>
        <v>44651</v>
      </c>
      <c r="C25" s="65">
        <f>VLOOKUP($A25,'Return Data'!$B$7:$R$2292,4,0)</f>
        <v>12.4785</v>
      </c>
      <c r="D25" s="65">
        <f>VLOOKUP($A25,'Return Data'!$B$7:$R$2292,9,0)</f>
        <v>3.2263999999999999</v>
      </c>
      <c r="E25" s="66">
        <f t="shared" si="0"/>
        <v>23</v>
      </c>
      <c r="F25" s="65">
        <f>VLOOKUP($A25,'Return Data'!$B$7:$R$2292,10,0)</f>
        <v>3.6002000000000001</v>
      </c>
      <c r="G25" s="66">
        <f t="shared" si="1"/>
        <v>20</v>
      </c>
      <c r="H25" s="65">
        <f>VLOOKUP($A25,'Return Data'!$B$7:$R$2292,11,0)</f>
        <v>2.9236</v>
      </c>
      <c r="I25" s="66">
        <f t="shared" si="2"/>
        <v>23</v>
      </c>
      <c r="J25" s="65">
        <f>VLOOKUP($A25,'Return Data'!$B$7:$R$2292,12,0)</f>
        <v>3.9256000000000002</v>
      </c>
      <c r="K25" s="66">
        <f t="shared" si="3"/>
        <v>22</v>
      </c>
      <c r="L25" s="65">
        <f>VLOOKUP($A25,'Return Data'!$B$7:$R$2292,13,0)</f>
        <v>4.1619999999999999</v>
      </c>
      <c r="M25" s="66">
        <f t="shared" si="4"/>
        <v>23</v>
      </c>
      <c r="N25" s="65">
        <f>VLOOKUP($A25,'Return Data'!$B$7:$R$2292,17,0)</f>
        <v>5.7542</v>
      </c>
      <c r="O25" s="66">
        <f t="shared" si="5"/>
        <v>21</v>
      </c>
      <c r="P25" s="65"/>
      <c r="Q25" s="66"/>
      <c r="R25" s="65">
        <f>VLOOKUP($A25,'Return Data'!$B$7:$R$2292,16,0)</f>
        <v>7.2544000000000004</v>
      </c>
      <c r="S25" s="67">
        <f t="shared" si="7"/>
        <v>21</v>
      </c>
    </row>
    <row r="26" spans="1:19" x14ac:dyDescent="0.3">
      <c r="A26" s="82" t="s">
        <v>1368</v>
      </c>
      <c r="B26" s="64">
        <f>VLOOKUP($A26,'Return Data'!$B$7:$R$2292,3,0)</f>
        <v>44651</v>
      </c>
      <c r="C26" s="65">
        <f>VLOOKUP($A26,'Return Data'!$B$7:$R$2292,4,0)</f>
        <v>13.2927</v>
      </c>
      <c r="D26" s="65">
        <f>VLOOKUP($A26,'Return Data'!$B$7:$R$2292,9,0)</f>
        <v>5.1867999999999999</v>
      </c>
      <c r="E26" s="66">
        <f t="shared" si="0"/>
        <v>5</v>
      </c>
      <c r="F26" s="65">
        <f>VLOOKUP($A26,'Return Data'!$B$7:$R$2292,10,0)</f>
        <v>4.0613999999999999</v>
      </c>
      <c r="G26" s="66">
        <f t="shared" si="1"/>
        <v>12</v>
      </c>
      <c r="H26" s="65">
        <f>VLOOKUP($A26,'Return Data'!$B$7:$R$2292,11,0)</f>
        <v>3.5093000000000001</v>
      </c>
      <c r="I26" s="66">
        <f t="shared" si="2"/>
        <v>12</v>
      </c>
      <c r="J26" s="65">
        <f>VLOOKUP($A26,'Return Data'!$B$7:$R$2292,12,0)</f>
        <v>4.4297000000000004</v>
      </c>
      <c r="K26" s="66">
        <f t="shared" si="3"/>
        <v>14</v>
      </c>
      <c r="L26" s="65">
        <f>VLOOKUP($A26,'Return Data'!$B$7:$R$2292,13,0)</f>
        <v>4.6455000000000002</v>
      </c>
      <c r="M26" s="66">
        <f t="shared" si="4"/>
        <v>14</v>
      </c>
      <c r="N26" s="65">
        <f>VLOOKUP($A26,'Return Data'!$B$7:$R$2292,17,0)</f>
        <v>5.9210000000000003</v>
      </c>
      <c r="O26" s="66">
        <f t="shared" si="5"/>
        <v>19</v>
      </c>
      <c r="P26" s="65">
        <f>VLOOKUP($A26,'Return Data'!$B$7:$R$2292,14,0)</f>
        <v>7.1717000000000004</v>
      </c>
      <c r="Q26" s="66">
        <f t="shared" si="6"/>
        <v>14</v>
      </c>
      <c r="R26" s="65">
        <f>VLOOKUP($A26,'Return Data'!$B$7:$R$2292,16,0)</f>
        <v>7.2922000000000002</v>
      </c>
      <c r="S26" s="67">
        <f t="shared" si="7"/>
        <v>20</v>
      </c>
    </row>
    <row r="27" spans="1:19" x14ac:dyDescent="0.3">
      <c r="A27" s="82" t="s">
        <v>1370</v>
      </c>
      <c r="B27" s="64">
        <f>VLOOKUP($A27,'Return Data'!$B$7:$R$2292,3,0)</f>
        <v>44651</v>
      </c>
      <c r="C27" s="65">
        <f>VLOOKUP($A27,'Return Data'!$B$7:$R$2292,4,0)</f>
        <v>45.527799999999999</v>
      </c>
      <c r="D27" s="65">
        <f>VLOOKUP($A27,'Return Data'!$B$7:$R$2292,9,0)</f>
        <v>4.2670000000000003</v>
      </c>
      <c r="E27" s="66">
        <f t="shared" si="0"/>
        <v>15</v>
      </c>
      <c r="F27" s="65">
        <f>VLOOKUP($A27,'Return Data'!$B$7:$R$2292,10,0)</f>
        <v>4.9474</v>
      </c>
      <c r="G27" s="66">
        <f t="shared" si="1"/>
        <v>3</v>
      </c>
      <c r="H27" s="65">
        <f>VLOOKUP($A27,'Return Data'!$B$7:$R$2292,11,0)</f>
        <v>4.234</v>
      </c>
      <c r="I27" s="66">
        <f t="shared" si="2"/>
        <v>2</v>
      </c>
      <c r="J27" s="65">
        <f>VLOOKUP($A27,'Return Data'!$B$7:$R$2292,12,0)</f>
        <v>5.2778999999999998</v>
      </c>
      <c r="K27" s="66">
        <f t="shared" si="3"/>
        <v>5</v>
      </c>
      <c r="L27" s="65">
        <f>VLOOKUP($A27,'Return Data'!$B$7:$R$2292,13,0)</f>
        <v>5.7507000000000001</v>
      </c>
      <c r="M27" s="66">
        <f t="shared" si="4"/>
        <v>5</v>
      </c>
      <c r="N27" s="65">
        <f>VLOOKUP($A27,'Return Data'!$B$7:$R$2292,17,0)</f>
        <v>7.3068999999999997</v>
      </c>
      <c r="O27" s="66">
        <f t="shared" si="5"/>
        <v>5</v>
      </c>
      <c r="P27" s="65">
        <f>VLOOKUP($A27,'Return Data'!$B$7:$R$2292,14,0)</f>
        <v>8.0599000000000007</v>
      </c>
      <c r="Q27" s="66">
        <f t="shared" si="6"/>
        <v>3</v>
      </c>
      <c r="R27" s="65">
        <f>VLOOKUP($A27,'Return Data'!$B$7:$R$2292,16,0)</f>
        <v>8.4954000000000001</v>
      </c>
      <c r="S27" s="67">
        <f t="shared" si="7"/>
        <v>4</v>
      </c>
    </row>
    <row r="28" spans="1:19" x14ac:dyDescent="0.3">
      <c r="A28" s="82" t="s">
        <v>1990</v>
      </c>
      <c r="B28" s="64">
        <f>VLOOKUP($A28,'Return Data'!$B$7:$R$2292,3,0)</f>
        <v>44651</v>
      </c>
      <c r="C28" s="65">
        <f>VLOOKUP($A28,'Return Data'!$B$7:$R$2292,4,0)</f>
        <v>39.607300000000002</v>
      </c>
      <c r="D28" s="65">
        <f>VLOOKUP($A28,'Return Data'!$B$7:$R$2292,9,0)</f>
        <v>3.9281999999999999</v>
      </c>
      <c r="E28" s="66">
        <f t="shared" si="0"/>
        <v>18</v>
      </c>
      <c r="F28" s="65">
        <f>VLOOKUP($A28,'Return Data'!$B$7:$R$2292,10,0)</f>
        <v>3.8628999999999998</v>
      </c>
      <c r="G28" s="66">
        <f t="shared" si="1"/>
        <v>17</v>
      </c>
      <c r="H28" s="65">
        <f>VLOOKUP($A28,'Return Data'!$B$7:$R$2292,11,0)</f>
        <v>2.9157999999999999</v>
      </c>
      <c r="I28" s="66">
        <f t="shared" si="2"/>
        <v>24</v>
      </c>
      <c r="J28" s="65">
        <f>VLOOKUP($A28,'Return Data'!$B$7:$R$2292,12,0)</f>
        <v>3.8769</v>
      </c>
      <c r="K28" s="66">
        <f t="shared" si="3"/>
        <v>23</v>
      </c>
      <c r="L28" s="65">
        <f>VLOOKUP($A28,'Return Data'!$B$7:$R$2292,13,0)</f>
        <v>4.6326000000000001</v>
      </c>
      <c r="M28" s="66">
        <f t="shared" si="4"/>
        <v>15</v>
      </c>
      <c r="N28" s="65">
        <f>VLOOKUP($A28,'Return Data'!$B$7:$R$2292,17,0)</f>
        <v>5.9687000000000001</v>
      </c>
      <c r="O28" s="66">
        <f t="shared" si="5"/>
        <v>17</v>
      </c>
      <c r="P28" s="65">
        <f>VLOOKUP($A28,'Return Data'!$B$7:$R$2292,14,0)</f>
        <v>3.8231000000000002</v>
      </c>
      <c r="Q28" s="66">
        <f t="shared" si="6"/>
        <v>20</v>
      </c>
      <c r="R28" s="65">
        <f>VLOOKUP($A28,'Return Data'!$B$7:$R$2292,16,0)</f>
        <v>7.3422000000000001</v>
      </c>
      <c r="S28" s="67">
        <f t="shared" si="7"/>
        <v>19</v>
      </c>
    </row>
    <row r="29" spans="1:19" x14ac:dyDescent="0.3">
      <c r="A29" s="82" t="s">
        <v>1371</v>
      </c>
      <c r="B29" s="64">
        <f>VLOOKUP($A29,'Return Data'!$B$7:$R$2292,3,0)</f>
        <v>44651</v>
      </c>
      <c r="C29" s="65">
        <f>VLOOKUP($A29,'Return Data'!$B$7:$R$2292,4,0)</f>
        <v>27.229299999999999</v>
      </c>
      <c r="D29" s="65">
        <f>VLOOKUP($A29,'Return Data'!$B$7:$R$2292,9,0)</f>
        <v>4.2747000000000002</v>
      </c>
      <c r="E29" s="66">
        <f t="shared" si="0"/>
        <v>14</v>
      </c>
      <c r="F29" s="65">
        <f>VLOOKUP($A29,'Return Data'!$B$7:$R$2292,10,0)</f>
        <v>4.3947000000000003</v>
      </c>
      <c r="G29" s="66">
        <f t="shared" si="1"/>
        <v>7</v>
      </c>
      <c r="H29" s="65">
        <f>VLOOKUP($A29,'Return Data'!$B$7:$R$2292,11,0)</f>
        <v>3.4302000000000001</v>
      </c>
      <c r="I29" s="66">
        <f t="shared" si="2"/>
        <v>14</v>
      </c>
      <c r="J29" s="65">
        <f>VLOOKUP($A29,'Return Data'!$B$7:$R$2292,12,0)</f>
        <v>4.3837000000000002</v>
      </c>
      <c r="K29" s="66">
        <f t="shared" si="3"/>
        <v>16</v>
      </c>
      <c r="L29" s="65">
        <f>VLOOKUP($A29,'Return Data'!$B$7:$R$2292,13,0)</f>
        <v>4.6121999999999996</v>
      </c>
      <c r="M29" s="66">
        <f t="shared" si="4"/>
        <v>16</v>
      </c>
      <c r="N29" s="65">
        <f>VLOOKUP($A29,'Return Data'!$B$7:$R$2292,17,0)</f>
        <v>6.2188999999999997</v>
      </c>
      <c r="O29" s="66">
        <f t="shared" si="5"/>
        <v>14</v>
      </c>
      <c r="P29" s="65">
        <f>VLOOKUP($A29,'Return Data'!$B$7:$R$2292,14,0)</f>
        <v>7.2938999999999998</v>
      </c>
      <c r="Q29" s="66">
        <f t="shared" si="6"/>
        <v>10</v>
      </c>
      <c r="R29" s="65">
        <f>VLOOKUP($A29,'Return Data'!$B$7:$R$2292,16,0)</f>
        <v>8.1321999999999992</v>
      </c>
      <c r="S29" s="67">
        <f t="shared" si="7"/>
        <v>10</v>
      </c>
    </row>
    <row r="30" spans="1:19" x14ac:dyDescent="0.3">
      <c r="A30" s="82" t="s">
        <v>1968</v>
      </c>
      <c r="B30" s="64">
        <f>VLOOKUP($A30,'Return Data'!$B$7:$R$2292,3,0)</f>
        <v>44651</v>
      </c>
      <c r="C30" s="65">
        <f>VLOOKUP($A30,'Return Data'!$B$7:$R$2292,4,0)</f>
        <v>38.08</v>
      </c>
      <c r="D30" s="65">
        <f>VLOOKUP($A30,'Return Data'!$B$7:$R$2292,9,0)</f>
        <v>3.6692</v>
      </c>
      <c r="E30" s="66">
        <f t="shared" si="0"/>
        <v>19</v>
      </c>
      <c r="F30" s="65">
        <f>VLOOKUP($A30,'Return Data'!$B$7:$R$2292,10,0)</f>
        <v>3.9150999999999998</v>
      </c>
      <c r="G30" s="66">
        <f t="shared" si="1"/>
        <v>16</v>
      </c>
      <c r="H30" s="65">
        <f>VLOOKUP($A30,'Return Data'!$B$7:$R$2292,11,0)</f>
        <v>3.8786999999999998</v>
      </c>
      <c r="I30" s="66">
        <f t="shared" si="2"/>
        <v>7</v>
      </c>
      <c r="J30" s="65">
        <f>VLOOKUP($A30,'Return Data'!$B$7:$R$2292,12,0)</f>
        <v>4.7252999999999998</v>
      </c>
      <c r="K30" s="66">
        <f t="shared" si="3"/>
        <v>9</v>
      </c>
      <c r="L30" s="65">
        <f>VLOOKUP($A30,'Return Data'!$B$7:$R$2292,13,0)</f>
        <v>4.8578999999999999</v>
      </c>
      <c r="M30" s="66">
        <f t="shared" si="4"/>
        <v>11</v>
      </c>
      <c r="N30" s="65">
        <f>VLOOKUP($A30,'Return Data'!$B$7:$R$2292,17,0)</f>
        <v>6.3893000000000004</v>
      </c>
      <c r="O30" s="66">
        <f t="shared" si="5"/>
        <v>11</v>
      </c>
      <c r="P30" s="65">
        <f>VLOOKUP($A30,'Return Data'!$B$7:$R$2292,14,0)</f>
        <v>3.7368000000000001</v>
      </c>
      <c r="Q30" s="66">
        <f t="shared" si="6"/>
        <v>21</v>
      </c>
      <c r="R30" s="65">
        <f>VLOOKUP($A30,'Return Data'!$B$7:$R$2292,16,0)</f>
        <v>7.0871000000000004</v>
      </c>
      <c r="S30" s="67">
        <f t="shared" si="7"/>
        <v>22</v>
      </c>
    </row>
    <row r="31" spans="1:19" x14ac:dyDescent="0.3">
      <c r="A31" s="82" t="s">
        <v>1376</v>
      </c>
      <c r="B31" s="64">
        <f>VLOOKUP($A31,'Return Data'!$B$7:$R$2292,3,0)</f>
        <v>44651</v>
      </c>
      <c r="C31" s="65">
        <f>VLOOKUP($A31,'Return Data'!$B$7:$R$2292,4,0)</f>
        <v>42.293500000000002</v>
      </c>
      <c r="D31" s="65">
        <f>VLOOKUP($A31,'Return Data'!$B$7:$R$2292,9,0)</f>
        <v>4.5496999999999996</v>
      </c>
      <c r="E31" s="66">
        <f t="shared" si="0"/>
        <v>10</v>
      </c>
      <c r="F31" s="65">
        <f>VLOOKUP($A31,'Return Data'!$B$7:$R$2292,10,0)</f>
        <v>4.2068000000000003</v>
      </c>
      <c r="G31" s="66">
        <f t="shared" si="1"/>
        <v>9</v>
      </c>
      <c r="H31" s="65">
        <f>VLOOKUP($A31,'Return Data'!$B$7:$R$2292,11,0)</f>
        <v>3.4742000000000002</v>
      </c>
      <c r="I31" s="66">
        <f t="shared" si="2"/>
        <v>13</v>
      </c>
      <c r="J31" s="65">
        <f>VLOOKUP($A31,'Return Data'!$B$7:$R$2292,12,0)</f>
        <v>4.3352000000000004</v>
      </c>
      <c r="K31" s="66">
        <f t="shared" si="3"/>
        <v>18</v>
      </c>
      <c r="L31" s="65">
        <f>VLOOKUP($A31,'Return Data'!$B$7:$R$2292,13,0)</f>
        <v>4.5650000000000004</v>
      </c>
      <c r="M31" s="66">
        <f t="shared" si="4"/>
        <v>17</v>
      </c>
      <c r="N31" s="65">
        <f>VLOOKUP($A31,'Return Data'!$B$7:$R$2292,17,0)</f>
        <v>6.3414000000000001</v>
      </c>
      <c r="O31" s="66">
        <f t="shared" si="5"/>
        <v>12</v>
      </c>
      <c r="P31" s="65">
        <f>VLOOKUP($A31,'Return Data'!$B$7:$R$2292,14,0)</f>
        <v>7.5060000000000002</v>
      </c>
      <c r="Q31" s="66">
        <f t="shared" si="6"/>
        <v>7</v>
      </c>
      <c r="R31" s="65">
        <f>VLOOKUP($A31,'Return Data'!$B$7:$R$2292,16,0)</f>
        <v>7.7754000000000003</v>
      </c>
      <c r="S31" s="67">
        <f t="shared" si="7"/>
        <v>16</v>
      </c>
    </row>
    <row r="32" spans="1:19" x14ac:dyDescent="0.3">
      <c r="A32" s="82" t="s">
        <v>1377</v>
      </c>
      <c r="B32" s="64">
        <f>VLOOKUP($A32,'Return Data'!$B$7:$R$2292,3,0)</f>
        <v>44651</v>
      </c>
      <c r="C32" s="65">
        <f>VLOOKUP($A32,'Return Data'!$B$7:$R$2292,4,0)</f>
        <v>26.757100000000001</v>
      </c>
      <c r="D32" s="65">
        <f>VLOOKUP($A32,'Return Data'!$B$7:$R$2292,9,0)</f>
        <v>5.4463999999999997</v>
      </c>
      <c r="E32" s="66">
        <f t="shared" si="0"/>
        <v>4</v>
      </c>
      <c r="F32" s="65">
        <f>VLOOKUP($A32,'Return Data'!$B$7:$R$2292,10,0)</f>
        <v>4.1247999999999996</v>
      </c>
      <c r="G32" s="66">
        <f t="shared" si="1"/>
        <v>11</v>
      </c>
      <c r="H32" s="65">
        <f>VLOOKUP($A32,'Return Data'!$B$7:$R$2292,11,0)</f>
        <v>4.0956000000000001</v>
      </c>
      <c r="I32" s="66">
        <f t="shared" si="2"/>
        <v>4</v>
      </c>
      <c r="J32" s="65">
        <f>VLOOKUP($A32,'Return Data'!$B$7:$R$2292,12,0)</f>
        <v>10.9198</v>
      </c>
      <c r="K32" s="66">
        <f t="shared" si="3"/>
        <v>3</v>
      </c>
      <c r="L32" s="65">
        <f>VLOOKUP($A32,'Return Data'!$B$7:$R$2292,13,0)</f>
        <v>9.8073999999999995</v>
      </c>
      <c r="M32" s="66">
        <f t="shared" si="4"/>
        <v>4</v>
      </c>
      <c r="N32" s="65">
        <f>VLOOKUP($A32,'Return Data'!$B$7:$R$2292,17,0)</f>
        <v>9.3841999999999999</v>
      </c>
      <c r="O32" s="66">
        <f t="shared" si="5"/>
        <v>2</v>
      </c>
      <c r="P32" s="65">
        <f>VLOOKUP($A32,'Return Data'!$B$7:$R$2292,14,0)</f>
        <v>4.8944999999999999</v>
      </c>
      <c r="Q32" s="66">
        <f t="shared" si="6"/>
        <v>18</v>
      </c>
      <c r="R32" s="65">
        <f>VLOOKUP($A32,'Return Data'!$B$7:$R$2292,16,0)</f>
        <v>7.5586000000000002</v>
      </c>
      <c r="S32" s="67">
        <f t="shared" si="7"/>
        <v>17</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11.306412</v>
      </c>
      <c r="E34" s="88"/>
      <c r="F34" s="89">
        <f>AVERAGE(F8:F32)</f>
        <v>6.2014279999999982</v>
      </c>
      <c r="G34" s="88"/>
      <c r="H34" s="89">
        <f>AVERAGE(H8:H32)</f>
        <v>4.5895799999999989</v>
      </c>
      <c r="I34" s="88"/>
      <c r="J34" s="89">
        <f>AVERAGE(J8:J32)</f>
        <v>5.9770040000000018</v>
      </c>
      <c r="K34" s="88"/>
      <c r="L34" s="89">
        <f>AVERAGE(L8:L32)</f>
        <v>5.9345079999999992</v>
      </c>
      <c r="M34" s="88"/>
      <c r="N34" s="89">
        <f>AVERAGE(N8:N32)</f>
        <v>6.450931999999999</v>
      </c>
      <c r="O34" s="88"/>
      <c r="P34" s="89">
        <f>AVERAGE(P8:P32)</f>
        <v>6.0700333333333321</v>
      </c>
      <c r="Q34" s="88"/>
      <c r="R34" s="89">
        <f>AVERAGE(R8:R32)</f>
        <v>7.5761640000000003</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v>
      </c>
      <c r="O35" s="88"/>
      <c r="P35" s="89">
        <f>MIN(P8:P32)</f>
        <v>0</v>
      </c>
      <c r="Q35" s="88"/>
      <c r="R35" s="89">
        <f>MIN(R8:R32)</f>
        <v>0</v>
      </c>
      <c r="S35" s="90"/>
    </row>
    <row r="36" spans="1:19" ht="15" thickBot="1" x14ac:dyDescent="0.35">
      <c r="A36" s="91" t="s">
        <v>29</v>
      </c>
      <c r="B36" s="92"/>
      <c r="C36" s="92"/>
      <c r="D36" s="93">
        <f>MAX(D8:D32)</f>
        <v>181.3948</v>
      </c>
      <c r="E36" s="92"/>
      <c r="F36" s="93">
        <f>MAX(F8:F32)</f>
        <v>64.643000000000001</v>
      </c>
      <c r="G36" s="92"/>
      <c r="H36" s="93">
        <f>MAX(H8:H32)</f>
        <v>33.421100000000003</v>
      </c>
      <c r="I36" s="92"/>
      <c r="J36" s="93">
        <f>MAX(J8:J32)</f>
        <v>23.322700000000001</v>
      </c>
      <c r="K36" s="92"/>
      <c r="L36" s="93">
        <f>MAX(L8:L32)</f>
        <v>19.234200000000001</v>
      </c>
      <c r="M36" s="92"/>
      <c r="N36" s="93">
        <f>MAX(N8:N32)</f>
        <v>10.901899999999999</v>
      </c>
      <c r="O36" s="92"/>
      <c r="P36" s="93">
        <f>MAX(P8:P32)</f>
        <v>8.1495999999999995</v>
      </c>
      <c r="Q36" s="92"/>
      <c r="R36" s="93">
        <f>MAX(R8:R32)</f>
        <v>9.0418000000000003</v>
      </c>
      <c r="S36" s="94"/>
    </row>
    <row r="37" spans="1:19" x14ac:dyDescent="0.3">
      <c r="A37" s="112" t="s">
        <v>431</v>
      </c>
    </row>
    <row r="38" spans="1:19" x14ac:dyDescent="0.3">
      <c r="A38" s="14" t="s">
        <v>340</v>
      </c>
    </row>
  </sheetData>
  <sheetProtection algorithmName="SHA-512" hashValue="nd2Zs9huyMB8Q2ZzLwIdrMOnWtckh7InvTJAjlnMaWHNf94DoQm8OXBeLhwOZPMu9kN5AZxKZtrSYHJVh5VLTw==" saltValue="qx4WwvmxFU0R2jGCUiC/l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44651</v>
      </c>
      <c r="C8" s="65">
        <f>VLOOKUP($A8,'Return Data'!$B$7:$R$2292,4,0)</f>
        <v>38.285499999999999</v>
      </c>
      <c r="D8" s="65">
        <f>VLOOKUP($A8,'Return Data'!$B$7:$R$2292,9,0)</f>
        <v>6.0804999999999998</v>
      </c>
      <c r="E8" s="66">
        <f t="shared" ref="E8:E32" si="0">RANK(D8,D$8:D$32,0)</f>
        <v>3</v>
      </c>
      <c r="F8" s="65">
        <f>VLOOKUP($A8,'Return Data'!$B$7:$R$2292,10,0)</f>
        <v>4.2667999999999999</v>
      </c>
      <c r="G8" s="66">
        <f t="shared" ref="G8:G32" si="1">RANK(F8,F$8:F$32,0)</f>
        <v>3</v>
      </c>
      <c r="H8" s="65">
        <f>VLOOKUP($A8,'Return Data'!$B$7:$R$2292,11,0)</f>
        <v>3.3866999999999998</v>
      </c>
      <c r="I8" s="66">
        <f t="shared" ref="I8:I32" si="2">RANK(H8,H$8:H$32,0)</f>
        <v>6</v>
      </c>
      <c r="J8" s="65">
        <f>VLOOKUP($A8,'Return Data'!$B$7:$R$2292,12,0)</f>
        <v>4.3624000000000001</v>
      </c>
      <c r="K8" s="66">
        <f t="shared" ref="K8:K32" si="3">RANK(J8,J$8:J$32,0)</f>
        <v>6</v>
      </c>
      <c r="L8" s="65">
        <f>VLOOKUP($A8,'Return Data'!$B$7:$R$2292,13,0)</f>
        <v>4.7130999999999998</v>
      </c>
      <c r="M8" s="66">
        <f t="shared" ref="M8:M32" si="4">RANK(L8,L$8:L$32,0)</f>
        <v>6</v>
      </c>
      <c r="N8" s="65">
        <f>VLOOKUP($A8,'Return Data'!$B$7:$R$2292,17,0)</f>
        <v>7.4257999999999997</v>
      </c>
      <c r="O8" s="66">
        <f t="shared" ref="O8:O32" si="5">RANK(N8,N$8:N$32,0)</f>
        <v>4</v>
      </c>
      <c r="P8" s="65">
        <f>VLOOKUP($A8,'Return Data'!$B$7:$R$2292,14,0)</f>
        <v>7.3826000000000001</v>
      </c>
      <c r="Q8" s="66">
        <f t="shared" ref="Q8:Q24" si="6">RANK(P8,P$8:P$32,0)</f>
        <v>2</v>
      </c>
      <c r="R8" s="65">
        <f>VLOOKUP($A8,'Return Data'!$B$7:$R$2292,16,0)</f>
        <v>7.3586999999999998</v>
      </c>
      <c r="S8" s="67">
        <f t="shared" ref="S8:S32" si="7">RANK(R8,R$8:R$32,0)</f>
        <v>13</v>
      </c>
    </row>
    <row r="9" spans="1:19" x14ac:dyDescent="0.3">
      <c r="A9" s="82" t="s">
        <v>1329</v>
      </c>
      <c r="B9" s="64">
        <f>VLOOKUP($A9,'Return Data'!$B$7:$R$2292,3,0)</f>
        <v>44651</v>
      </c>
      <c r="C9" s="65">
        <f>VLOOKUP($A9,'Return Data'!$B$7:$R$2292,4,0)</f>
        <v>24.929200000000002</v>
      </c>
      <c r="D9" s="65">
        <f>VLOOKUP($A9,'Return Data'!$B$7:$R$2292,9,0)</f>
        <v>5.0039999999999996</v>
      </c>
      <c r="E9" s="66">
        <f t="shared" si="0"/>
        <v>4</v>
      </c>
      <c r="F9" s="65">
        <f>VLOOKUP($A9,'Return Data'!$B$7:$R$2292,10,0)</f>
        <v>4.1299000000000001</v>
      </c>
      <c r="G9" s="66">
        <f t="shared" si="1"/>
        <v>5</v>
      </c>
      <c r="H9" s="65">
        <f>VLOOKUP($A9,'Return Data'!$B$7:$R$2292,11,0)</f>
        <v>3.2330000000000001</v>
      </c>
      <c r="I9" s="66">
        <f t="shared" si="2"/>
        <v>8</v>
      </c>
      <c r="J9" s="65">
        <f>VLOOKUP($A9,'Return Data'!$B$7:$R$2292,12,0)</f>
        <v>4.0968</v>
      </c>
      <c r="K9" s="66">
        <f t="shared" si="3"/>
        <v>8</v>
      </c>
      <c r="L9" s="65">
        <f>VLOOKUP($A9,'Return Data'!$B$7:$R$2292,13,0)</f>
        <v>4.3354999999999997</v>
      </c>
      <c r="M9" s="66">
        <f t="shared" si="4"/>
        <v>9</v>
      </c>
      <c r="N9" s="65">
        <f>VLOOKUP($A9,'Return Data'!$B$7:$R$2292,17,0)</f>
        <v>6.1139000000000001</v>
      </c>
      <c r="O9" s="66">
        <f t="shared" si="5"/>
        <v>9</v>
      </c>
      <c r="P9" s="65">
        <f>VLOOKUP($A9,'Return Data'!$B$7:$R$2292,14,0)</f>
        <v>7.1997999999999998</v>
      </c>
      <c r="Q9" s="66">
        <f t="shared" si="6"/>
        <v>4</v>
      </c>
      <c r="R9" s="65">
        <f>VLOOKUP($A9,'Return Data'!$B$7:$R$2292,16,0)</f>
        <v>7.7784000000000004</v>
      </c>
      <c r="S9" s="67">
        <f t="shared" si="7"/>
        <v>6</v>
      </c>
    </row>
    <row r="10" spans="1:19" x14ac:dyDescent="0.3">
      <c r="A10" s="82" t="s">
        <v>2052</v>
      </c>
      <c r="B10" s="64">
        <f>VLOOKUP($A10,'Return Data'!$B$7:$R$2292,3,0)</f>
        <v>44651</v>
      </c>
      <c r="C10" s="65">
        <f>VLOOKUP($A10,'Return Data'!$B$7:$R$2292,4,0)</f>
        <v>23.795999999999999</v>
      </c>
      <c r="D10" s="65">
        <f>VLOOKUP($A10,'Return Data'!$B$7:$R$2292,9,0)</f>
        <v>4.4650999999999996</v>
      </c>
      <c r="E10" s="66">
        <f t="shared" si="0"/>
        <v>6</v>
      </c>
      <c r="F10" s="65">
        <f>VLOOKUP($A10,'Return Data'!$B$7:$R$2292,10,0)</f>
        <v>3.847</v>
      </c>
      <c r="G10" s="66">
        <f t="shared" si="1"/>
        <v>8</v>
      </c>
      <c r="H10" s="65">
        <f>VLOOKUP($A10,'Return Data'!$B$7:$R$2292,11,0)</f>
        <v>3.1570999999999998</v>
      </c>
      <c r="I10" s="66">
        <f t="shared" si="2"/>
        <v>10</v>
      </c>
      <c r="J10" s="65">
        <f>VLOOKUP($A10,'Return Data'!$B$7:$R$2292,12,0)</f>
        <v>3.8990999999999998</v>
      </c>
      <c r="K10" s="66">
        <f t="shared" si="3"/>
        <v>10</v>
      </c>
      <c r="L10" s="65">
        <f>VLOOKUP($A10,'Return Data'!$B$7:$R$2292,13,0)</f>
        <v>4.1063000000000001</v>
      </c>
      <c r="M10" s="66">
        <f t="shared" si="4"/>
        <v>12</v>
      </c>
      <c r="N10" s="65">
        <f>VLOOKUP($A10,'Return Data'!$B$7:$R$2292,17,0)</f>
        <v>4.7967000000000004</v>
      </c>
      <c r="O10" s="66">
        <f t="shared" si="5"/>
        <v>22</v>
      </c>
      <c r="P10" s="65">
        <f>VLOOKUP($A10,'Return Data'!$B$7:$R$2292,14,0)</f>
        <v>6.2561</v>
      </c>
      <c r="Q10" s="66">
        <f t="shared" si="6"/>
        <v>16</v>
      </c>
      <c r="R10" s="65">
        <f>VLOOKUP($A10,'Return Data'!$B$7:$R$2292,16,0)</f>
        <v>7.6510999999999996</v>
      </c>
      <c r="S10" s="67">
        <f t="shared" si="7"/>
        <v>7</v>
      </c>
    </row>
    <row r="11" spans="1:19" x14ac:dyDescent="0.3">
      <c r="A11" s="82" t="s">
        <v>1330</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25</v>
      </c>
      <c r="P11" s="65">
        <f>VLOOKUP($A11,'Return Data'!$B$7:$R$2292,14,0)</f>
        <v>0</v>
      </c>
      <c r="Q11" s="66">
        <f t="shared" si="6"/>
        <v>24</v>
      </c>
      <c r="R11" s="65">
        <f>VLOOKUP($A11,'Return Data'!$B$7:$R$2292,16,0)</f>
        <v>0</v>
      </c>
      <c r="S11" s="67">
        <f t="shared" si="7"/>
        <v>25</v>
      </c>
    </row>
    <row r="12" spans="1:19" x14ac:dyDescent="0.3">
      <c r="A12" s="82" t="s">
        <v>1333</v>
      </c>
      <c r="B12" s="64">
        <f>VLOOKUP($A12,'Return Data'!$B$7:$R$2292,3,0)</f>
        <v>44651</v>
      </c>
      <c r="C12" s="65">
        <f>VLOOKUP($A12,'Return Data'!$B$7:$R$2292,4,0)</f>
        <v>20.2821</v>
      </c>
      <c r="D12" s="65">
        <f>VLOOKUP($A12,'Return Data'!$B$7:$R$2292,9,0)</f>
        <v>181.07339999999999</v>
      </c>
      <c r="E12" s="66">
        <f t="shared" si="0"/>
        <v>1</v>
      </c>
      <c r="F12" s="65">
        <f>VLOOKUP($A12,'Return Data'!$B$7:$R$2292,10,0)</f>
        <v>64.323700000000002</v>
      </c>
      <c r="G12" s="66">
        <f t="shared" si="1"/>
        <v>1</v>
      </c>
      <c r="H12" s="65">
        <f>VLOOKUP($A12,'Return Data'!$B$7:$R$2292,11,0)</f>
        <v>33.097700000000003</v>
      </c>
      <c r="I12" s="66">
        <f t="shared" si="2"/>
        <v>1</v>
      </c>
      <c r="J12" s="65">
        <f>VLOOKUP($A12,'Return Data'!$B$7:$R$2292,12,0)</f>
        <v>22.9968</v>
      </c>
      <c r="K12" s="66">
        <f t="shared" si="3"/>
        <v>1</v>
      </c>
      <c r="L12" s="65">
        <f>VLOOKUP($A12,'Return Data'!$B$7:$R$2292,13,0)</f>
        <v>18.8764</v>
      </c>
      <c r="M12" s="66">
        <f t="shared" si="4"/>
        <v>1</v>
      </c>
      <c r="N12" s="65">
        <f>VLOOKUP($A12,'Return Data'!$B$7:$R$2292,17,0)</f>
        <v>6.4203000000000001</v>
      </c>
      <c r="O12" s="66">
        <f t="shared" si="5"/>
        <v>8</v>
      </c>
      <c r="P12" s="65">
        <f>VLOOKUP($A12,'Return Data'!$B$7:$R$2292,14,0)</f>
        <v>0.13370000000000001</v>
      </c>
      <c r="Q12" s="66">
        <f t="shared" si="6"/>
        <v>23</v>
      </c>
      <c r="R12" s="65">
        <f>VLOOKUP($A12,'Return Data'!$B$7:$R$2292,16,0)</f>
        <v>5.4649000000000001</v>
      </c>
      <c r="S12" s="67">
        <f t="shared" si="7"/>
        <v>24</v>
      </c>
    </row>
    <row r="13" spans="1:19" x14ac:dyDescent="0.3">
      <c r="A13" s="82" t="s">
        <v>1335</v>
      </c>
      <c r="B13" s="64">
        <f>VLOOKUP($A13,'Return Data'!$B$7:$R$2292,3,0)</f>
        <v>44651</v>
      </c>
      <c r="C13" s="65">
        <f>VLOOKUP($A13,'Return Data'!$B$7:$R$2292,4,0)</f>
        <v>20.9679</v>
      </c>
      <c r="D13" s="65">
        <f>VLOOKUP($A13,'Return Data'!$B$7:$R$2292,9,0)</f>
        <v>3.7235</v>
      </c>
      <c r="E13" s="66">
        <f t="shared" si="0"/>
        <v>13</v>
      </c>
      <c r="F13" s="65">
        <f>VLOOKUP($A13,'Return Data'!$B$7:$R$2292,10,0)</f>
        <v>3.1676000000000002</v>
      </c>
      <c r="G13" s="66">
        <f t="shared" si="1"/>
        <v>20</v>
      </c>
      <c r="H13" s="65">
        <f>VLOOKUP($A13,'Return Data'!$B$7:$R$2292,11,0)</f>
        <v>2.5994000000000002</v>
      </c>
      <c r="I13" s="66">
        <f t="shared" si="2"/>
        <v>19</v>
      </c>
      <c r="J13" s="65">
        <f>VLOOKUP($A13,'Return Data'!$B$7:$R$2292,12,0)</f>
        <v>3.2075</v>
      </c>
      <c r="K13" s="66">
        <f t="shared" si="3"/>
        <v>22</v>
      </c>
      <c r="L13" s="65">
        <f>VLOOKUP($A13,'Return Data'!$B$7:$R$2292,13,0)</f>
        <v>3.3654999999999999</v>
      </c>
      <c r="M13" s="66">
        <f t="shared" si="4"/>
        <v>23</v>
      </c>
      <c r="N13" s="65">
        <f>VLOOKUP($A13,'Return Data'!$B$7:$R$2292,17,0)</f>
        <v>5.2554999999999996</v>
      </c>
      <c r="O13" s="66">
        <f t="shared" si="5"/>
        <v>17</v>
      </c>
      <c r="P13" s="65">
        <f>VLOOKUP($A13,'Return Data'!$B$7:$R$2292,14,0)</f>
        <v>6.1776999999999997</v>
      </c>
      <c r="Q13" s="66">
        <f t="shared" si="6"/>
        <v>17</v>
      </c>
      <c r="R13" s="65">
        <f>VLOOKUP($A13,'Return Data'!$B$7:$R$2292,16,0)</f>
        <v>7.0023999999999997</v>
      </c>
      <c r="S13" s="67">
        <f t="shared" si="7"/>
        <v>17</v>
      </c>
    </row>
    <row r="14" spans="1:19" x14ac:dyDescent="0.3">
      <c r="A14" s="82" t="s">
        <v>1337</v>
      </c>
      <c r="B14" s="64">
        <f>VLOOKUP($A14,'Return Data'!$B$7:$R$2292,3,0)</f>
        <v>44651</v>
      </c>
      <c r="C14" s="65">
        <f>VLOOKUP($A14,'Return Data'!$B$7:$R$2292,4,0)</f>
        <v>38.065800000000003</v>
      </c>
      <c r="D14" s="65">
        <f>VLOOKUP($A14,'Return Data'!$B$7:$R$2292,9,0)</f>
        <v>4.0503999999999998</v>
      </c>
      <c r="E14" s="66">
        <f t="shared" si="0"/>
        <v>10</v>
      </c>
      <c r="F14" s="65">
        <f>VLOOKUP($A14,'Return Data'!$B$7:$R$2292,10,0)</f>
        <v>3.5129999999999999</v>
      </c>
      <c r="G14" s="66">
        <f t="shared" si="1"/>
        <v>12</v>
      </c>
      <c r="H14" s="65">
        <f>VLOOKUP($A14,'Return Data'!$B$7:$R$2292,11,0)</f>
        <v>2.7082999999999999</v>
      </c>
      <c r="I14" s="66">
        <f t="shared" si="2"/>
        <v>15</v>
      </c>
      <c r="J14" s="65">
        <f>VLOOKUP($A14,'Return Data'!$B$7:$R$2292,12,0)</f>
        <v>3.5308000000000002</v>
      </c>
      <c r="K14" s="66">
        <f t="shared" si="3"/>
        <v>18</v>
      </c>
      <c r="L14" s="65">
        <f>VLOOKUP($A14,'Return Data'!$B$7:$R$2292,13,0)</f>
        <v>3.7195</v>
      </c>
      <c r="M14" s="66">
        <f t="shared" si="4"/>
        <v>19</v>
      </c>
      <c r="N14" s="65">
        <f>VLOOKUP($A14,'Return Data'!$B$7:$R$2292,17,0)</f>
        <v>5.5479000000000003</v>
      </c>
      <c r="O14" s="66">
        <f t="shared" si="5"/>
        <v>14</v>
      </c>
      <c r="P14" s="65">
        <f>VLOOKUP($A14,'Return Data'!$B$7:$R$2292,14,0)</f>
        <v>6.532</v>
      </c>
      <c r="Q14" s="66">
        <f t="shared" si="6"/>
        <v>11</v>
      </c>
      <c r="R14" s="65">
        <f>VLOOKUP($A14,'Return Data'!$B$7:$R$2292,16,0)</f>
        <v>7.0692000000000004</v>
      </c>
      <c r="S14" s="67">
        <f t="shared" si="7"/>
        <v>15</v>
      </c>
    </row>
    <row r="15" spans="1:19" x14ac:dyDescent="0.3">
      <c r="A15" s="82" t="s">
        <v>1345</v>
      </c>
      <c r="B15" s="64">
        <f>VLOOKUP($A15,'Return Data'!$B$7:$R$2292,3,0)</f>
        <v>44651</v>
      </c>
      <c r="C15" s="65">
        <f>VLOOKUP($A15,'Return Data'!$B$7:$R$2292,4,0)</f>
        <v>4731.3757028112504</v>
      </c>
      <c r="D15" s="65">
        <f>VLOOKUP($A15,'Return Data'!$B$7:$R$2292,9,0)</f>
        <v>76.058800000000005</v>
      </c>
      <c r="E15" s="66">
        <f t="shared" si="0"/>
        <v>2</v>
      </c>
      <c r="F15" s="65">
        <f>VLOOKUP($A15,'Return Data'!$B$7:$R$2292,10,0)</f>
        <v>25.373100000000001</v>
      </c>
      <c r="G15" s="66">
        <f t="shared" si="1"/>
        <v>2</v>
      </c>
      <c r="H15" s="65">
        <f>VLOOKUP($A15,'Return Data'!$B$7:$R$2292,11,0)</f>
        <v>15.7989</v>
      </c>
      <c r="I15" s="66">
        <f t="shared" si="2"/>
        <v>2</v>
      </c>
      <c r="J15" s="65">
        <f>VLOOKUP($A15,'Return Data'!$B$7:$R$2292,12,0)</f>
        <v>19.4984</v>
      </c>
      <c r="K15" s="66">
        <f t="shared" si="3"/>
        <v>2</v>
      </c>
      <c r="L15" s="65">
        <f>VLOOKUP($A15,'Return Data'!$B$7:$R$2292,13,0)</f>
        <v>18.050699999999999</v>
      </c>
      <c r="M15" s="66">
        <f t="shared" si="4"/>
        <v>2</v>
      </c>
      <c r="N15" s="65">
        <f>VLOOKUP($A15,'Return Data'!$B$7:$R$2292,17,0)</f>
        <v>10.901199999999999</v>
      </c>
      <c r="O15" s="66">
        <f t="shared" si="5"/>
        <v>1</v>
      </c>
      <c r="P15" s="65">
        <f>VLOOKUP($A15,'Return Data'!$B$7:$R$2292,14,0)</f>
        <v>5.6239999999999997</v>
      </c>
      <c r="Q15" s="66">
        <f t="shared" si="6"/>
        <v>18</v>
      </c>
      <c r="R15" s="65">
        <f>VLOOKUP($A15,'Return Data'!$B$7:$R$2292,16,0)</f>
        <v>8.0079999999999991</v>
      </c>
      <c r="S15" s="67">
        <f t="shared" si="7"/>
        <v>2</v>
      </c>
    </row>
    <row r="16" spans="1:19" x14ac:dyDescent="0.3">
      <c r="A16" s="82" t="s">
        <v>1347</v>
      </c>
      <c r="B16" s="64">
        <f>VLOOKUP($A16,'Return Data'!$B$7:$R$2292,3,0)</f>
        <v>44651</v>
      </c>
      <c r="C16" s="65">
        <f>VLOOKUP($A16,'Return Data'!$B$7:$R$2292,4,0)</f>
        <v>25.692599999999999</v>
      </c>
      <c r="D16" s="65">
        <f>VLOOKUP($A16,'Return Data'!$B$7:$R$2292,9,0)</f>
        <v>3.6821999999999999</v>
      </c>
      <c r="E16" s="66">
        <f t="shared" si="0"/>
        <v>14</v>
      </c>
      <c r="F16" s="65">
        <f>VLOOKUP($A16,'Return Data'!$B$7:$R$2292,10,0)</f>
        <v>3.1945999999999999</v>
      </c>
      <c r="G16" s="66">
        <f t="shared" si="1"/>
        <v>19</v>
      </c>
      <c r="H16" s="65">
        <f>VLOOKUP($A16,'Return Data'!$B$7:$R$2292,11,0)</f>
        <v>2.8917999999999999</v>
      </c>
      <c r="I16" s="66">
        <f t="shared" si="2"/>
        <v>14</v>
      </c>
      <c r="J16" s="65">
        <f>VLOOKUP($A16,'Return Data'!$B$7:$R$2292,12,0)</f>
        <v>4.0518000000000001</v>
      </c>
      <c r="K16" s="66">
        <f t="shared" si="3"/>
        <v>9</v>
      </c>
      <c r="L16" s="65">
        <f>VLOOKUP($A16,'Return Data'!$B$7:$R$2292,13,0)</f>
        <v>4.5808999999999997</v>
      </c>
      <c r="M16" s="66">
        <f t="shared" si="4"/>
        <v>7</v>
      </c>
      <c r="N16" s="65">
        <f>VLOOKUP($A16,'Return Data'!$B$7:$R$2292,17,0)</f>
        <v>6.5292000000000003</v>
      </c>
      <c r="O16" s="66">
        <f t="shared" si="5"/>
        <v>5</v>
      </c>
      <c r="P16" s="65">
        <f>VLOOKUP($A16,'Return Data'!$B$7:$R$2292,14,0)</f>
        <v>7.5514999999999999</v>
      </c>
      <c r="Q16" s="66">
        <f t="shared" si="6"/>
        <v>1</v>
      </c>
      <c r="R16" s="65">
        <f>VLOOKUP($A16,'Return Data'!$B$7:$R$2292,16,0)</f>
        <v>8.3453999999999997</v>
      </c>
      <c r="S16" s="67">
        <f t="shared" si="7"/>
        <v>1</v>
      </c>
    </row>
    <row r="17" spans="1:19" x14ac:dyDescent="0.3">
      <c r="A17" s="82" t="s">
        <v>1349</v>
      </c>
      <c r="B17" s="64">
        <f>VLOOKUP($A17,'Return Data'!$B$7:$R$2292,3,0)</f>
        <v>44651</v>
      </c>
      <c r="C17" s="65">
        <f>VLOOKUP($A17,'Return Data'!$B$7:$R$2292,4,0)</f>
        <v>32.264400000000002</v>
      </c>
      <c r="D17" s="65">
        <f>VLOOKUP($A17,'Return Data'!$B$7:$R$2292,9,0)</f>
        <v>3.6276000000000002</v>
      </c>
      <c r="E17" s="66">
        <f t="shared" si="0"/>
        <v>15</v>
      </c>
      <c r="F17" s="65">
        <f>VLOOKUP($A17,'Return Data'!$B$7:$R$2292,10,0)</f>
        <v>4.0228999999999999</v>
      </c>
      <c r="G17" s="66">
        <f t="shared" si="1"/>
        <v>6</v>
      </c>
      <c r="H17" s="65">
        <f>VLOOKUP($A17,'Return Data'!$B$7:$R$2292,11,0)</f>
        <v>2.9927999999999999</v>
      </c>
      <c r="I17" s="66">
        <f t="shared" si="2"/>
        <v>11</v>
      </c>
      <c r="J17" s="65">
        <f>VLOOKUP($A17,'Return Data'!$B$7:$R$2292,12,0)</f>
        <v>3.7277999999999998</v>
      </c>
      <c r="K17" s="66">
        <f t="shared" si="3"/>
        <v>14</v>
      </c>
      <c r="L17" s="65">
        <f>VLOOKUP($A17,'Return Data'!$B$7:$R$2292,13,0)</f>
        <v>3.9302000000000001</v>
      </c>
      <c r="M17" s="66">
        <f t="shared" si="4"/>
        <v>16</v>
      </c>
      <c r="N17" s="65">
        <f>VLOOKUP($A17,'Return Data'!$B$7:$R$2292,17,0)</f>
        <v>3.8187000000000002</v>
      </c>
      <c r="O17" s="66">
        <f t="shared" si="5"/>
        <v>24</v>
      </c>
      <c r="P17" s="65">
        <f>VLOOKUP($A17,'Return Data'!$B$7:$R$2292,14,0)</f>
        <v>2.0958999999999999</v>
      </c>
      <c r="Q17" s="66">
        <f t="shared" si="6"/>
        <v>22</v>
      </c>
      <c r="R17" s="65">
        <f>VLOOKUP($A17,'Return Data'!$B$7:$R$2292,16,0)</f>
        <v>6.2512999999999996</v>
      </c>
      <c r="S17" s="67">
        <f t="shared" si="7"/>
        <v>22</v>
      </c>
    </row>
    <row r="18" spans="1:19" x14ac:dyDescent="0.3">
      <c r="A18" s="82" t="s">
        <v>1351</v>
      </c>
      <c r="B18" s="64">
        <f>VLOOKUP($A18,'Return Data'!$B$7:$R$2292,3,0)</f>
        <v>44651</v>
      </c>
      <c r="C18" s="65">
        <f>VLOOKUP($A18,'Return Data'!$B$7:$R$2292,4,0)</f>
        <v>47.787399999999998</v>
      </c>
      <c r="D18" s="65">
        <f>VLOOKUP($A18,'Return Data'!$B$7:$R$2292,9,0)</f>
        <v>4.1291000000000002</v>
      </c>
      <c r="E18" s="66">
        <f t="shared" si="0"/>
        <v>9</v>
      </c>
      <c r="F18" s="65">
        <f>VLOOKUP($A18,'Return Data'!$B$7:$R$2292,10,0)</f>
        <v>2.6480000000000001</v>
      </c>
      <c r="G18" s="66">
        <f t="shared" si="1"/>
        <v>23</v>
      </c>
      <c r="H18" s="65">
        <f>VLOOKUP($A18,'Return Data'!$B$7:$R$2292,11,0)</f>
        <v>2.4799000000000002</v>
      </c>
      <c r="I18" s="66">
        <f t="shared" si="2"/>
        <v>22</v>
      </c>
      <c r="J18" s="65">
        <f>VLOOKUP($A18,'Return Data'!$B$7:$R$2292,12,0)</f>
        <v>3.7124999999999999</v>
      </c>
      <c r="K18" s="66">
        <f t="shared" si="3"/>
        <v>15</v>
      </c>
      <c r="L18" s="65">
        <f>VLOOKUP($A18,'Return Data'!$B$7:$R$2292,13,0)</f>
        <v>4.1955</v>
      </c>
      <c r="M18" s="66">
        <f t="shared" si="4"/>
        <v>11</v>
      </c>
      <c r="N18" s="65">
        <f>VLOOKUP($A18,'Return Data'!$B$7:$R$2292,17,0)</f>
        <v>6.4531000000000001</v>
      </c>
      <c r="O18" s="66">
        <f t="shared" si="5"/>
        <v>6</v>
      </c>
      <c r="P18" s="65">
        <f>VLOOKUP($A18,'Return Data'!$B$7:$R$2292,14,0)</f>
        <v>7.3362999999999996</v>
      </c>
      <c r="Q18" s="66">
        <f t="shared" si="6"/>
        <v>3</v>
      </c>
      <c r="R18" s="65">
        <f>VLOOKUP($A18,'Return Data'!$B$7:$R$2292,16,0)</f>
        <v>7.9513999999999996</v>
      </c>
      <c r="S18" s="67">
        <f t="shared" si="7"/>
        <v>3</v>
      </c>
    </row>
    <row r="19" spans="1:19" x14ac:dyDescent="0.3">
      <c r="A19" s="82" t="s">
        <v>1353</v>
      </c>
      <c r="B19" s="64">
        <f>VLOOKUP($A19,'Return Data'!$B$7:$R$2292,3,0)</f>
        <v>44651</v>
      </c>
      <c r="C19" s="65">
        <f>VLOOKUP($A19,'Return Data'!$B$7:$R$2292,4,0)</f>
        <v>22.493500000000001</v>
      </c>
      <c r="D19" s="65">
        <f>VLOOKUP($A19,'Return Data'!$B$7:$R$2292,9,0)</f>
        <v>3.1175000000000002</v>
      </c>
      <c r="E19" s="66">
        <f t="shared" si="0"/>
        <v>18</v>
      </c>
      <c r="F19" s="65">
        <f>VLOOKUP($A19,'Return Data'!$B$7:$R$2292,10,0)</f>
        <v>3.0939000000000001</v>
      </c>
      <c r="G19" s="66">
        <f t="shared" si="1"/>
        <v>21</v>
      </c>
      <c r="H19" s="65">
        <f>VLOOKUP($A19,'Return Data'!$B$7:$R$2292,11,0)</f>
        <v>3.4297</v>
      </c>
      <c r="I19" s="66">
        <f t="shared" si="2"/>
        <v>4</v>
      </c>
      <c r="J19" s="65">
        <f>VLOOKUP($A19,'Return Data'!$B$7:$R$2292,12,0)</f>
        <v>15.291700000000001</v>
      </c>
      <c r="K19" s="66">
        <f t="shared" si="3"/>
        <v>3</v>
      </c>
      <c r="L19" s="65">
        <f>VLOOKUP($A19,'Return Data'!$B$7:$R$2292,13,0)</f>
        <v>12.9033</v>
      </c>
      <c r="M19" s="66">
        <f t="shared" si="4"/>
        <v>3</v>
      </c>
      <c r="N19" s="65">
        <f>VLOOKUP($A19,'Return Data'!$B$7:$R$2292,17,0)</f>
        <v>10.373699999999999</v>
      </c>
      <c r="O19" s="66">
        <f t="shared" si="5"/>
        <v>2</v>
      </c>
      <c r="P19" s="65">
        <f>VLOOKUP($A19,'Return Data'!$B$7:$R$2292,14,0)</f>
        <v>6.6776999999999997</v>
      </c>
      <c r="Q19" s="66">
        <f t="shared" si="6"/>
        <v>9</v>
      </c>
      <c r="R19" s="65">
        <f>VLOOKUP($A19,'Return Data'!$B$7:$R$2292,16,0)</f>
        <v>7.6261000000000001</v>
      </c>
      <c r="S19" s="67">
        <f t="shared" si="7"/>
        <v>8</v>
      </c>
    </row>
    <row r="20" spans="1:19" x14ac:dyDescent="0.3">
      <c r="A20" s="82" t="s">
        <v>1356</v>
      </c>
      <c r="B20" s="64">
        <f>VLOOKUP($A20,'Return Data'!$B$7:$R$2292,3,0)</f>
        <v>44651</v>
      </c>
      <c r="C20" s="65">
        <f>VLOOKUP($A20,'Return Data'!$B$7:$R$2292,4,0)</f>
        <v>46.472799999999999</v>
      </c>
      <c r="D20" s="65">
        <f>VLOOKUP($A20,'Return Data'!$B$7:$R$2292,9,0)</f>
        <v>4.2080000000000002</v>
      </c>
      <c r="E20" s="66">
        <f t="shared" si="0"/>
        <v>8</v>
      </c>
      <c r="F20" s="65">
        <f>VLOOKUP($A20,'Return Data'!$B$7:$R$2292,10,0)</f>
        <v>3.4340000000000002</v>
      </c>
      <c r="G20" s="66">
        <f t="shared" si="1"/>
        <v>14</v>
      </c>
      <c r="H20" s="65">
        <f>VLOOKUP($A20,'Return Data'!$B$7:$R$2292,11,0)</f>
        <v>3.1884999999999999</v>
      </c>
      <c r="I20" s="66">
        <f t="shared" si="2"/>
        <v>9</v>
      </c>
      <c r="J20" s="65">
        <f>VLOOKUP($A20,'Return Data'!$B$7:$R$2292,12,0)</f>
        <v>3.8976999999999999</v>
      </c>
      <c r="K20" s="66">
        <f t="shared" si="3"/>
        <v>12</v>
      </c>
      <c r="L20" s="65">
        <f>VLOOKUP($A20,'Return Data'!$B$7:$R$2292,13,0)</f>
        <v>4.0456000000000003</v>
      </c>
      <c r="M20" s="66">
        <f t="shared" si="4"/>
        <v>14</v>
      </c>
      <c r="N20" s="65">
        <f>VLOOKUP($A20,'Return Data'!$B$7:$R$2292,17,0)</f>
        <v>5.7672999999999996</v>
      </c>
      <c r="O20" s="66">
        <f t="shared" si="5"/>
        <v>12</v>
      </c>
      <c r="P20" s="65">
        <f>VLOOKUP($A20,'Return Data'!$B$7:$R$2292,14,0)</f>
        <v>6.8586</v>
      </c>
      <c r="Q20" s="66">
        <f t="shared" si="6"/>
        <v>7</v>
      </c>
      <c r="R20" s="65">
        <f>VLOOKUP($A20,'Return Data'!$B$7:$R$2292,16,0)</f>
        <v>7.4766000000000004</v>
      </c>
      <c r="S20" s="67">
        <f t="shared" si="7"/>
        <v>10</v>
      </c>
    </row>
    <row r="21" spans="1:19" x14ac:dyDescent="0.3">
      <c r="A21" s="82" t="s">
        <v>1358</v>
      </c>
      <c r="B21" s="64">
        <f>VLOOKUP($A21,'Return Data'!$B$7:$R$2292,3,0)</f>
        <v>44651</v>
      </c>
      <c r="C21" s="65">
        <f>VLOOKUP($A21,'Return Data'!$B$7:$R$2292,4,0)</f>
        <v>2927.1677</v>
      </c>
      <c r="D21" s="65">
        <f>VLOOKUP($A21,'Return Data'!$B$7:$R$2292,9,0)</f>
        <v>2.7421000000000002</v>
      </c>
      <c r="E21" s="66">
        <f t="shared" si="0"/>
        <v>22</v>
      </c>
      <c r="F21" s="65">
        <f>VLOOKUP($A21,'Return Data'!$B$7:$R$2292,10,0)</f>
        <v>3.5264000000000002</v>
      </c>
      <c r="G21" s="66">
        <f t="shared" si="1"/>
        <v>9</v>
      </c>
      <c r="H21" s="65">
        <f>VLOOKUP($A21,'Return Data'!$B$7:$R$2292,11,0)</f>
        <v>2.6949999999999998</v>
      </c>
      <c r="I21" s="66">
        <f t="shared" si="2"/>
        <v>16</v>
      </c>
      <c r="J21" s="65">
        <f>VLOOKUP($A21,'Return Data'!$B$7:$R$2292,12,0)</f>
        <v>3.4868000000000001</v>
      </c>
      <c r="K21" s="66">
        <f t="shared" si="3"/>
        <v>19</v>
      </c>
      <c r="L21" s="65">
        <f>VLOOKUP($A21,'Return Data'!$B$7:$R$2292,13,0)</f>
        <v>3.6558000000000002</v>
      </c>
      <c r="M21" s="66">
        <f t="shared" si="4"/>
        <v>20</v>
      </c>
      <c r="N21" s="65">
        <f>VLOOKUP($A21,'Return Data'!$B$7:$R$2292,17,0)</f>
        <v>5.2355</v>
      </c>
      <c r="O21" s="66">
        <f t="shared" si="5"/>
        <v>18</v>
      </c>
      <c r="P21" s="65">
        <f>VLOOKUP($A21,'Return Data'!$B$7:$R$2292,14,0)</f>
        <v>6.4443000000000001</v>
      </c>
      <c r="Q21" s="66">
        <f t="shared" si="6"/>
        <v>13</v>
      </c>
      <c r="R21" s="65">
        <f>VLOOKUP($A21,'Return Data'!$B$7:$R$2292,16,0)</f>
        <v>7.4074</v>
      </c>
      <c r="S21" s="67">
        <f t="shared" si="7"/>
        <v>11</v>
      </c>
    </row>
    <row r="22" spans="1:19" x14ac:dyDescent="0.3">
      <c r="A22" s="82" t="s">
        <v>1358</v>
      </c>
      <c r="B22" s="64">
        <f>VLOOKUP($A22,'Return Data'!$B$7:$R$2292,3,0)</f>
        <v>44651</v>
      </c>
      <c r="C22" s="65">
        <f>VLOOKUP($A22,'Return Data'!$B$7:$R$2292,4,0)</f>
        <v>2927.1677</v>
      </c>
      <c r="D22" s="65">
        <f>VLOOKUP($A22,'Return Data'!$B$7:$R$2292,9,0)</f>
        <v>2.7421000000000002</v>
      </c>
      <c r="E22" s="66">
        <f t="shared" si="0"/>
        <v>22</v>
      </c>
      <c r="F22" s="65">
        <f>VLOOKUP($A22,'Return Data'!$B$7:$R$2292,10,0)</f>
        <v>3.5264000000000002</v>
      </c>
      <c r="G22" s="66">
        <f t="shared" si="1"/>
        <v>9</v>
      </c>
      <c r="H22" s="65">
        <f>VLOOKUP($A22,'Return Data'!$B$7:$R$2292,11,0)</f>
        <v>2.6949999999999998</v>
      </c>
      <c r="I22" s="66">
        <f t="shared" si="2"/>
        <v>16</v>
      </c>
      <c r="J22" s="65">
        <f>VLOOKUP($A22,'Return Data'!$B$7:$R$2292,12,0)</f>
        <v>3.4868000000000001</v>
      </c>
      <c r="K22" s="66">
        <f t="shared" si="3"/>
        <v>19</v>
      </c>
      <c r="L22" s="65">
        <f>VLOOKUP($A22,'Return Data'!$B$7:$R$2292,13,0)</f>
        <v>3.6558000000000002</v>
      </c>
      <c r="M22" s="66">
        <f t="shared" si="4"/>
        <v>20</v>
      </c>
      <c r="N22" s="65">
        <f>VLOOKUP($A22,'Return Data'!$B$7:$R$2292,17,0)</f>
        <v>5.2355</v>
      </c>
      <c r="O22" s="66">
        <f t="shared" si="5"/>
        <v>18</v>
      </c>
      <c r="P22" s="65">
        <f>VLOOKUP($A22,'Return Data'!$B$7:$R$2292,14,0)</f>
        <v>6.4443000000000001</v>
      </c>
      <c r="Q22" s="66">
        <f t="shared" si="6"/>
        <v>13</v>
      </c>
      <c r="R22" s="65">
        <f>VLOOKUP($A22,'Return Data'!$B$7:$R$2292,16,0)</f>
        <v>7.4074</v>
      </c>
      <c r="S22" s="67">
        <f t="shared" si="7"/>
        <v>11</v>
      </c>
    </row>
    <row r="23" spans="1:19" x14ac:dyDescent="0.3">
      <c r="A23" s="82" t="s">
        <v>1362</v>
      </c>
      <c r="B23" s="64">
        <f>VLOOKUP($A23,'Return Data'!$B$7:$R$2292,3,0)</f>
        <v>44651</v>
      </c>
      <c r="C23" s="65">
        <f>VLOOKUP($A23,'Return Data'!$B$7:$R$2292,4,0)</f>
        <v>42.587400000000002</v>
      </c>
      <c r="D23" s="65">
        <f>VLOOKUP($A23,'Return Data'!$B$7:$R$2292,9,0)</f>
        <v>3.5550999999999999</v>
      </c>
      <c r="E23" s="66">
        <f t="shared" si="0"/>
        <v>16</v>
      </c>
      <c r="F23" s="65">
        <f>VLOOKUP($A23,'Return Data'!$B$7:$R$2292,10,0)</f>
        <v>3.2039</v>
      </c>
      <c r="G23" s="66">
        <f t="shared" si="1"/>
        <v>18</v>
      </c>
      <c r="H23" s="65">
        <f>VLOOKUP($A23,'Return Data'!$B$7:$R$2292,11,0)</f>
        <v>2.5011999999999999</v>
      </c>
      <c r="I23" s="66">
        <f t="shared" si="2"/>
        <v>21</v>
      </c>
      <c r="J23" s="65">
        <f>VLOOKUP($A23,'Return Data'!$B$7:$R$2292,12,0)</f>
        <v>3.8984999999999999</v>
      </c>
      <c r="K23" s="66">
        <f t="shared" si="3"/>
        <v>11</v>
      </c>
      <c r="L23" s="65">
        <f>VLOOKUP($A23,'Return Data'!$B$7:$R$2292,13,0)</f>
        <v>4.2408999999999999</v>
      </c>
      <c r="M23" s="66">
        <f t="shared" si="4"/>
        <v>10</v>
      </c>
      <c r="N23" s="65">
        <f>VLOOKUP($A23,'Return Data'!$B$7:$R$2292,17,0)</f>
        <v>5.8638000000000003</v>
      </c>
      <c r="O23" s="66">
        <f t="shared" si="5"/>
        <v>11</v>
      </c>
      <c r="P23" s="65">
        <f>VLOOKUP($A23,'Return Data'!$B$7:$R$2292,14,0)</f>
        <v>6.9192</v>
      </c>
      <c r="Q23" s="66">
        <f t="shared" si="6"/>
        <v>6</v>
      </c>
      <c r="R23" s="65">
        <f>VLOOKUP($A23,'Return Data'!$B$7:$R$2292,16,0)</f>
        <v>7.5427</v>
      </c>
      <c r="S23" s="67">
        <f t="shared" si="7"/>
        <v>9</v>
      </c>
    </row>
    <row r="24" spans="1:19" x14ac:dyDescent="0.3">
      <c r="A24" s="82" t="s">
        <v>1365</v>
      </c>
      <c r="B24" s="64">
        <f>VLOOKUP($A24,'Return Data'!$B$7:$R$2292,3,0)</f>
        <v>44651</v>
      </c>
      <c r="C24" s="65">
        <f>VLOOKUP($A24,'Return Data'!$B$7:$R$2292,4,0)</f>
        <v>21.660499999999999</v>
      </c>
      <c r="D24" s="65">
        <f>VLOOKUP($A24,'Return Data'!$B$7:$R$2292,9,0)</f>
        <v>3.0573999999999999</v>
      </c>
      <c r="E24" s="66">
        <f t="shared" si="0"/>
        <v>19</v>
      </c>
      <c r="F24" s="65">
        <f>VLOOKUP($A24,'Return Data'!$B$7:$R$2292,10,0)</f>
        <v>3.5259999999999998</v>
      </c>
      <c r="G24" s="66">
        <f t="shared" si="1"/>
        <v>11</v>
      </c>
      <c r="H24" s="65">
        <f>VLOOKUP($A24,'Return Data'!$B$7:$R$2292,11,0)</f>
        <v>2.8995000000000002</v>
      </c>
      <c r="I24" s="66">
        <f t="shared" si="2"/>
        <v>13</v>
      </c>
      <c r="J24" s="65">
        <f>VLOOKUP($A24,'Return Data'!$B$7:$R$2292,12,0)</f>
        <v>3.621</v>
      </c>
      <c r="K24" s="66">
        <f t="shared" si="3"/>
        <v>16</v>
      </c>
      <c r="L24" s="65">
        <f>VLOOKUP($A24,'Return Data'!$B$7:$R$2292,13,0)</f>
        <v>3.9371</v>
      </c>
      <c r="M24" s="66">
        <f t="shared" si="4"/>
        <v>15</v>
      </c>
      <c r="N24" s="65">
        <f>VLOOKUP($A24,'Return Data'!$B$7:$R$2292,17,0)</f>
        <v>5.4504999999999999</v>
      </c>
      <c r="O24" s="66">
        <f t="shared" si="5"/>
        <v>15</v>
      </c>
      <c r="P24" s="65">
        <f>VLOOKUP($A24,'Return Data'!$B$7:$R$2292,14,0)</f>
        <v>6.6566000000000001</v>
      </c>
      <c r="Q24" s="66">
        <f t="shared" si="6"/>
        <v>10</v>
      </c>
      <c r="R24" s="65">
        <f>VLOOKUP($A24,'Return Data'!$B$7:$R$2292,16,0)</f>
        <v>7.8196000000000003</v>
      </c>
      <c r="S24" s="67">
        <f t="shared" si="7"/>
        <v>5</v>
      </c>
    </row>
    <row r="25" spans="1:19" x14ac:dyDescent="0.3">
      <c r="A25" s="82" t="s">
        <v>1367</v>
      </c>
      <c r="B25" s="64">
        <f>VLOOKUP($A25,'Return Data'!$B$7:$R$2292,3,0)</f>
        <v>44651</v>
      </c>
      <c r="C25" s="65">
        <f>VLOOKUP($A25,'Return Data'!$B$7:$R$2292,4,0)</f>
        <v>12.0701</v>
      </c>
      <c r="D25" s="65">
        <f>VLOOKUP($A25,'Return Data'!$B$7:$R$2292,9,0)</f>
        <v>2.1793999999999998</v>
      </c>
      <c r="E25" s="66">
        <f t="shared" si="0"/>
        <v>24</v>
      </c>
      <c r="F25" s="65">
        <f>VLOOKUP($A25,'Return Data'!$B$7:$R$2292,10,0)</f>
        <v>2.5426000000000002</v>
      </c>
      <c r="G25" s="66">
        <f t="shared" si="1"/>
        <v>24</v>
      </c>
      <c r="H25" s="65">
        <f>VLOOKUP($A25,'Return Data'!$B$7:$R$2292,11,0)</f>
        <v>1.8596999999999999</v>
      </c>
      <c r="I25" s="66">
        <f t="shared" si="2"/>
        <v>24</v>
      </c>
      <c r="J25" s="65">
        <f>VLOOKUP($A25,'Return Data'!$B$7:$R$2292,12,0)</f>
        <v>2.8473999999999999</v>
      </c>
      <c r="K25" s="66">
        <f t="shared" si="3"/>
        <v>24</v>
      </c>
      <c r="L25" s="65">
        <f>VLOOKUP($A25,'Return Data'!$B$7:$R$2292,13,0)</f>
        <v>3.0724999999999998</v>
      </c>
      <c r="M25" s="66">
        <f t="shared" si="4"/>
        <v>24</v>
      </c>
      <c r="N25" s="65">
        <f>VLOOKUP($A25,'Return Data'!$B$7:$R$2292,17,0)</f>
        <v>4.6466000000000003</v>
      </c>
      <c r="O25" s="66">
        <f t="shared" si="5"/>
        <v>23</v>
      </c>
      <c r="P25" s="65"/>
      <c r="Q25" s="66"/>
      <c r="R25" s="65">
        <f>VLOOKUP($A25,'Return Data'!$B$7:$R$2292,16,0)</f>
        <v>6.1315</v>
      </c>
      <c r="S25" s="67">
        <f t="shared" si="7"/>
        <v>23</v>
      </c>
    </row>
    <row r="26" spans="1:19" x14ac:dyDescent="0.3">
      <c r="A26" s="82" t="s">
        <v>1933</v>
      </c>
      <c r="B26" s="64">
        <f>VLOOKUP($A26,'Return Data'!$B$7:$R$2292,3,0)</f>
        <v>44651</v>
      </c>
      <c r="C26" s="65">
        <f>VLOOKUP($A26,'Return Data'!$B$7:$R$2292,4,0)</f>
        <v>12.8752</v>
      </c>
      <c r="D26" s="65">
        <f>VLOOKUP($A26,'Return Data'!$B$7:$R$2292,9,0)</f>
        <v>4.3967000000000001</v>
      </c>
      <c r="E26" s="66">
        <f t="shared" si="0"/>
        <v>7</v>
      </c>
      <c r="F26" s="65">
        <f>VLOOKUP($A26,'Return Data'!$B$7:$R$2292,10,0)</f>
        <v>3.2418</v>
      </c>
      <c r="G26" s="66">
        <f t="shared" si="1"/>
        <v>17</v>
      </c>
      <c r="H26" s="65">
        <f>VLOOKUP($A26,'Return Data'!$B$7:$R$2292,11,0)</f>
        <v>2.677</v>
      </c>
      <c r="I26" s="66">
        <f t="shared" si="2"/>
        <v>18</v>
      </c>
      <c r="J26" s="65">
        <f>VLOOKUP($A26,'Return Data'!$B$7:$R$2292,12,0)</f>
        <v>3.5848</v>
      </c>
      <c r="K26" s="66">
        <f t="shared" si="3"/>
        <v>17</v>
      </c>
      <c r="L26" s="65">
        <f>VLOOKUP($A26,'Return Data'!$B$7:$R$2292,13,0)</f>
        <v>3.7862</v>
      </c>
      <c r="M26" s="66">
        <f t="shared" si="4"/>
        <v>18</v>
      </c>
      <c r="N26" s="65">
        <f>VLOOKUP($A26,'Return Data'!$B$7:$R$2292,17,0)</f>
        <v>5.0377000000000001</v>
      </c>
      <c r="O26" s="66">
        <f t="shared" si="5"/>
        <v>21</v>
      </c>
      <c r="P26" s="65">
        <f>VLOOKUP($A26,'Return Data'!$B$7:$R$2292,14,0)</f>
        <v>6.3146000000000004</v>
      </c>
      <c r="Q26" s="66">
        <f t="shared" ref="Q26:Q32" si="8">RANK(P26,P$8:P$32,0)</f>
        <v>15</v>
      </c>
      <c r="R26" s="65">
        <f>VLOOKUP($A26,'Return Data'!$B$7:$R$2292,16,0)</f>
        <v>6.4489000000000001</v>
      </c>
      <c r="S26" s="67">
        <f t="shared" si="7"/>
        <v>21</v>
      </c>
    </row>
    <row r="27" spans="1:19" x14ac:dyDescent="0.3">
      <c r="A27" s="82" t="s">
        <v>1369</v>
      </c>
      <c r="B27" s="64">
        <f>VLOOKUP($A27,'Return Data'!$B$7:$R$2292,3,0)</f>
        <v>44651</v>
      </c>
      <c r="C27" s="65">
        <f>VLOOKUP($A27,'Return Data'!$B$7:$R$2292,4,0)</f>
        <v>42.796300000000002</v>
      </c>
      <c r="D27" s="65">
        <f>VLOOKUP($A27,'Return Data'!$B$7:$R$2292,9,0)</f>
        <v>3.4685000000000001</v>
      </c>
      <c r="E27" s="66">
        <f t="shared" si="0"/>
        <v>17</v>
      </c>
      <c r="F27" s="65">
        <f>VLOOKUP($A27,'Return Data'!$B$7:$R$2292,10,0)</f>
        <v>4.1414</v>
      </c>
      <c r="G27" s="66">
        <f t="shared" si="1"/>
        <v>4</v>
      </c>
      <c r="H27" s="65">
        <f>VLOOKUP($A27,'Return Data'!$B$7:$R$2292,11,0)</f>
        <v>3.4152999999999998</v>
      </c>
      <c r="I27" s="66">
        <f t="shared" si="2"/>
        <v>5</v>
      </c>
      <c r="J27" s="65">
        <f>VLOOKUP($A27,'Return Data'!$B$7:$R$2292,12,0)</f>
        <v>4.4446000000000003</v>
      </c>
      <c r="K27" s="66">
        <f t="shared" si="3"/>
        <v>5</v>
      </c>
      <c r="L27" s="65">
        <f>VLOOKUP($A27,'Return Data'!$B$7:$R$2292,13,0)</f>
        <v>4.9062999999999999</v>
      </c>
      <c r="M27" s="66">
        <f t="shared" si="4"/>
        <v>5</v>
      </c>
      <c r="N27" s="65">
        <f>VLOOKUP($A27,'Return Data'!$B$7:$R$2292,17,0)</f>
        <v>6.4389000000000003</v>
      </c>
      <c r="O27" s="66">
        <f t="shared" si="5"/>
        <v>7</v>
      </c>
      <c r="P27" s="65">
        <f>VLOOKUP($A27,'Return Data'!$B$7:$R$2292,14,0)</f>
        <v>7.1989999999999998</v>
      </c>
      <c r="Q27" s="66">
        <f t="shared" si="8"/>
        <v>5</v>
      </c>
      <c r="R27" s="65">
        <f>VLOOKUP($A27,'Return Data'!$B$7:$R$2292,16,0)</f>
        <v>7.8257000000000003</v>
      </c>
      <c r="S27" s="67">
        <f t="shared" si="7"/>
        <v>4</v>
      </c>
    </row>
    <row r="28" spans="1:19" x14ac:dyDescent="0.3">
      <c r="A28" s="82" t="s">
        <v>1989</v>
      </c>
      <c r="B28" s="64">
        <f>VLOOKUP($A28,'Return Data'!$B$7:$R$2292,3,0)</f>
        <v>44651</v>
      </c>
      <c r="C28" s="65">
        <f>VLOOKUP($A28,'Return Data'!$B$7:$R$2292,4,0)</f>
        <v>36.679400000000001</v>
      </c>
      <c r="D28" s="65">
        <f>VLOOKUP($A28,'Return Data'!$B$7:$R$2292,9,0)</f>
        <v>2.9058000000000002</v>
      </c>
      <c r="E28" s="66">
        <f t="shared" si="0"/>
        <v>21</v>
      </c>
      <c r="F28" s="65">
        <f>VLOOKUP($A28,'Return Data'!$B$7:$R$2292,10,0)</f>
        <v>2.8953000000000002</v>
      </c>
      <c r="G28" s="66">
        <f t="shared" si="1"/>
        <v>22</v>
      </c>
      <c r="H28" s="65">
        <f>VLOOKUP($A28,'Return Data'!$B$7:$R$2292,11,0)</f>
        <v>2.0526</v>
      </c>
      <c r="I28" s="66">
        <f t="shared" si="2"/>
        <v>23</v>
      </c>
      <c r="J28" s="65">
        <f>VLOOKUP($A28,'Return Data'!$B$7:$R$2292,12,0)</f>
        <v>3.0369999999999999</v>
      </c>
      <c r="K28" s="66">
        <f t="shared" si="3"/>
        <v>23</v>
      </c>
      <c r="L28" s="65">
        <f>VLOOKUP($A28,'Return Data'!$B$7:$R$2292,13,0)</f>
        <v>3.8020999999999998</v>
      </c>
      <c r="M28" s="66">
        <f t="shared" si="4"/>
        <v>17</v>
      </c>
      <c r="N28" s="65">
        <f>VLOOKUP($A28,'Return Data'!$B$7:$R$2292,17,0)</f>
        <v>5.1374000000000004</v>
      </c>
      <c r="O28" s="66">
        <f t="shared" si="5"/>
        <v>20</v>
      </c>
      <c r="P28" s="65">
        <f>VLOOKUP($A28,'Return Data'!$B$7:$R$2292,14,0)</f>
        <v>3.0308999999999999</v>
      </c>
      <c r="Q28" s="66">
        <f t="shared" si="8"/>
        <v>21</v>
      </c>
      <c r="R28" s="65">
        <f>VLOOKUP($A28,'Return Data'!$B$7:$R$2292,16,0)</f>
        <v>7.0084</v>
      </c>
      <c r="S28" s="67">
        <f t="shared" si="7"/>
        <v>16</v>
      </c>
    </row>
    <row r="29" spans="1:19" x14ac:dyDescent="0.3">
      <c r="A29" s="82" t="s">
        <v>1372</v>
      </c>
      <c r="B29" s="64">
        <f>VLOOKUP($A29,'Return Data'!$B$7:$R$2292,3,0)</f>
        <v>44651</v>
      </c>
      <c r="C29" s="65">
        <f>VLOOKUP($A29,'Return Data'!$B$7:$R$2292,4,0)</f>
        <v>26.0457</v>
      </c>
      <c r="D29" s="65">
        <f>VLOOKUP($A29,'Return Data'!$B$7:$R$2292,9,0)</f>
        <v>3.7776999999999998</v>
      </c>
      <c r="E29" s="66">
        <f t="shared" si="0"/>
        <v>12</v>
      </c>
      <c r="F29" s="65">
        <f>VLOOKUP($A29,'Return Data'!$B$7:$R$2292,10,0)</f>
        <v>3.8908</v>
      </c>
      <c r="G29" s="66">
        <f t="shared" si="1"/>
        <v>7</v>
      </c>
      <c r="H29" s="65">
        <f>VLOOKUP($A29,'Return Data'!$B$7:$R$2292,11,0)</f>
        <v>2.9232999999999998</v>
      </c>
      <c r="I29" s="66">
        <f t="shared" si="2"/>
        <v>12</v>
      </c>
      <c r="J29" s="65">
        <f>VLOOKUP($A29,'Return Data'!$B$7:$R$2292,12,0)</f>
        <v>3.8683000000000001</v>
      </c>
      <c r="K29" s="66">
        <f t="shared" si="3"/>
        <v>13</v>
      </c>
      <c r="L29" s="65">
        <f>VLOOKUP($A29,'Return Data'!$B$7:$R$2292,13,0)</f>
        <v>4.0903999999999998</v>
      </c>
      <c r="M29" s="66">
        <f t="shared" si="4"/>
        <v>13</v>
      </c>
      <c r="N29" s="65">
        <f>VLOOKUP($A29,'Return Data'!$B$7:$R$2292,17,0)</f>
        <v>5.6886000000000001</v>
      </c>
      <c r="O29" s="66">
        <f t="shared" si="5"/>
        <v>13</v>
      </c>
      <c r="P29" s="65">
        <f>VLOOKUP($A29,'Return Data'!$B$7:$R$2292,14,0)</f>
        <v>6.7584</v>
      </c>
      <c r="Q29" s="66">
        <f t="shared" si="8"/>
        <v>8</v>
      </c>
      <c r="R29" s="65">
        <f>VLOOKUP($A29,'Return Data'!$B$7:$R$2292,16,0)</f>
        <v>6.7332999999999998</v>
      </c>
      <c r="S29" s="67">
        <f t="shared" si="7"/>
        <v>19</v>
      </c>
    </row>
    <row r="30" spans="1:19" x14ac:dyDescent="0.3">
      <c r="A30" s="82" t="s">
        <v>1967</v>
      </c>
      <c r="B30" s="64">
        <f>VLOOKUP($A30,'Return Data'!$B$7:$R$2292,3,0)</f>
        <v>44651</v>
      </c>
      <c r="C30" s="65">
        <f>VLOOKUP($A30,'Return Data'!$B$7:$R$2292,4,0)</f>
        <v>35.851999999999997</v>
      </c>
      <c r="D30" s="65">
        <f>VLOOKUP($A30,'Return Data'!$B$7:$R$2292,9,0)</f>
        <v>3.016</v>
      </c>
      <c r="E30" s="66">
        <f t="shared" si="0"/>
        <v>20</v>
      </c>
      <c r="F30" s="65">
        <f>VLOOKUP($A30,'Return Data'!$B$7:$R$2292,10,0)</f>
        <v>3.2738999999999998</v>
      </c>
      <c r="G30" s="66">
        <f t="shared" si="1"/>
        <v>16</v>
      </c>
      <c r="H30" s="65">
        <f>VLOOKUP($A30,'Return Data'!$B$7:$R$2292,11,0)</f>
        <v>3.3618999999999999</v>
      </c>
      <c r="I30" s="66">
        <f t="shared" si="2"/>
        <v>7</v>
      </c>
      <c r="J30" s="65">
        <f>VLOOKUP($A30,'Return Data'!$B$7:$R$2292,12,0)</f>
        <v>4.2386999999999997</v>
      </c>
      <c r="K30" s="66">
        <f t="shared" si="3"/>
        <v>7</v>
      </c>
      <c r="L30" s="65">
        <f>VLOOKUP($A30,'Return Data'!$B$7:$R$2292,13,0)</f>
        <v>4.383</v>
      </c>
      <c r="M30" s="66">
        <f t="shared" si="4"/>
        <v>8</v>
      </c>
      <c r="N30" s="65">
        <f>VLOOKUP($A30,'Return Data'!$B$7:$R$2292,17,0)</f>
        <v>5.9236000000000004</v>
      </c>
      <c r="O30" s="66">
        <f t="shared" si="5"/>
        <v>10</v>
      </c>
      <c r="P30" s="65">
        <f>VLOOKUP($A30,'Return Data'!$B$7:$R$2292,14,0)</f>
        <v>3.2759</v>
      </c>
      <c r="Q30" s="66">
        <f t="shared" si="8"/>
        <v>20</v>
      </c>
      <c r="R30" s="65">
        <f>VLOOKUP($A30,'Return Data'!$B$7:$R$2292,16,0)</f>
        <v>6.9820000000000002</v>
      </c>
      <c r="S30" s="67">
        <f t="shared" si="7"/>
        <v>18</v>
      </c>
    </row>
    <row r="31" spans="1:19" x14ac:dyDescent="0.3">
      <c r="A31" s="82" t="s">
        <v>1375</v>
      </c>
      <c r="B31" s="64">
        <f>VLOOKUP($A31,'Return Data'!$B$7:$R$2292,3,0)</f>
        <v>44651</v>
      </c>
      <c r="C31" s="65">
        <f>VLOOKUP($A31,'Return Data'!$B$7:$R$2292,4,0)</f>
        <v>39.266599999999997</v>
      </c>
      <c r="D31" s="65">
        <f>VLOOKUP($A31,'Return Data'!$B$7:$R$2292,9,0)</f>
        <v>3.8929</v>
      </c>
      <c r="E31" s="66">
        <f t="shared" si="0"/>
        <v>11</v>
      </c>
      <c r="F31" s="65">
        <f>VLOOKUP($A31,'Return Data'!$B$7:$R$2292,10,0)</f>
        <v>3.3752</v>
      </c>
      <c r="G31" s="66">
        <f t="shared" si="1"/>
        <v>15</v>
      </c>
      <c r="H31" s="65">
        <f>VLOOKUP($A31,'Return Data'!$B$7:$R$2292,11,0)</f>
        <v>2.5646</v>
      </c>
      <c r="I31" s="66">
        <f t="shared" si="2"/>
        <v>20</v>
      </c>
      <c r="J31" s="65">
        <f>VLOOKUP($A31,'Return Data'!$B$7:$R$2292,12,0)</f>
        <v>3.3982999999999999</v>
      </c>
      <c r="K31" s="66">
        <f t="shared" si="3"/>
        <v>21</v>
      </c>
      <c r="L31" s="65">
        <f>VLOOKUP($A31,'Return Data'!$B$7:$R$2292,13,0)</f>
        <v>3.6145999999999998</v>
      </c>
      <c r="M31" s="66">
        <f t="shared" si="4"/>
        <v>22</v>
      </c>
      <c r="N31" s="65">
        <f>VLOOKUP($A31,'Return Data'!$B$7:$R$2292,17,0)</f>
        <v>5.3579999999999997</v>
      </c>
      <c r="O31" s="66">
        <f t="shared" si="5"/>
        <v>16</v>
      </c>
      <c r="P31" s="65">
        <f>VLOOKUP($A31,'Return Data'!$B$7:$R$2292,14,0)</f>
        <v>6.5225999999999997</v>
      </c>
      <c r="Q31" s="66">
        <f t="shared" si="8"/>
        <v>12</v>
      </c>
      <c r="R31" s="65">
        <f>VLOOKUP($A31,'Return Data'!$B$7:$R$2292,16,0)</f>
        <v>7.2058999999999997</v>
      </c>
      <c r="S31" s="67">
        <f t="shared" si="7"/>
        <v>14</v>
      </c>
    </row>
    <row r="32" spans="1:19" x14ac:dyDescent="0.3">
      <c r="A32" s="82" t="s">
        <v>1378</v>
      </c>
      <c r="B32" s="64">
        <f>VLOOKUP($A32,'Return Data'!$B$7:$R$2292,3,0)</f>
        <v>44651</v>
      </c>
      <c r="C32" s="65">
        <f>VLOOKUP($A32,'Return Data'!$B$7:$R$2292,4,0)</f>
        <v>25.598199999999999</v>
      </c>
      <c r="D32" s="65">
        <f>VLOOKUP($A32,'Return Data'!$B$7:$R$2292,9,0)</f>
        <v>4.8356000000000003</v>
      </c>
      <c r="E32" s="66">
        <f t="shared" si="0"/>
        <v>5</v>
      </c>
      <c r="F32" s="65">
        <f>VLOOKUP($A32,'Return Data'!$B$7:$R$2292,10,0)</f>
        <v>3.5125000000000002</v>
      </c>
      <c r="G32" s="66">
        <f t="shared" si="1"/>
        <v>13</v>
      </c>
      <c r="H32" s="65">
        <f>VLOOKUP($A32,'Return Data'!$B$7:$R$2292,11,0)</f>
        <v>3.4758</v>
      </c>
      <c r="I32" s="66">
        <f t="shared" si="2"/>
        <v>3</v>
      </c>
      <c r="J32" s="65">
        <f>VLOOKUP($A32,'Return Data'!$B$7:$R$2292,12,0)</f>
        <v>10.262499999999999</v>
      </c>
      <c r="K32" s="66">
        <f t="shared" si="3"/>
        <v>4</v>
      </c>
      <c r="L32" s="65">
        <f>VLOOKUP($A32,'Return Data'!$B$7:$R$2292,13,0)</f>
        <v>9.1402999999999999</v>
      </c>
      <c r="M32" s="66">
        <f t="shared" si="4"/>
        <v>4</v>
      </c>
      <c r="N32" s="65">
        <f>VLOOKUP($A32,'Return Data'!$B$7:$R$2292,17,0)</f>
        <v>8.7797999999999998</v>
      </c>
      <c r="O32" s="66">
        <f t="shared" si="5"/>
        <v>3</v>
      </c>
      <c r="P32" s="65">
        <f>VLOOKUP($A32,'Return Data'!$B$7:$R$2292,14,0)</f>
        <v>4.3659999999999997</v>
      </c>
      <c r="Q32" s="66">
        <f t="shared" si="8"/>
        <v>19</v>
      </c>
      <c r="R32" s="65">
        <f>VLOOKUP($A32,'Return Data'!$B$7:$R$2292,16,0)</f>
        <v>6.6768000000000001</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13.591575999999998</v>
      </c>
      <c r="E34" s="88"/>
      <c r="F34" s="89">
        <f>AVERAGE(F8:F32)</f>
        <v>6.6268280000000015</v>
      </c>
      <c r="G34" s="88"/>
      <c r="H34" s="89">
        <f>AVERAGE(H8:H32)</f>
        <v>4.4833880000000015</v>
      </c>
      <c r="I34" s="88"/>
      <c r="J34" s="89">
        <f>AVERAGE(J8:J32)</f>
        <v>5.6979199999999999</v>
      </c>
      <c r="K34" s="88"/>
      <c r="L34" s="89">
        <f>AVERAGE(L8:L32)</f>
        <v>5.5642999999999994</v>
      </c>
      <c r="M34" s="88"/>
      <c r="N34" s="89">
        <f>AVERAGE(N8:N32)</f>
        <v>5.9279680000000008</v>
      </c>
      <c r="O34" s="88"/>
      <c r="P34" s="89">
        <f>AVERAGE(P8:P32)</f>
        <v>5.5732375000000003</v>
      </c>
      <c r="Q34" s="88"/>
      <c r="R34" s="89">
        <f>AVERAGE(R8:R32)</f>
        <v>6.9269240000000014</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v>
      </c>
      <c r="O35" s="88"/>
      <c r="P35" s="89">
        <f>MIN(P8:P32)</f>
        <v>0</v>
      </c>
      <c r="Q35" s="88"/>
      <c r="R35" s="89">
        <f>MIN(R8:R32)</f>
        <v>0</v>
      </c>
      <c r="S35" s="90"/>
    </row>
    <row r="36" spans="1:19" ht="15" thickBot="1" x14ac:dyDescent="0.35">
      <c r="A36" s="91" t="s">
        <v>29</v>
      </c>
      <c r="B36" s="92"/>
      <c r="C36" s="92"/>
      <c r="D36" s="93">
        <f>MAX(D8:D32)</f>
        <v>181.07339999999999</v>
      </c>
      <c r="E36" s="92"/>
      <c r="F36" s="93">
        <f>MAX(F8:F32)</f>
        <v>64.323700000000002</v>
      </c>
      <c r="G36" s="92"/>
      <c r="H36" s="93">
        <f>MAX(H8:H32)</f>
        <v>33.097700000000003</v>
      </c>
      <c r="I36" s="92"/>
      <c r="J36" s="93">
        <f>MAX(J8:J32)</f>
        <v>22.9968</v>
      </c>
      <c r="K36" s="92"/>
      <c r="L36" s="93">
        <f>MAX(L8:L32)</f>
        <v>18.8764</v>
      </c>
      <c r="M36" s="92"/>
      <c r="N36" s="93">
        <f>MAX(N8:N32)</f>
        <v>10.901199999999999</v>
      </c>
      <c r="O36" s="92"/>
      <c r="P36" s="93">
        <f>MAX(P8:P32)</f>
        <v>7.5514999999999999</v>
      </c>
      <c r="Q36" s="92"/>
      <c r="R36" s="93">
        <f>MAX(R8:R32)</f>
        <v>8.3453999999999997</v>
      </c>
      <c r="S36" s="94"/>
    </row>
    <row r="37" spans="1:19" x14ac:dyDescent="0.3">
      <c r="A37" s="112" t="s">
        <v>431</v>
      </c>
    </row>
    <row r="38" spans="1:19" x14ac:dyDescent="0.3">
      <c r="A38" s="14" t="s">
        <v>340</v>
      </c>
    </row>
  </sheetData>
  <sheetProtection algorithmName="SHA-512" hashValue="vuPzHYtlEy5KELeFQC6qDvQiPNfinirY+ZBe8FYKl9UhnrIwvZ+jMk/he0l7pK6U9MudJVnS70OBhQw9p4tttw==" saltValue="M5J6bUcld5AK9rh2y9EbA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1032</v>
      </c>
      <c r="B8" s="64">
        <f>VLOOKUP($A8,'Return Data'!$B$7:$R$2292,3,0)</f>
        <v>44651</v>
      </c>
      <c r="C8" s="65">
        <f>VLOOKUP($A8,'Return Data'!$B$7:$R$2292,4,0)</f>
        <v>28.067900000000002</v>
      </c>
      <c r="D8" s="65">
        <f>VLOOKUP($A8,'Return Data'!$B$7:$R$2292,9,0)</f>
        <v>5.3686999999999996</v>
      </c>
      <c r="E8" s="66">
        <f>RANK(D8,D$8:D$42,0)</f>
        <v>3</v>
      </c>
      <c r="F8" s="65">
        <f>VLOOKUP($A8,'Return Data'!$B$7:$R$2292,10,0)</f>
        <v>20.061800000000002</v>
      </c>
      <c r="G8" s="66">
        <f>RANK(F8,F$8:F$42,0)</f>
        <v>1</v>
      </c>
      <c r="H8" s="65">
        <f>VLOOKUP($A8,'Return Data'!$B$7:$R$2292,11,0)</f>
        <v>11.939500000000001</v>
      </c>
      <c r="I8" s="66">
        <f>RANK(H8,H$8:H$42,0)</f>
        <v>1</v>
      </c>
      <c r="J8" s="65">
        <f>VLOOKUP($A8,'Return Data'!$B$7:$R$2292,12,0)</f>
        <v>10.8787</v>
      </c>
      <c r="K8" s="66">
        <f>RANK(J8,J$8:J$42,0)</f>
        <v>3</v>
      </c>
      <c r="L8" s="65">
        <f>VLOOKUP($A8,'Return Data'!$B$7:$R$2292,13,0)</f>
        <v>10.1722</v>
      </c>
      <c r="M8" s="66">
        <f>RANK(L8,L$8:L$42,0)</f>
        <v>3</v>
      </c>
      <c r="N8" s="65">
        <f>VLOOKUP($A8,'Return Data'!$B$7:$R$2292,17,0)</f>
        <v>10.3979</v>
      </c>
      <c r="O8" s="66">
        <f>RANK(N8,N$8:N$42,0)</f>
        <v>1</v>
      </c>
      <c r="P8" s="65">
        <f>VLOOKUP($A8,'Return Data'!$B$7:$R$2292,14,0)</f>
        <v>5.7382</v>
      </c>
      <c r="Q8" s="66">
        <f>RANK(P8,P$8:P$42,0)</f>
        <v>21</v>
      </c>
      <c r="R8" s="65">
        <f>VLOOKUP($A8,'Return Data'!$B$7:$R$2292,16,0)</f>
        <v>8.2728999999999999</v>
      </c>
      <c r="S8" s="67">
        <f t="shared" ref="S8:S10" si="0">RANK(R8,R$8:R$42,0)</f>
        <v>12</v>
      </c>
    </row>
    <row r="9" spans="1:19" x14ac:dyDescent="0.3">
      <c r="A9" s="82" t="s">
        <v>1034</v>
      </c>
      <c r="B9" s="64">
        <f>VLOOKUP($A9,'Return Data'!$B$7:$R$2292,3,0)</f>
        <v>44651</v>
      </c>
      <c r="C9" s="65">
        <f>VLOOKUP($A9,'Return Data'!$B$7:$R$2292,4,0)</f>
        <v>0.56950000000000001</v>
      </c>
      <c r="D9" s="65"/>
      <c r="E9" s="66"/>
      <c r="F9" s="65"/>
      <c r="G9" s="66"/>
      <c r="H9" s="65"/>
      <c r="I9" s="66"/>
      <c r="J9" s="65"/>
      <c r="K9" s="66"/>
      <c r="L9" s="65"/>
      <c r="M9" s="66"/>
      <c r="N9" s="65"/>
      <c r="O9" s="66"/>
      <c r="P9" s="65"/>
      <c r="Q9" s="66"/>
      <c r="R9" s="65">
        <f>VLOOKUP($A9,'Return Data'!$B$7:$R$2292,16,0)</f>
        <v>-39.195900000000002</v>
      </c>
      <c r="S9" s="67">
        <f t="shared" si="0"/>
        <v>35</v>
      </c>
    </row>
    <row r="10" spans="1:19" x14ac:dyDescent="0.3">
      <c r="A10" s="82" t="s">
        <v>1036</v>
      </c>
      <c r="B10" s="64">
        <f>VLOOKUP($A10,'Return Data'!$B$7:$R$2292,3,0)</f>
        <v>44651</v>
      </c>
      <c r="C10" s="65">
        <f>VLOOKUP($A10,'Return Data'!$B$7:$R$2292,4,0)</f>
        <v>23.992599999999999</v>
      </c>
      <c r="D10" s="65">
        <f>VLOOKUP($A10,'Return Data'!$B$7:$R$2292,9,0)</f>
        <v>5.8837999999999999</v>
      </c>
      <c r="E10" s="66">
        <f t="shared" ref="E10:E42" si="1">RANK(D10,D$8:D$42,0)</f>
        <v>2</v>
      </c>
      <c r="F10" s="65">
        <f>VLOOKUP($A10,'Return Data'!$B$7:$R$2292,10,0)</f>
        <v>4.9082999999999997</v>
      </c>
      <c r="G10" s="66">
        <f t="shared" ref="G10:G42" si="2">RANK(F10,F$8:F$42,0)</f>
        <v>3</v>
      </c>
      <c r="H10" s="65">
        <f>VLOOKUP($A10,'Return Data'!$B$7:$R$2292,11,0)</f>
        <v>4.4778000000000002</v>
      </c>
      <c r="I10" s="66">
        <f t="shared" ref="I10" si="3">RANK(H10,H$8:H$42,0)</f>
        <v>3</v>
      </c>
      <c r="J10" s="65">
        <f>VLOOKUP($A10,'Return Data'!$B$7:$R$2292,12,0)</f>
        <v>5.8959000000000001</v>
      </c>
      <c r="K10" s="66">
        <f t="shared" ref="K10" si="4">RANK(J10,J$8:J$42,0)</f>
        <v>6</v>
      </c>
      <c r="L10" s="65">
        <f>VLOOKUP($A10,'Return Data'!$B$7:$R$2292,13,0)</f>
        <v>6.3832000000000004</v>
      </c>
      <c r="M10" s="66">
        <f t="shared" ref="M10" si="5">RANK(L10,L$8:L$42,0)</f>
        <v>7</v>
      </c>
      <c r="N10" s="65">
        <f>VLOOKUP($A10,'Return Data'!$B$7:$R$2292,17,0)</f>
        <v>7.5698999999999996</v>
      </c>
      <c r="O10" s="66">
        <f t="shared" ref="O10" si="6">RANK(N10,N$8:N$42,0)</f>
        <v>6</v>
      </c>
      <c r="P10" s="65">
        <f>VLOOKUP($A10,'Return Data'!$B$7:$R$2292,14,0)</f>
        <v>7.7881999999999998</v>
      </c>
      <c r="Q10" s="66">
        <f t="shared" ref="Q10" si="7">RANK(P10,P$8:P$42,0)</f>
        <v>12</v>
      </c>
      <c r="R10" s="65">
        <f>VLOOKUP($A10,'Return Data'!$B$7:$R$2292,16,0)</f>
        <v>8.9651999999999994</v>
      </c>
      <c r="S10" s="67">
        <f t="shared" si="0"/>
        <v>3</v>
      </c>
    </row>
    <row r="11" spans="1:19" x14ac:dyDescent="0.3">
      <c r="A11" s="82" t="s">
        <v>2026</v>
      </c>
      <c r="B11" s="64">
        <f>VLOOKUP($A11,'Return Data'!$B$7:$R$2292,3,0)</f>
        <v>44651</v>
      </c>
      <c r="C11" s="65">
        <f>VLOOKUP($A11,'Return Data'!$B$7:$R$2292,4,0)</f>
        <v>16.2806</v>
      </c>
      <c r="D11" s="65">
        <f>VLOOKUP($A11,'Return Data'!$B$7:$R$2292,9,0)</f>
        <v>1.2452000000000001</v>
      </c>
      <c r="E11" s="66">
        <f t="shared" si="1"/>
        <v>26</v>
      </c>
      <c r="F11" s="65">
        <f>VLOOKUP($A11,'Return Data'!$B$7:$R$2292,10,0)</f>
        <v>2.8092999999999999</v>
      </c>
      <c r="G11" s="66">
        <f t="shared" si="2"/>
        <v>14</v>
      </c>
      <c r="H11" s="65">
        <f>VLOOKUP($A11,'Return Data'!$B$7:$R$2292,11,0)</f>
        <v>2.4664999999999999</v>
      </c>
      <c r="I11" s="66">
        <f t="shared" ref="I11:I42" si="8">RANK(H11,H$8:H$42,0)</f>
        <v>15</v>
      </c>
      <c r="J11" s="65">
        <f>VLOOKUP($A11,'Return Data'!$B$7:$R$2292,12,0)</f>
        <v>3.8490000000000002</v>
      </c>
      <c r="K11" s="66">
        <f t="shared" ref="K11:K42" si="9">RANK(J11,J$8:J$42,0)</f>
        <v>19</v>
      </c>
      <c r="L11" s="65">
        <f>VLOOKUP($A11,'Return Data'!$B$7:$R$2292,13,0)</f>
        <v>4.1585000000000001</v>
      </c>
      <c r="M11" s="66">
        <f t="shared" ref="M11:M42" si="10">RANK(L11,L$8:L$42,0)</f>
        <v>20</v>
      </c>
      <c r="N11" s="65">
        <f>VLOOKUP($A11,'Return Data'!$B$7:$R$2292,17,0)</f>
        <v>4.8385999999999996</v>
      </c>
      <c r="O11" s="66">
        <f t="shared" ref="O11:O42" si="11">RANK(N11,N$8:N$42,0)</f>
        <v>24</v>
      </c>
      <c r="P11" s="65">
        <f>VLOOKUP($A11,'Return Data'!$B$7:$R$2292,14,0)</f>
        <v>2.4123999999999999</v>
      </c>
      <c r="Q11" s="66">
        <f t="shared" ref="Q11:Q42" si="12">RANK(P11,P$8:P$42,0)</f>
        <v>26</v>
      </c>
      <c r="R11" s="65">
        <f>VLOOKUP($A11,'Return Data'!$B$7:$R$2292,16,0)</f>
        <v>6.2119999999999997</v>
      </c>
      <c r="S11" s="67">
        <f t="shared" ref="S11:S42" si="13">RANK(R11,R$8:R$42,0)</f>
        <v>26</v>
      </c>
    </row>
    <row r="12" spans="1:19" x14ac:dyDescent="0.3">
      <c r="A12" s="82" t="s">
        <v>1038</v>
      </c>
      <c r="B12" s="64">
        <f>VLOOKUP($A12,'Return Data'!$B$7:$R$2292,3,0)</f>
        <v>44651</v>
      </c>
      <c r="C12" s="65">
        <f>VLOOKUP($A12,'Return Data'!$B$7:$R$2292,4,0)</f>
        <v>69.476900000000001</v>
      </c>
      <c r="D12" s="65">
        <f>VLOOKUP($A12,'Return Data'!$B$7:$R$2292,9,0)</f>
        <v>3.8323</v>
      </c>
      <c r="E12" s="66">
        <f t="shared" si="1"/>
        <v>13</v>
      </c>
      <c r="F12" s="65">
        <f>VLOOKUP($A12,'Return Data'!$B$7:$R$2292,10,0)</f>
        <v>3.2877000000000001</v>
      </c>
      <c r="G12" s="66">
        <f t="shared" si="2"/>
        <v>11</v>
      </c>
      <c r="H12" s="65">
        <f>VLOOKUP($A12,'Return Data'!$B$7:$R$2292,11,0)</f>
        <v>3.0478999999999998</v>
      </c>
      <c r="I12" s="66">
        <f t="shared" si="8"/>
        <v>11</v>
      </c>
      <c r="J12" s="65">
        <f>VLOOKUP($A12,'Return Data'!$B$7:$R$2292,12,0)</f>
        <v>4.2354000000000003</v>
      </c>
      <c r="K12" s="66">
        <f t="shared" si="9"/>
        <v>16</v>
      </c>
      <c r="L12" s="65">
        <f>VLOOKUP($A12,'Return Data'!$B$7:$R$2292,13,0)</f>
        <v>4.5426000000000002</v>
      </c>
      <c r="M12" s="66">
        <f t="shared" si="10"/>
        <v>16</v>
      </c>
      <c r="N12" s="65">
        <f>VLOOKUP($A12,'Return Data'!$B$7:$R$2292,17,0)</f>
        <v>6.1059000000000001</v>
      </c>
      <c r="O12" s="66">
        <f t="shared" si="11"/>
        <v>16</v>
      </c>
      <c r="P12" s="65">
        <f>VLOOKUP($A12,'Return Data'!$B$7:$R$2292,14,0)</f>
        <v>5.1531000000000002</v>
      </c>
      <c r="Q12" s="66">
        <f t="shared" si="12"/>
        <v>23</v>
      </c>
      <c r="R12" s="65">
        <f>VLOOKUP($A12,'Return Data'!$B$7:$R$2292,16,0)</f>
        <v>7.1924999999999999</v>
      </c>
      <c r="S12" s="67">
        <f t="shared" si="13"/>
        <v>22</v>
      </c>
    </row>
    <row r="13" spans="1:19" x14ac:dyDescent="0.3">
      <c r="A13" s="82" t="s">
        <v>1043</v>
      </c>
      <c r="B13" s="64">
        <f>VLOOKUP($A13,'Return Data'!$B$7:$R$2292,3,0)</f>
        <v>0</v>
      </c>
      <c r="C13" s="65">
        <f>VLOOKUP($A13,'Return Data'!$B$7:$R$2292,4,0)</f>
        <v>0</v>
      </c>
      <c r="D13" s="65">
        <f>VLOOKUP($A13,'Return Data'!$B$7:$R$2292,9,0)</f>
        <v>0</v>
      </c>
      <c r="E13" s="66">
        <f t="shared" si="1"/>
        <v>28</v>
      </c>
      <c r="F13" s="65">
        <f>VLOOKUP($A13,'Return Data'!$B$7:$R$2292,10,0)</f>
        <v>0</v>
      </c>
      <c r="G13" s="66">
        <f t="shared" si="2"/>
        <v>28</v>
      </c>
      <c r="H13" s="65">
        <f>VLOOKUP($A13,'Return Data'!$B$7:$R$2292,11,0)</f>
        <v>0</v>
      </c>
      <c r="I13" s="66">
        <f t="shared" si="8"/>
        <v>29</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1045</v>
      </c>
      <c r="B14" s="64">
        <f>VLOOKUP($A14,'Return Data'!$B$7:$R$2292,3,0)</f>
        <v>44651</v>
      </c>
      <c r="C14" s="65">
        <f>VLOOKUP($A14,'Return Data'!$B$7:$R$2292,4,0)</f>
        <v>48.559199999999997</v>
      </c>
      <c r="D14" s="65">
        <f>VLOOKUP($A14,'Return Data'!$B$7:$R$2292,9,0)</f>
        <v>4.4882</v>
      </c>
      <c r="E14" s="66">
        <f t="shared" si="1"/>
        <v>6</v>
      </c>
      <c r="F14" s="65">
        <f>VLOOKUP($A14,'Return Data'!$B$7:$R$2292,10,0)</f>
        <v>4.0250000000000004</v>
      </c>
      <c r="G14" s="66">
        <f t="shared" si="2"/>
        <v>5</v>
      </c>
      <c r="H14" s="65">
        <f>VLOOKUP($A14,'Return Data'!$B$7:$R$2292,11,0)</f>
        <v>3.6993</v>
      </c>
      <c r="I14" s="66">
        <f t="shared" si="8"/>
        <v>7</v>
      </c>
      <c r="J14" s="65">
        <f>VLOOKUP($A14,'Return Data'!$B$7:$R$2292,12,0)</f>
        <v>5.4847999999999999</v>
      </c>
      <c r="K14" s="66">
        <f t="shared" si="9"/>
        <v>9</v>
      </c>
      <c r="L14" s="65">
        <f>VLOOKUP($A14,'Return Data'!$B$7:$R$2292,13,0)</f>
        <v>6.3385999999999996</v>
      </c>
      <c r="M14" s="66">
        <f t="shared" si="10"/>
        <v>8</v>
      </c>
      <c r="N14" s="65">
        <f>VLOOKUP($A14,'Return Data'!$B$7:$R$2292,17,0)</f>
        <v>7.3929999999999998</v>
      </c>
      <c r="O14" s="66">
        <f t="shared" si="11"/>
        <v>8</v>
      </c>
      <c r="P14" s="65">
        <f>VLOOKUP($A14,'Return Data'!$B$7:$R$2292,14,0)</f>
        <v>8.3224</v>
      </c>
      <c r="Q14" s="66">
        <f t="shared" si="12"/>
        <v>7</v>
      </c>
      <c r="R14" s="65">
        <f>VLOOKUP($A14,'Return Data'!$B$7:$R$2292,16,0)</f>
        <v>8.5798000000000005</v>
      </c>
      <c r="S14" s="67">
        <f t="shared" si="13"/>
        <v>6</v>
      </c>
    </row>
    <row r="15" spans="1:19" x14ac:dyDescent="0.3">
      <c r="A15" s="82" t="s">
        <v>1047</v>
      </c>
      <c r="B15" s="64">
        <f>VLOOKUP($A15,'Return Data'!$B$7:$R$2292,3,0)</f>
        <v>44651</v>
      </c>
      <c r="C15" s="65">
        <f>VLOOKUP($A15,'Return Data'!$B$7:$R$2292,4,0)</f>
        <v>38.4514</v>
      </c>
      <c r="D15" s="65">
        <f>VLOOKUP($A15,'Return Data'!$B$7:$R$2292,9,0)</f>
        <v>3.6398000000000001</v>
      </c>
      <c r="E15" s="66">
        <f t="shared" si="1"/>
        <v>15</v>
      </c>
      <c r="F15" s="65">
        <f>VLOOKUP($A15,'Return Data'!$B$7:$R$2292,10,0)</f>
        <v>3.835</v>
      </c>
      <c r="G15" s="66">
        <f t="shared" si="2"/>
        <v>10</v>
      </c>
      <c r="H15" s="65">
        <f>VLOOKUP($A15,'Return Data'!$B$7:$R$2292,11,0)</f>
        <v>3.8264</v>
      </c>
      <c r="I15" s="66">
        <f t="shared" si="8"/>
        <v>5</v>
      </c>
      <c r="J15" s="65">
        <f>VLOOKUP($A15,'Return Data'!$B$7:$R$2292,12,0)</f>
        <v>5.2568999999999999</v>
      </c>
      <c r="K15" s="66">
        <f t="shared" si="9"/>
        <v>11</v>
      </c>
      <c r="L15" s="65">
        <f>VLOOKUP($A15,'Return Data'!$B$7:$R$2292,13,0)</f>
        <v>6.1097000000000001</v>
      </c>
      <c r="M15" s="66">
        <f t="shared" si="10"/>
        <v>9</v>
      </c>
      <c r="N15" s="65">
        <f>VLOOKUP($A15,'Return Data'!$B$7:$R$2292,17,0)</f>
        <v>7.5978000000000003</v>
      </c>
      <c r="O15" s="66">
        <f t="shared" si="11"/>
        <v>5</v>
      </c>
      <c r="P15" s="65">
        <f>VLOOKUP($A15,'Return Data'!$B$7:$R$2292,14,0)</f>
        <v>8.6259999999999994</v>
      </c>
      <c r="Q15" s="66">
        <f t="shared" si="12"/>
        <v>5</v>
      </c>
      <c r="R15" s="65">
        <f>VLOOKUP($A15,'Return Data'!$B$7:$R$2292,16,0)</f>
        <v>8.8224999999999998</v>
      </c>
      <c r="S15" s="67">
        <f t="shared" si="13"/>
        <v>5</v>
      </c>
    </row>
    <row r="16" spans="1:19" x14ac:dyDescent="0.3">
      <c r="A16" s="82" t="s">
        <v>1048</v>
      </c>
      <c r="B16" s="64">
        <f>VLOOKUP($A16,'Return Data'!$B$7:$R$2292,3,0)</f>
        <v>44651</v>
      </c>
      <c r="C16" s="65">
        <f>VLOOKUP($A16,'Return Data'!$B$7:$R$2292,4,0)</f>
        <v>40.552399999999999</v>
      </c>
      <c r="D16" s="65">
        <f>VLOOKUP($A16,'Return Data'!$B$7:$R$2292,9,0)</f>
        <v>5.2319000000000004</v>
      </c>
      <c r="E16" s="66">
        <f t="shared" si="1"/>
        <v>5</v>
      </c>
      <c r="F16" s="65">
        <f>VLOOKUP($A16,'Return Data'!$B$7:$R$2292,10,0)</f>
        <v>3.9157000000000002</v>
      </c>
      <c r="G16" s="66">
        <f t="shared" si="2"/>
        <v>8</v>
      </c>
      <c r="H16" s="65">
        <f>VLOOKUP($A16,'Return Data'!$B$7:$R$2292,11,0)</f>
        <v>3.4668000000000001</v>
      </c>
      <c r="I16" s="66">
        <f t="shared" si="8"/>
        <v>10</v>
      </c>
      <c r="J16" s="65">
        <f>VLOOKUP($A16,'Return Data'!$B$7:$R$2292,12,0)</f>
        <v>4.4241000000000001</v>
      </c>
      <c r="K16" s="66">
        <f t="shared" si="9"/>
        <v>15</v>
      </c>
      <c r="L16" s="65">
        <f>VLOOKUP($A16,'Return Data'!$B$7:$R$2292,13,0)</f>
        <v>4.9295</v>
      </c>
      <c r="M16" s="66">
        <f t="shared" si="10"/>
        <v>14</v>
      </c>
      <c r="N16" s="65">
        <f>VLOOKUP($A16,'Return Data'!$B$7:$R$2292,17,0)</f>
        <v>6.3367000000000004</v>
      </c>
      <c r="O16" s="66">
        <f t="shared" si="11"/>
        <v>14</v>
      </c>
      <c r="P16" s="65">
        <f>VLOOKUP($A16,'Return Data'!$B$7:$R$2292,14,0)</f>
        <v>7.5587999999999997</v>
      </c>
      <c r="Q16" s="66">
        <f t="shared" si="12"/>
        <v>15</v>
      </c>
      <c r="R16" s="65">
        <f>VLOOKUP($A16,'Return Data'!$B$7:$R$2292,16,0)</f>
        <v>8.1365999999999996</v>
      </c>
      <c r="S16" s="67">
        <f t="shared" si="13"/>
        <v>17</v>
      </c>
    </row>
    <row r="17" spans="1:19" x14ac:dyDescent="0.3">
      <c r="A17" s="82" t="s">
        <v>1053</v>
      </c>
      <c r="B17" s="64">
        <f>VLOOKUP($A17,'Return Data'!$B$7:$R$2292,3,0)</f>
        <v>44651</v>
      </c>
      <c r="C17" s="65">
        <f>VLOOKUP($A17,'Return Data'!$B$7:$R$2292,4,0)</f>
        <v>19.7879</v>
      </c>
      <c r="D17" s="65">
        <f>VLOOKUP($A17,'Return Data'!$B$7:$R$2292,9,0)</f>
        <v>4.2877999999999998</v>
      </c>
      <c r="E17" s="66">
        <f t="shared" si="1"/>
        <v>9</v>
      </c>
      <c r="F17" s="65">
        <f>VLOOKUP($A17,'Return Data'!$B$7:$R$2292,10,0)</f>
        <v>5.9032999999999998</v>
      </c>
      <c r="G17" s="66">
        <f t="shared" si="2"/>
        <v>2</v>
      </c>
      <c r="H17" s="65">
        <f>VLOOKUP($A17,'Return Data'!$B$7:$R$2292,11,0)</f>
        <v>4.7412000000000001</v>
      </c>
      <c r="I17" s="66">
        <f t="shared" si="8"/>
        <v>2</v>
      </c>
      <c r="J17" s="65">
        <f>VLOOKUP($A17,'Return Data'!$B$7:$R$2292,12,0)</f>
        <v>6.5449999999999999</v>
      </c>
      <c r="K17" s="66">
        <f t="shared" si="9"/>
        <v>5</v>
      </c>
      <c r="L17" s="65">
        <f>VLOOKUP($A17,'Return Data'!$B$7:$R$2292,13,0)</f>
        <v>7.1435000000000004</v>
      </c>
      <c r="M17" s="66">
        <f t="shared" si="10"/>
        <v>5</v>
      </c>
      <c r="N17" s="65">
        <f>VLOOKUP($A17,'Return Data'!$B$7:$R$2292,17,0)</f>
        <v>7.2988</v>
      </c>
      <c r="O17" s="66">
        <f t="shared" si="11"/>
        <v>10</v>
      </c>
      <c r="P17" s="65">
        <f>VLOOKUP($A17,'Return Data'!$B$7:$R$2292,14,0)</f>
        <v>7.3457999999999997</v>
      </c>
      <c r="Q17" s="66">
        <f t="shared" si="12"/>
        <v>17</v>
      </c>
      <c r="R17" s="65">
        <f>VLOOKUP($A17,'Return Data'!$B$7:$R$2292,16,0)</f>
        <v>8.8674999999999997</v>
      </c>
      <c r="S17" s="67">
        <f t="shared" si="13"/>
        <v>4</v>
      </c>
    </row>
    <row r="18" spans="1:19" x14ac:dyDescent="0.3">
      <c r="A18" s="82" t="s">
        <v>1054</v>
      </c>
      <c r="B18" s="64">
        <f>VLOOKUP($A18,'Return Data'!$B$7:$R$2292,3,0)</f>
        <v>44651</v>
      </c>
      <c r="C18" s="65">
        <f>VLOOKUP($A18,'Return Data'!$B$7:$R$2292,4,0)</f>
        <v>17.6159</v>
      </c>
      <c r="D18" s="65">
        <f>VLOOKUP($A18,'Return Data'!$B$7:$R$2292,9,0)</f>
        <v>3.8491</v>
      </c>
      <c r="E18" s="66">
        <f t="shared" si="1"/>
        <v>12</v>
      </c>
      <c r="F18" s="65">
        <f>VLOOKUP($A18,'Return Data'!$B$7:$R$2292,10,0)</f>
        <v>3.9260999999999999</v>
      </c>
      <c r="G18" s="66">
        <f t="shared" si="2"/>
        <v>7</v>
      </c>
      <c r="H18" s="65">
        <f>VLOOKUP($A18,'Return Data'!$B$7:$R$2292,11,0)</f>
        <v>3.7069000000000001</v>
      </c>
      <c r="I18" s="66">
        <f t="shared" si="8"/>
        <v>6</v>
      </c>
      <c r="J18" s="65">
        <f>VLOOKUP($A18,'Return Data'!$B$7:$R$2292,12,0)</f>
        <v>5.4394999999999998</v>
      </c>
      <c r="K18" s="66">
        <f t="shared" si="9"/>
        <v>10</v>
      </c>
      <c r="L18" s="65">
        <f>VLOOKUP($A18,'Return Data'!$B$7:$R$2292,13,0)</f>
        <v>5.6425999999999998</v>
      </c>
      <c r="M18" s="66">
        <f t="shared" si="10"/>
        <v>11</v>
      </c>
      <c r="N18" s="65">
        <f>VLOOKUP($A18,'Return Data'!$B$7:$R$2292,17,0)</f>
        <v>6.9580000000000002</v>
      </c>
      <c r="O18" s="66">
        <f t="shared" si="11"/>
        <v>11</v>
      </c>
      <c r="P18" s="65">
        <f>VLOOKUP($A18,'Return Data'!$B$7:$R$2292,14,0)</f>
        <v>7.6844999999999999</v>
      </c>
      <c r="Q18" s="66">
        <f t="shared" si="12"/>
        <v>13</v>
      </c>
      <c r="R18" s="65">
        <f>VLOOKUP($A18,'Return Data'!$B$7:$R$2292,16,0)</f>
        <v>8.2271999999999998</v>
      </c>
      <c r="S18" s="67">
        <f t="shared" si="13"/>
        <v>13</v>
      </c>
    </row>
    <row r="19" spans="1:19" x14ac:dyDescent="0.3">
      <c r="A19" s="82" t="s">
        <v>1057</v>
      </c>
      <c r="B19" s="64">
        <f>VLOOKUP($A19,'Return Data'!$B$7:$R$2292,3,0)</f>
        <v>44651</v>
      </c>
      <c r="C19" s="65">
        <f>VLOOKUP($A19,'Return Data'!$B$7:$R$2292,4,0)</f>
        <v>13.4024</v>
      </c>
      <c r="D19" s="65">
        <f>VLOOKUP($A19,'Return Data'!$B$7:$R$2292,9,0)</f>
        <v>0.74719999999999998</v>
      </c>
      <c r="E19" s="66">
        <f t="shared" si="1"/>
        <v>27</v>
      </c>
      <c r="F19" s="65">
        <f>VLOOKUP($A19,'Return Data'!$B$7:$R$2292,10,0)</f>
        <v>3.2545999999999999</v>
      </c>
      <c r="G19" s="66">
        <f t="shared" si="2"/>
        <v>12</v>
      </c>
      <c r="H19" s="65">
        <f>VLOOKUP($A19,'Return Data'!$B$7:$R$2292,11,0)</f>
        <v>2.6993999999999998</v>
      </c>
      <c r="I19" s="66">
        <f t="shared" si="8"/>
        <v>13</v>
      </c>
      <c r="J19" s="65">
        <f>VLOOKUP($A19,'Return Data'!$B$7:$R$2292,12,0)</f>
        <v>22.8141</v>
      </c>
      <c r="K19" s="66">
        <f t="shared" si="9"/>
        <v>1</v>
      </c>
      <c r="L19" s="65">
        <f>VLOOKUP($A19,'Return Data'!$B$7:$R$2292,13,0)</f>
        <v>18.494199999999999</v>
      </c>
      <c r="M19" s="66">
        <f t="shared" si="10"/>
        <v>1</v>
      </c>
      <c r="N19" s="65">
        <f>VLOOKUP($A19,'Return Data'!$B$7:$R$2292,17,0)</f>
        <v>9.9601000000000006</v>
      </c>
      <c r="O19" s="66">
        <f t="shared" si="11"/>
        <v>2</v>
      </c>
      <c r="P19" s="65">
        <f>VLOOKUP($A19,'Return Data'!$B$7:$R$2292,14,0)</f>
        <v>-4.4282000000000004</v>
      </c>
      <c r="Q19" s="66">
        <f t="shared" si="12"/>
        <v>30</v>
      </c>
      <c r="R19" s="65">
        <f>VLOOKUP($A19,'Return Data'!$B$7:$R$2292,16,0)</f>
        <v>3.8422999999999998</v>
      </c>
      <c r="S19" s="67">
        <f t="shared" si="13"/>
        <v>29</v>
      </c>
    </row>
    <row r="20" spans="1:19" x14ac:dyDescent="0.3">
      <c r="A20" s="82" t="s">
        <v>1059</v>
      </c>
      <c r="B20" s="64">
        <f>VLOOKUP($A20,'Return Data'!$B$7:$R$2292,3,0)</f>
        <v>0</v>
      </c>
      <c r="C20" s="65">
        <f>VLOOKUP($A20,'Return Data'!$B$7:$R$2292,4,0)</f>
        <v>0</v>
      </c>
      <c r="D20" s="65">
        <f>VLOOKUP($A20,'Return Data'!$B$7:$R$2292,9,0)</f>
        <v>0</v>
      </c>
      <c r="E20" s="66">
        <f t="shared" si="1"/>
        <v>28</v>
      </c>
      <c r="F20" s="65">
        <f>VLOOKUP($A20,'Return Data'!$B$7:$R$2292,10,0)</f>
        <v>0</v>
      </c>
      <c r="G20" s="66">
        <f t="shared" si="2"/>
        <v>28</v>
      </c>
      <c r="H20" s="65">
        <f>VLOOKUP($A20,'Return Data'!$B$7:$R$2292,11,0)</f>
        <v>0</v>
      </c>
      <c r="I20" s="66">
        <f t="shared" si="8"/>
        <v>29</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1062</v>
      </c>
      <c r="B21" s="64">
        <f>VLOOKUP($A21,'Return Data'!$B$7:$R$2292,3,0)</f>
        <v>44651</v>
      </c>
      <c r="C21" s="65">
        <f>VLOOKUP($A21,'Return Data'!$B$7:$R$2292,4,0)</f>
        <v>43.7652</v>
      </c>
      <c r="D21" s="65">
        <f>VLOOKUP($A21,'Return Data'!$B$7:$R$2292,9,0)</f>
        <v>4.4123999999999999</v>
      </c>
      <c r="E21" s="66">
        <f t="shared" si="1"/>
        <v>8</v>
      </c>
      <c r="F21" s="65">
        <f>VLOOKUP($A21,'Return Data'!$B$7:$R$2292,10,0)</f>
        <v>3.8740000000000001</v>
      </c>
      <c r="G21" s="66">
        <f t="shared" si="2"/>
        <v>9</v>
      </c>
      <c r="H21" s="65">
        <f>VLOOKUP($A21,'Return Data'!$B$7:$R$2292,11,0)</f>
        <v>3.5053000000000001</v>
      </c>
      <c r="I21" s="66">
        <f t="shared" si="8"/>
        <v>9</v>
      </c>
      <c r="J21" s="65">
        <f>VLOOKUP($A21,'Return Data'!$B$7:$R$2292,12,0)</f>
        <v>4.7956000000000003</v>
      </c>
      <c r="K21" s="66">
        <f t="shared" si="9"/>
        <v>13</v>
      </c>
      <c r="L21" s="65">
        <f>VLOOKUP($A21,'Return Data'!$B$7:$R$2292,13,0)</f>
        <v>5.4455999999999998</v>
      </c>
      <c r="M21" s="66">
        <f t="shared" si="10"/>
        <v>12</v>
      </c>
      <c r="N21" s="65">
        <f>VLOOKUP($A21,'Return Data'!$B$7:$R$2292,17,0)</f>
        <v>7.4626000000000001</v>
      </c>
      <c r="O21" s="66">
        <f t="shared" si="11"/>
        <v>7</v>
      </c>
      <c r="P21" s="65">
        <f>VLOOKUP($A21,'Return Data'!$B$7:$R$2292,14,0)</f>
        <v>8.8490000000000002</v>
      </c>
      <c r="Q21" s="66">
        <f t="shared" si="12"/>
        <v>2</v>
      </c>
      <c r="R21" s="65">
        <f>VLOOKUP($A21,'Return Data'!$B$7:$R$2292,16,0)</f>
        <v>9.5603999999999996</v>
      </c>
      <c r="S21" s="67">
        <f t="shared" si="13"/>
        <v>2</v>
      </c>
    </row>
    <row r="22" spans="1:19" x14ac:dyDescent="0.3">
      <c r="A22" s="82" t="s">
        <v>1065</v>
      </c>
      <c r="B22" s="64">
        <f>VLOOKUP($A22,'Return Data'!$B$7:$R$2292,3,0)</f>
        <v>44651</v>
      </c>
      <c r="C22" s="65">
        <f>VLOOKUP($A22,'Return Data'!$B$7:$R$2292,4,0)</f>
        <v>64.146699999999996</v>
      </c>
      <c r="D22" s="65">
        <f>VLOOKUP($A22,'Return Data'!$B$7:$R$2292,9,0)</f>
        <v>2.5291999999999999</v>
      </c>
      <c r="E22" s="66">
        <f t="shared" si="1"/>
        <v>20</v>
      </c>
      <c r="F22" s="65">
        <f>VLOOKUP($A22,'Return Data'!$B$7:$R$2292,10,0)</f>
        <v>2.1143999999999998</v>
      </c>
      <c r="G22" s="66">
        <f t="shared" si="2"/>
        <v>17</v>
      </c>
      <c r="H22" s="65">
        <f>VLOOKUP($A22,'Return Data'!$B$7:$R$2292,11,0)</f>
        <v>1.5923</v>
      </c>
      <c r="I22" s="66">
        <f t="shared" si="8"/>
        <v>19</v>
      </c>
      <c r="J22" s="65">
        <f>VLOOKUP($A22,'Return Data'!$B$7:$R$2292,12,0)</f>
        <v>3.2585999999999999</v>
      </c>
      <c r="K22" s="66">
        <f t="shared" si="9"/>
        <v>26</v>
      </c>
      <c r="L22" s="65">
        <f>VLOOKUP($A22,'Return Data'!$B$7:$R$2292,13,0)</f>
        <v>3.6779999999999999</v>
      </c>
      <c r="M22" s="66">
        <f t="shared" si="10"/>
        <v>26</v>
      </c>
      <c r="N22" s="65">
        <f>VLOOKUP($A22,'Return Data'!$B$7:$R$2292,17,0)</f>
        <v>4.6702000000000004</v>
      </c>
      <c r="O22" s="66">
        <f t="shared" si="11"/>
        <v>26</v>
      </c>
      <c r="P22" s="65">
        <f>VLOOKUP($A22,'Return Data'!$B$7:$R$2292,14,0)</f>
        <v>5.6440999999999999</v>
      </c>
      <c r="Q22" s="66">
        <f t="shared" si="12"/>
        <v>22</v>
      </c>
      <c r="R22" s="65">
        <f>VLOOKUP($A22,'Return Data'!$B$7:$R$2292,16,0)</f>
        <v>7.3341000000000003</v>
      </c>
      <c r="S22" s="67">
        <f t="shared" si="13"/>
        <v>20</v>
      </c>
    </row>
    <row r="23" spans="1:19" x14ac:dyDescent="0.3">
      <c r="A23" s="82" t="s">
        <v>1066</v>
      </c>
      <c r="B23" s="64">
        <f>VLOOKUP($A23,'Return Data'!$B$7:$R$2292,3,0)</f>
        <v>44651</v>
      </c>
      <c r="C23" s="65">
        <f>VLOOKUP($A23,'Return Data'!$B$7:$R$2292,4,0)</f>
        <v>32.564799999999998</v>
      </c>
      <c r="D23" s="65">
        <f>VLOOKUP($A23,'Return Data'!$B$7:$R$2292,9,0)</f>
        <v>5.2405999999999997</v>
      </c>
      <c r="E23" s="66">
        <f t="shared" si="1"/>
        <v>4</v>
      </c>
      <c r="F23" s="65">
        <f>VLOOKUP($A23,'Return Data'!$B$7:$R$2292,10,0)</f>
        <v>3.927</v>
      </c>
      <c r="G23" s="66">
        <f t="shared" si="2"/>
        <v>6</v>
      </c>
      <c r="H23" s="65">
        <f>VLOOKUP($A23,'Return Data'!$B$7:$R$2292,11,0)</f>
        <v>4.0370999999999997</v>
      </c>
      <c r="I23" s="66">
        <f t="shared" si="8"/>
        <v>4</v>
      </c>
      <c r="J23" s="65">
        <f>VLOOKUP($A23,'Return Data'!$B$7:$R$2292,12,0)</f>
        <v>5.8116000000000003</v>
      </c>
      <c r="K23" s="66">
        <f t="shared" si="9"/>
        <v>7</v>
      </c>
      <c r="L23" s="65">
        <f>VLOOKUP($A23,'Return Data'!$B$7:$R$2292,13,0)</f>
        <v>6.5263999999999998</v>
      </c>
      <c r="M23" s="66">
        <f t="shared" si="10"/>
        <v>6</v>
      </c>
      <c r="N23" s="65">
        <f>VLOOKUP($A23,'Return Data'!$B$7:$R$2292,17,0)</f>
        <v>8.1304999999999996</v>
      </c>
      <c r="O23" s="66">
        <f t="shared" si="11"/>
        <v>4</v>
      </c>
      <c r="P23" s="65">
        <f>VLOOKUP($A23,'Return Data'!$B$7:$R$2292,14,0)</f>
        <v>2.4851000000000001</v>
      </c>
      <c r="Q23" s="66">
        <f t="shared" si="12"/>
        <v>25</v>
      </c>
      <c r="R23" s="65">
        <f>VLOOKUP($A23,'Return Data'!$B$7:$R$2292,16,0)</f>
        <v>6.7135999999999996</v>
      </c>
      <c r="S23" s="67">
        <f t="shared" si="13"/>
        <v>25</v>
      </c>
    </row>
    <row r="24" spans="1:19" x14ac:dyDescent="0.3">
      <c r="A24" s="82" t="s">
        <v>1067</v>
      </c>
      <c r="B24" s="64">
        <f>VLOOKUP($A24,'Return Data'!$B$7:$R$2292,3,0)</f>
        <v>0</v>
      </c>
      <c r="C24" s="65">
        <f>VLOOKUP($A24,'Return Data'!$B$7:$R$2292,4,0)</f>
        <v>0</v>
      </c>
      <c r="D24" s="65">
        <f>VLOOKUP($A24,'Return Data'!$B$7:$R$2292,9,0)</f>
        <v>0</v>
      </c>
      <c r="E24" s="66">
        <f t="shared" si="1"/>
        <v>28</v>
      </c>
      <c r="F24" s="65">
        <f>VLOOKUP($A24,'Return Data'!$B$7:$R$2292,10,0)</f>
        <v>0</v>
      </c>
      <c r="G24" s="66">
        <f t="shared" si="2"/>
        <v>28</v>
      </c>
      <c r="H24" s="65">
        <f>VLOOKUP($A24,'Return Data'!$B$7:$R$2292,11,0)</f>
        <v>0</v>
      </c>
      <c r="I24" s="66">
        <f t="shared" si="8"/>
        <v>29</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1072</v>
      </c>
      <c r="B25" s="64">
        <f>VLOOKUP($A25,'Return Data'!$B$7:$R$2292,3,0)</f>
        <v>0</v>
      </c>
      <c r="C25" s="65">
        <f>VLOOKUP($A25,'Return Data'!$B$7:$R$2292,4,0)</f>
        <v>0</v>
      </c>
      <c r="D25" s="65">
        <f>VLOOKUP($A25,'Return Data'!$B$7:$R$2292,9,0)</f>
        <v>0</v>
      </c>
      <c r="E25" s="66">
        <f t="shared" si="1"/>
        <v>28</v>
      </c>
      <c r="F25" s="65">
        <f>VLOOKUP($A25,'Return Data'!$B$7:$R$2292,10,0)</f>
        <v>0</v>
      </c>
      <c r="G25" s="66">
        <f t="shared" si="2"/>
        <v>28</v>
      </c>
      <c r="H25" s="65">
        <f>VLOOKUP($A25,'Return Data'!$B$7:$R$2292,11,0)</f>
        <v>0</v>
      </c>
      <c r="I25" s="66">
        <f t="shared" si="8"/>
        <v>29</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1074</v>
      </c>
      <c r="B26" s="64">
        <f>VLOOKUP($A26,'Return Data'!$B$7:$R$2292,3,0)</f>
        <v>44651</v>
      </c>
      <c r="C26" s="65">
        <f>VLOOKUP($A26,'Return Data'!$B$7:$R$2292,4,0)</f>
        <v>15.773400000000001</v>
      </c>
      <c r="D26" s="65">
        <f>VLOOKUP($A26,'Return Data'!$B$7:$R$2292,9,0)</f>
        <v>3.1884999999999999</v>
      </c>
      <c r="E26" s="66">
        <f t="shared" si="1"/>
        <v>16</v>
      </c>
      <c r="F26" s="65">
        <f>VLOOKUP($A26,'Return Data'!$B$7:$R$2292,10,0)</f>
        <v>2.7437999999999998</v>
      </c>
      <c r="G26" s="66">
        <f t="shared" si="2"/>
        <v>15</v>
      </c>
      <c r="H26" s="65">
        <f>VLOOKUP($A26,'Return Data'!$B$7:$R$2292,11,0)</f>
        <v>2.8616000000000001</v>
      </c>
      <c r="I26" s="66">
        <f t="shared" si="8"/>
        <v>12</v>
      </c>
      <c r="J26" s="65">
        <f>VLOOKUP($A26,'Return Data'!$B$7:$R$2292,12,0)</f>
        <v>8.6645000000000003</v>
      </c>
      <c r="K26" s="66">
        <f t="shared" si="9"/>
        <v>4</v>
      </c>
      <c r="L26" s="65">
        <f>VLOOKUP($A26,'Return Data'!$B$7:$R$2292,13,0)</f>
        <v>7.915</v>
      </c>
      <c r="M26" s="66">
        <f t="shared" si="10"/>
        <v>4</v>
      </c>
      <c r="N26" s="65">
        <f>VLOOKUP($A26,'Return Data'!$B$7:$R$2292,17,0)</f>
        <v>5.5046999999999997</v>
      </c>
      <c r="O26" s="66">
        <f t="shared" si="11"/>
        <v>20</v>
      </c>
      <c r="P26" s="65">
        <f>VLOOKUP($A26,'Return Data'!$B$7:$R$2292,14,0)</f>
        <v>4.2691999999999997</v>
      </c>
      <c r="Q26" s="66">
        <f t="shared" si="12"/>
        <v>24</v>
      </c>
      <c r="R26" s="65">
        <f>VLOOKUP($A26,'Return Data'!$B$7:$R$2292,16,0)</f>
        <v>6.7217000000000002</v>
      </c>
      <c r="S26" s="67">
        <f t="shared" si="13"/>
        <v>24</v>
      </c>
    </row>
    <row r="27" spans="1:19" x14ac:dyDescent="0.3">
      <c r="A27" s="82" t="s">
        <v>1079</v>
      </c>
      <c r="B27" s="64">
        <f>VLOOKUP($A27,'Return Data'!$B$7:$R$2292,3,0)</f>
        <v>44651</v>
      </c>
      <c r="C27" s="65">
        <f>VLOOKUP($A27,'Return Data'!$B$7:$R$2292,4,0)</f>
        <v>109.4824</v>
      </c>
      <c r="D27" s="65">
        <f>VLOOKUP($A27,'Return Data'!$B$7:$R$2292,9,0)</f>
        <v>6.5937000000000001</v>
      </c>
      <c r="E27" s="66">
        <f t="shared" si="1"/>
        <v>1</v>
      </c>
      <c r="F27" s="65">
        <f>VLOOKUP($A27,'Return Data'!$B$7:$R$2292,10,0)</f>
        <v>4.4577</v>
      </c>
      <c r="G27" s="66">
        <f t="shared" si="2"/>
        <v>4</v>
      </c>
      <c r="H27" s="65">
        <f>VLOOKUP($A27,'Return Data'!$B$7:$R$2292,11,0)</f>
        <v>3.569</v>
      </c>
      <c r="I27" s="66">
        <f t="shared" si="8"/>
        <v>8</v>
      </c>
      <c r="J27" s="65">
        <f>VLOOKUP($A27,'Return Data'!$B$7:$R$2292,12,0)</f>
        <v>5.5240999999999998</v>
      </c>
      <c r="K27" s="66">
        <f t="shared" si="9"/>
        <v>8</v>
      </c>
      <c r="L27" s="65">
        <f>VLOOKUP($A27,'Return Data'!$B$7:$R$2292,13,0)</f>
        <v>5.9542999999999999</v>
      </c>
      <c r="M27" s="66">
        <f t="shared" si="10"/>
        <v>10</v>
      </c>
      <c r="N27" s="65">
        <f>VLOOKUP($A27,'Return Data'!$B$7:$R$2292,17,0)</f>
        <v>7.3769999999999998</v>
      </c>
      <c r="O27" s="66">
        <f t="shared" si="11"/>
        <v>9</v>
      </c>
      <c r="P27" s="65">
        <f>VLOOKUP($A27,'Return Data'!$B$7:$R$2292,14,0)</f>
        <v>8.8236000000000008</v>
      </c>
      <c r="Q27" s="66">
        <f t="shared" si="12"/>
        <v>3</v>
      </c>
      <c r="R27" s="65">
        <f>VLOOKUP($A27,'Return Data'!$B$7:$R$2292,16,0)</f>
        <v>8.4085000000000001</v>
      </c>
      <c r="S27" s="67">
        <f t="shared" si="13"/>
        <v>10</v>
      </c>
    </row>
    <row r="28" spans="1:19" x14ac:dyDescent="0.3">
      <c r="A28" s="82" t="s">
        <v>1080</v>
      </c>
      <c r="B28" s="64">
        <f>VLOOKUP($A28,'Return Data'!$B$7:$R$2292,3,0)</f>
        <v>44651</v>
      </c>
      <c r="C28" s="65">
        <f>VLOOKUP($A28,'Return Data'!$B$7:$R$2292,4,0)</f>
        <v>50.116100000000003</v>
      </c>
      <c r="D28" s="65">
        <f>VLOOKUP($A28,'Return Data'!$B$7:$R$2292,9,0)</f>
        <v>2.1983999999999999</v>
      </c>
      <c r="E28" s="66">
        <f t="shared" si="1"/>
        <v>22</v>
      </c>
      <c r="F28" s="65">
        <f>VLOOKUP($A28,'Return Data'!$B$7:$R$2292,10,0)</f>
        <v>1.5669999999999999</v>
      </c>
      <c r="G28" s="66">
        <f t="shared" si="2"/>
        <v>20</v>
      </c>
      <c r="H28" s="65">
        <f>VLOOKUP($A28,'Return Data'!$B$7:$R$2292,11,0)</f>
        <v>1.2758</v>
      </c>
      <c r="I28" s="66">
        <f t="shared" si="8"/>
        <v>22</v>
      </c>
      <c r="J28" s="65">
        <f>VLOOKUP($A28,'Return Data'!$B$7:$R$2292,12,0)</f>
        <v>3.2269000000000001</v>
      </c>
      <c r="K28" s="66">
        <f t="shared" si="9"/>
        <v>27</v>
      </c>
      <c r="L28" s="65">
        <f>VLOOKUP($A28,'Return Data'!$B$7:$R$2292,13,0)</f>
        <v>3.8142</v>
      </c>
      <c r="M28" s="66">
        <f t="shared" si="10"/>
        <v>25</v>
      </c>
      <c r="N28" s="65">
        <f>VLOOKUP($A28,'Return Data'!$B$7:$R$2292,17,0)</f>
        <v>5.6516000000000002</v>
      </c>
      <c r="O28" s="66">
        <f t="shared" si="11"/>
        <v>18</v>
      </c>
      <c r="P28" s="65">
        <f>VLOOKUP($A28,'Return Data'!$B$7:$R$2292,14,0)</f>
        <v>7.6483999999999996</v>
      </c>
      <c r="Q28" s="66">
        <f t="shared" si="12"/>
        <v>14</v>
      </c>
      <c r="R28" s="65">
        <f>VLOOKUP($A28,'Return Data'!$B$7:$R$2292,16,0)</f>
        <v>8.2148000000000003</v>
      </c>
      <c r="S28" s="67">
        <f t="shared" si="13"/>
        <v>14</v>
      </c>
    </row>
    <row r="29" spans="1:19" x14ac:dyDescent="0.3">
      <c r="A29" s="82" t="s">
        <v>1083</v>
      </c>
      <c r="B29" s="64">
        <f>VLOOKUP($A29,'Return Data'!$B$7:$R$2292,3,0)</f>
        <v>44651</v>
      </c>
      <c r="C29" s="65">
        <f>VLOOKUP($A29,'Return Data'!$B$7:$R$2292,4,0)</f>
        <v>51.286900000000003</v>
      </c>
      <c r="D29" s="65">
        <f>VLOOKUP($A29,'Return Data'!$B$7:$R$2292,9,0)</f>
        <v>4.4775999999999998</v>
      </c>
      <c r="E29" s="66">
        <f t="shared" si="1"/>
        <v>7</v>
      </c>
      <c r="F29" s="65">
        <f>VLOOKUP($A29,'Return Data'!$B$7:$R$2292,10,0)</f>
        <v>0.98770000000000002</v>
      </c>
      <c r="G29" s="66">
        <f t="shared" si="2"/>
        <v>23</v>
      </c>
      <c r="H29" s="65">
        <f>VLOOKUP($A29,'Return Data'!$B$7:$R$2292,11,0)</f>
        <v>1.5914999999999999</v>
      </c>
      <c r="I29" s="66">
        <f t="shared" si="8"/>
        <v>20</v>
      </c>
      <c r="J29" s="65">
        <f>VLOOKUP($A29,'Return Data'!$B$7:$R$2292,12,0)</f>
        <v>3.5082</v>
      </c>
      <c r="K29" s="66">
        <f t="shared" si="9"/>
        <v>23</v>
      </c>
      <c r="L29" s="65">
        <f>VLOOKUP($A29,'Return Data'!$B$7:$R$2292,13,0)</f>
        <v>4.0224000000000002</v>
      </c>
      <c r="M29" s="66">
        <f t="shared" si="10"/>
        <v>21</v>
      </c>
      <c r="N29" s="65">
        <f>VLOOKUP($A29,'Return Data'!$B$7:$R$2292,17,0)</f>
        <v>5.1302000000000003</v>
      </c>
      <c r="O29" s="66">
        <f t="shared" si="11"/>
        <v>23</v>
      </c>
      <c r="P29" s="65">
        <f>VLOOKUP($A29,'Return Data'!$B$7:$R$2292,14,0)</f>
        <v>6.7382</v>
      </c>
      <c r="Q29" s="66">
        <f t="shared" si="12"/>
        <v>19</v>
      </c>
      <c r="R29" s="65">
        <f>VLOOKUP($A29,'Return Data'!$B$7:$R$2292,16,0)</f>
        <v>7.4122000000000003</v>
      </c>
      <c r="S29" s="67">
        <f t="shared" si="13"/>
        <v>19</v>
      </c>
    </row>
    <row r="30" spans="1:19" x14ac:dyDescent="0.3">
      <c r="A30" s="82" t="s">
        <v>1085</v>
      </c>
      <c r="B30" s="64">
        <f>VLOOKUP($A30,'Return Data'!$B$7:$R$2292,3,0)</f>
        <v>44651</v>
      </c>
      <c r="C30" s="65">
        <f>VLOOKUP($A30,'Return Data'!$B$7:$R$2292,4,0)</f>
        <v>38.069200000000002</v>
      </c>
      <c r="D30" s="65">
        <f>VLOOKUP($A30,'Return Data'!$B$7:$R$2292,9,0)</f>
        <v>2.5135999999999998</v>
      </c>
      <c r="E30" s="66">
        <f t="shared" si="1"/>
        <v>21</v>
      </c>
      <c r="F30" s="65">
        <f>VLOOKUP($A30,'Return Data'!$B$7:$R$2292,10,0)</f>
        <v>0.96430000000000005</v>
      </c>
      <c r="G30" s="66">
        <f t="shared" si="2"/>
        <v>24</v>
      </c>
      <c r="H30" s="65">
        <f>VLOOKUP($A30,'Return Data'!$B$7:$R$2292,11,0)</f>
        <v>1.0262</v>
      </c>
      <c r="I30" s="66">
        <f t="shared" si="8"/>
        <v>25</v>
      </c>
      <c r="J30" s="65">
        <f>VLOOKUP($A30,'Return Data'!$B$7:$R$2292,12,0)</f>
        <v>3.6577999999999999</v>
      </c>
      <c r="K30" s="66">
        <f t="shared" si="9"/>
        <v>21</v>
      </c>
      <c r="L30" s="65">
        <f>VLOOKUP($A30,'Return Data'!$B$7:$R$2292,13,0)</f>
        <v>4.1653000000000002</v>
      </c>
      <c r="M30" s="66">
        <f t="shared" si="10"/>
        <v>19</v>
      </c>
      <c r="N30" s="65">
        <f>VLOOKUP($A30,'Return Data'!$B$7:$R$2292,17,0)</f>
        <v>4.7122999999999999</v>
      </c>
      <c r="O30" s="66">
        <f t="shared" si="11"/>
        <v>25</v>
      </c>
      <c r="P30" s="65">
        <f>VLOOKUP($A30,'Return Data'!$B$7:$R$2292,14,0)</f>
        <v>6.9314999999999998</v>
      </c>
      <c r="Q30" s="66">
        <f t="shared" si="12"/>
        <v>18</v>
      </c>
      <c r="R30" s="65">
        <f>VLOOKUP($A30,'Return Data'!$B$7:$R$2292,16,0)</f>
        <v>7.1981999999999999</v>
      </c>
      <c r="S30" s="67">
        <f t="shared" si="13"/>
        <v>21</v>
      </c>
    </row>
    <row r="31" spans="1:19" x14ac:dyDescent="0.3">
      <c r="A31" s="82" t="s">
        <v>1087</v>
      </c>
      <c r="B31" s="64">
        <f>VLOOKUP($A31,'Return Data'!$B$7:$R$2292,3,0)</f>
        <v>44651</v>
      </c>
      <c r="C31" s="65">
        <f>VLOOKUP($A31,'Return Data'!$B$7:$R$2292,4,0)</f>
        <v>33.271299999999997</v>
      </c>
      <c r="D31" s="65">
        <f>VLOOKUP($A31,'Return Data'!$B$7:$R$2292,9,0)</f>
        <v>1.6656</v>
      </c>
      <c r="E31" s="66">
        <f t="shared" si="1"/>
        <v>24</v>
      </c>
      <c r="F31" s="65">
        <f>VLOOKUP($A31,'Return Data'!$B$7:$R$2292,10,0)</f>
        <v>0.66420000000000001</v>
      </c>
      <c r="G31" s="66">
        <f t="shared" si="2"/>
        <v>27</v>
      </c>
      <c r="H31" s="65">
        <f>VLOOKUP($A31,'Return Data'!$B$7:$R$2292,11,0)</f>
        <v>1.1451</v>
      </c>
      <c r="I31" s="66">
        <f t="shared" si="8"/>
        <v>24</v>
      </c>
      <c r="J31" s="65">
        <f>VLOOKUP($A31,'Return Data'!$B$7:$R$2292,12,0)</f>
        <v>3.3130999999999999</v>
      </c>
      <c r="K31" s="66">
        <f t="shared" si="9"/>
        <v>25</v>
      </c>
      <c r="L31" s="65">
        <f>VLOOKUP($A31,'Return Data'!$B$7:$R$2292,13,0)</f>
        <v>3.9699</v>
      </c>
      <c r="M31" s="66">
        <f t="shared" si="10"/>
        <v>23</v>
      </c>
      <c r="N31" s="65">
        <f>VLOOKUP($A31,'Return Data'!$B$7:$R$2292,17,0)</f>
        <v>6.1993</v>
      </c>
      <c r="O31" s="66">
        <f t="shared" si="11"/>
        <v>15</v>
      </c>
      <c r="P31" s="65">
        <f>VLOOKUP($A31,'Return Data'!$B$7:$R$2292,14,0)</f>
        <v>7.9801000000000002</v>
      </c>
      <c r="Q31" s="66">
        <f t="shared" si="12"/>
        <v>8</v>
      </c>
      <c r="R31" s="65">
        <f>VLOOKUP($A31,'Return Data'!$B$7:$R$2292,16,0)</f>
        <v>8.3538999999999994</v>
      </c>
      <c r="S31" s="67">
        <f t="shared" si="13"/>
        <v>11</v>
      </c>
    </row>
    <row r="32" spans="1:19" x14ac:dyDescent="0.3">
      <c r="A32" s="82" t="s">
        <v>1088</v>
      </c>
      <c r="B32" s="64">
        <f>VLOOKUP($A32,'Return Data'!$B$7:$R$2292,3,0)</f>
        <v>44651</v>
      </c>
      <c r="C32" s="65">
        <f>VLOOKUP($A32,'Return Data'!$B$7:$R$2292,4,0)</f>
        <v>58.709400000000002</v>
      </c>
      <c r="D32" s="65">
        <f>VLOOKUP($A32,'Return Data'!$B$7:$R$2292,9,0)</f>
        <v>4.1782000000000004</v>
      </c>
      <c r="E32" s="66">
        <f t="shared" si="1"/>
        <v>10</v>
      </c>
      <c r="F32" s="65">
        <f>VLOOKUP($A32,'Return Data'!$B$7:$R$2292,10,0)</f>
        <v>3.0379</v>
      </c>
      <c r="G32" s="66">
        <f t="shared" si="2"/>
        <v>13</v>
      </c>
      <c r="H32" s="65">
        <f>VLOOKUP($A32,'Return Data'!$B$7:$R$2292,11,0)</f>
        <v>2.5337999999999998</v>
      </c>
      <c r="I32" s="66">
        <f t="shared" si="8"/>
        <v>14</v>
      </c>
      <c r="J32" s="65">
        <f>VLOOKUP($A32,'Return Data'!$B$7:$R$2292,12,0)</f>
        <v>3.7719</v>
      </c>
      <c r="K32" s="66">
        <f t="shared" si="9"/>
        <v>20</v>
      </c>
      <c r="L32" s="65">
        <f>VLOOKUP($A32,'Return Data'!$B$7:$R$2292,13,0)</f>
        <v>4.4324000000000003</v>
      </c>
      <c r="M32" s="66">
        <f t="shared" si="10"/>
        <v>17</v>
      </c>
      <c r="N32" s="65">
        <f>VLOOKUP($A32,'Return Data'!$B$7:$R$2292,17,0)</f>
        <v>5.5963000000000003</v>
      </c>
      <c r="O32" s="66">
        <f t="shared" si="11"/>
        <v>19</v>
      </c>
      <c r="P32" s="65">
        <f>VLOOKUP($A32,'Return Data'!$B$7:$R$2292,14,0)</f>
        <v>7.8212999999999999</v>
      </c>
      <c r="Q32" s="66">
        <f t="shared" si="12"/>
        <v>11</v>
      </c>
      <c r="R32" s="65">
        <f>VLOOKUP($A32,'Return Data'!$B$7:$R$2292,16,0)</f>
        <v>8.5030999999999999</v>
      </c>
      <c r="S32" s="67">
        <f t="shared" si="13"/>
        <v>7</v>
      </c>
    </row>
    <row r="33" spans="1:19" x14ac:dyDescent="0.3">
      <c r="A33" s="82" t="s">
        <v>2047</v>
      </c>
      <c r="B33" s="64">
        <f>VLOOKUP($A33,'Return Data'!$B$7:$R$2292,3,0)</f>
        <v>44651</v>
      </c>
      <c r="C33" s="65">
        <f>VLOOKUP($A33,'Return Data'!$B$7:$R$2292,4,0)</f>
        <v>56.0154</v>
      </c>
      <c r="D33" s="65">
        <f>VLOOKUP($A33,'Return Data'!$B$7:$R$2292,9,0)</f>
        <v>2.8698000000000001</v>
      </c>
      <c r="E33" s="66">
        <f t="shared" si="1"/>
        <v>17</v>
      </c>
      <c r="F33" s="65">
        <f>VLOOKUP($A33,'Return Data'!$B$7:$R$2292,10,0)</f>
        <v>0.71509999999999996</v>
      </c>
      <c r="G33" s="66">
        <f t="shared" si="2"/>
        <v>26</v>
      </c>
      <c r="H33" s="65">
        <f>VLOOKUP($A33,'Return Data'!$B$7:$R$2292,11,0)</f>
        <v>1.4533</v>
      </c>
      <c r="I33" s="66">
        <f t="shared" si="8"/>
        <v>21</v>
      </c>
      <c r="J33" s="65">
        <f>VLOOKUP($A33,'Return Data'!$B$7:$R$2292,12,0)</f>
        <v>3.9060000000000001</v>
      </c>
      <c r="K33" s="66">
        <f t="shared" si="9"/>
        <v>18</v>
      </c>
      <c r="L33" s="65">
        <f>VLOOKUP($A33,'Return Data'!$B$7:$R$2292,13,0)</f>
        <v>4.2347000000000001</v>
      </c>
      <c r="M33" s="66">
        <f t="shared" si="10"/>
        <v>18</v>
      </c>
      <c r="N33" s="65">
        <f>VLOOKUP($A33,'Return Data'!$B$7:$R$2292,17,0)</f>
        <v>5.3635999999999999</v>
      </c>
      <c r="O33" s="66">
        <f t="shared" si="11"/>
        <v>21</v>
      </c>
      <c r="P33" s="65">
        <f>VLOOKUP($A33,'Return Data'!$B$7:$R$2292,14,0)</f>
        <v>1.7969999999999999</v>
      </c>
      <c r="Q33" s="66">
        <f t="shared" si="12"/>
        <v>28</v>
      </c>
      <c r="R33" s="65">
        <f>VLOOKUP($A33,'Return Data'!$B$7:$R$2292,16,0)</f>
        <v>5.4823000000000004</v>
      </c>
      <c r="S33" s="67">
        <f t="shared" si="13"/>
        <v>28</v>
      </c>
    </row>
    <row r="34" spans="1:19" x14ac:dyDescent="0.3">
      <c r="A34" s="82" t="s">
        <v>1090</v>
      </c>
      <c r="B34" s="64">
        <f>VLOOKUP($A34,'Return Data'!$B$7:$R$2292,3,0)</f>
        <v>44651</v>
      </c>
      <c r="C34" s="65">
        <f>VLOOKUP($A34,'Return Data'!$B$7:$R$2292,4,0)</f>
        <v>68.214799999999997</v>
      </c>
      <c r="D34" s="65">
        <f>VLOOKUP($A34,'Return Data'!$B$7:$R$2292,9,0)</f>
        <v>2.7473999999999998</v>
      </c>
      <c r="E34" s="66">
        <f t="shared" si="1"/>
        <v>18</v>
      </c>
      <c r="F34" s="65">
        <f>VLOOKUP($A34,'Return Data'!$B$7:$R$2292,10,0)</f>
        <v>2.0891999999999999</v>
      </c>
      <c r="G34" s="66">
        <f t="shared" si="2"/>
        <v>18</v>
      </c>
      <c r="H34" s="65">
        <f>VLOOKUP($A34,'Return Data'!$B$7:$R$2292,11,0)</f>
        <v>1.9608000000000001</v>
      </c>
      <c r="I34" s="66">
        <f t="shared" si="8"/>
        <v>17</v>
      </c>
      <c r="J34" s="65">
        <f>VLOOKUP($A34,'Return Data'!$B$7:$R$2292,12,0)</f>
        <v>4.7541000000000002</v>
      </c>
      <c r="K34" s="66">
        <f t="shared" si="9"/>
        <v>14</v>
      </c>
      <c r="L34" s="65">
        <f>VLOOKUP($A34,'Return Data'!$B$7:$R$2292,13,0)</f>
        <v>5.3373999999999997</v>
      </c>
      <c r="M34" s="66">
        <f t="shared" si="10"/>
        <v>13</v>
      </c>
      <c r="N34" s="65">
        <f>VLOOKUP($A34,'Return Data'!$B$7:$R$2292,17,0)</f>
        <v>6.6519000000000004</v>
      </c>
      <c r="O34" s="66">
        <f t="shared" si="11"/>
        <v>13</v>
      </c>
      <c r="P34" s="65">
        <f>VLOOKUP($A34,'Return Data'!$B$7:$R$2292,14,0)</f>
        <v>8.4949999999999992</v>
      </c>
      <c r="Q34" s="66">
        <f t="shared" si="12"/>
        <v>6</v>
      </c>
      <c r="R34" s="65">
        <f>VLOOKUP($A34,'Return Data'!$B$7:$R$2292,16,0)</f>
        <v>8.0562000000000005</v>
      </c>
      <c r="S34" s="67">
        <f t="shared" si="13"/>
        <v>18</v>
      </c>
    </row>
    <row r="35" spans="1:19" x14ac:dyDescent="0.3">
      <c r="A35" s="82" t="s">
        <v>1092</v>
      </c>
      <c r="B35" s="64">
        <f>VLOOKUP($A35,'Return Data'!$B$7:$R$2292,3,0)</f>
        <v>44651</v>
      </c>
      <c r="C35" s="65">
        <f>VLOOKUP($A35,'Return Data'!$B$7:$R$2292,4,0)</f>
        <v>60.947499999999998</v>
      </c>
      <c r="D35" s="65">
        <f>VLOOKUP($A35,'Return Data'!$B$7:$R$2292,9,0)</f>
        <v>2.1638000000000002</v>
      </c>
      <c r="E35" s="66">
        <f t="shared" si="1"/>
        <v>23</v>
      </c>
      <c r="F35" s="65">
        <f>VLOOKUP($A35,'Return Data'!$B$7:$R$2292,10,0)</f>
        <v>1.3948</v>
      </c>
      <c r="G35" s="66">
        <f t="shared" si="2"/>
        <v>22</v>
      </c>
      <c r="H35" s="65">
        <f>VLOOKUP($A35,'Return Data'!$B$7:$R$2292,11,0)</f>
        <v>1.2125999999999999</v>
      </c>
      <c r="I35" s="66">
        <f t="shared" si="8"/>
        <v>23</v>
      </c>
      <c r="J35" s="65">
        <f>VLOOKUP($A35,'Return Data'!$B$7:$R$2292,12,0)</f>
        <v>2.0421</v>
      </c>
      <c r="K35" s="66">
        <f t="shared" si="9"/>
        <v>28</v>
      </c>
      <c r="L35" s="65">
        <f>VLOOKUP($A35,'Return Data'!$B$7:$R$2292,13,0)</f>
        <v>2.5987</v>
      </c>
      <c r="M35" s="66">
        <f t="shared" si="10"/>
        <v>27</v>
      </c>
      <c r="N35" s="65">
        <f>VLOOKUP($A35,'Return Data'!$B$7:$R$2292,17,0)</f>
        <v>4.3620999999999999</v>
      </c>
      <c r="O35" s="66">
        <f t="shared" si="11"/>
        <v>28</v>
      </c>
      <c r="P35" s="65">
        <f>VLOOKUP($A35,'Return Data'!$B$7:$R$2292,14,0)</f>
        <v>6.5075000000000003</v>
      </c>
      <c r="Q35" s="66">
        <f t="shared" si="12"/>
        <v>20</v>
      </c>
      <c r="R35" s="65">
        <f>VLOOKUP($A35,'Return Data'!$B$7:$R$2292,16,0)</f>
        <v>7.1238000000000001</v>
      </c>
      <c r="S35" s="67">
        <f t="shared" si="13"/>
        <v>23</v>
      </c>
    </row>
    <row r="36" spans="1:19" x14ac:dyDescent="0.3">
      <c r="A36" s="82" t="s">
        <v>1094</v>
      </c>
      <c r="B36" s="64">
        <f>VLOOKUP($A36,'Return Data'!$B$7:$R$2292,3,0)</f>
        <v>44651</v>
      </c>
      <c r="C36" s="65">
        <f>VLOOKUP($A36,'Return Data'!$B$7:$R$2292,4,0)</f>
        <v>78.408299999999997</v>
      </c>
      <c r="D36" s="65">
        <f>VLOOKUP($A36,'Return Data'!$B$7:$R$2292,9,0)</f>
        <v>4.1395</v>
      </c>
      <c r="E36" s="66">
        <f t="shared" si="1"/>
        <v>11</v>
      </c>
      <c r="F36" s="65">
        <f>VLOOKUP($A36,'Return Data'!$B$7:$R$2292,10,0)</f>
        <v>1.4451000000000001</v>
      </c>
      <c r="G36" s="66">
        <f t="shared" si="2"/>
        <v>21</v>
      </c>
      <c r="H36" s="65">
        <f>VLOOKUP($A36,'Return Data'!$B$7:$R$2292,11,0)</f>
        <v>0.66669999999999996</v>
      </c>
      <c r="I36" s="66">
        <f t="shared" si="8"/>
        <v>27</v>
      </c>
      <c r="J36" s="65">
        <f>VLOOKUP($A36,'Return Data'!$B$7:$R$2292,12,0)</f>
        <v>3.4449999999999998</v>
      </c>
      <c r="K36" s="66">
        <f t="shared" si="9"/>
        <v>24</v>
      </c>
      <c r="L36" s="65">
        <f>VLOOKUP($A36,'Return Data'!$B$7:$R$2292,13,0)</f>
        <v>3.9037000000000002</v>
      </c>
      <c r="M36" s="66">
        <f t="shared" si="10"/>
        <v>24</v>
      </c>
      <c r="N36" s="65">
        <f>VLOOKUP($A36,'Return Data'!$B$7:$R$2292,17,0)</f>
        <v>5.165</v>
      </c>
      <c r="O36" s="66">
        <f t="shared" si="11"/>
        <v>22</v>
      </c>
      <c r="P36" s="65">
        <f>VLOOKUP($A36,'Return Data'!$B$7:$R$2292,14,0)</f>
        <v>7.8398000000000003</v>
      </c>
      <c r="Q36" s="66">
        <f t="shared" si="12"/>
        <v>10</v>
      </c>
      <c r="R36" s="65">
        <f>VLOOKUP($A36,'Return Data'!$B$7:$R$2292,16,0)</f>
        <v>8.1827000000000005</v>
      </c>
      <c r="S36" s="67">
        <f t="shared" si="13"/>
        <v>16</v>
      </c>
    </row>
    <row r="37" spans="1:19" x14ac:dyDescent="0.3">
      <c r="A37" s="82" t="s">
        <v>1095</v>
      </c>
      <c r="B37" s="64">
        <f>VLOOKUP($A37,'Return Data'!$B$7:$R$2292,3,0)</f>
        <v>44651</v>
      </c>
      <c r="C37" s="65">
        <f>VLOOKUP($A37,'Return Data'!$B$7:$R$2292,4,0)</f>
        <v>60.112900000000003</v>
      </c>
      <c r="D37" s="65">
        <f>VLOOKUP($A37,'Return Data'!$B$7:$R$2292,9,0)</f>
        <v>2.5851999999999999</v>
      </c>
      <c r="E37" s="66">
        <f t="shared" si="1"/>
        <v>19</v>
      </c>
      <c r="F37" s="65">
        <f>VLOOKUP($A37,'Return Data'!$B$7:$R$2292,10,0)</f>
        <v>2.0846</v>
      </c>
      <c r="G37" s="66">
        <f t="shared" si="2"/>
        <v>19</v>
      </c>
      <c r="H37" s="65">
        <f>VLOOKUP($A37,'Return Data'!$B$7:$R$2292,11,0)</f>
        <v>1.9076</v>
      </c>
      <c r="I37" s="66">
        <f t="shared" si="8"/>
        <v>18</v>
      </c>
      <c r="J37" s="65">
        <f>VLOOKUP($A37,'Return Data'!$B$7:$R$2292,12,0)</f>
        <v>3.9226999999999999</v>
      </c>
      <c r="K37" s="66">
        <f t="shared" si="9"/>
        <v>17</v>
      </c>
      <c r="L37" s="65">
        <f>VLOOKUP($A37,'Return Data'!$B$7:$R$2292,13,0)</f>
        <v>4.7316000000000003</v>
      </c>
      <c r="M37" s="66">
        <f t="shared" si="10"/>
        <v>15</v>
      </c>
      <c r="N37" s="65">
        <f>VLOOKUP($A37,'Return Data'!$B$7:$R$2292,17,0)</f>
        <v>6.7313999999999998</v>
      </c>
      <c r="O37" s="66">
        <f t="shared" si="11"/>
        <v>12</v>
      </c>
      <c r="P37" s="65">
        <f>VLOOKUP($A37,'Return Data'!$B$7:$R$2292,14,0)</f>
        <v>8.8569999999999993</v>
      </c>
      <c r="Q37" s="66">
        <f t="shared" si="12"/>
        <v>1</v>
      </c>
      <c r="R37" s="65">
        <f>VLOOKUP($A37,'Return Data'!$B$7:$R$2292,16,0)</f>
        <v>8.4466999999999999</v>
      </c>
      <c r="S37" s="67">
        <f t="shared" si="13"/>
        <v>9</v>
      </c>
    </row>
    <row r="38" spans="1:19" x14ac:dyDescent="0.3">
      <c r="A38" s="82" t="s">
        <v>1097</v>
      </c>
      <c r="B38" s="64">
        <f>VLOOKUP($A38,'Return Data'!$B$7:$R$2292,3,0)</f>
        <v>44651</v>
      </c>
      <c r="C38" s="65">
        <f>VLOOKUP($A38,'Return Data'!$B$7:$R$2292,4,0)</f>
        <v>72.339100000000002</v>
      </c>
      <c r="D38" s="65">
        <f>VLOOKUP($A38,'Return Data'!$B$7:$R$2292,9,0)</f>
        <v>3.7195</v>
      </c>
      <c r="E38" s="66">
        <f t="shared" si="1"/>
        <v>14</v>
      </c>
      <c r="F38" s="65">
        <f>VLOOKUP($A38,'Return Data'!$B$7:$R$2292,10,0)</f>
        <v>2.1337000000000002</v>
      </c>
      <c r="G38" s="66">
        <f t="shared" si="2"/>
        <v>16</v>
      </c>
      <c r="H38" s="65">
        <f>VLOOKUP($A38,'Return Data'!$B$7:$R$2292,11,0)</f>
        <v>2.0082</v>
      </c>
      <c r="I38" s="66">
        <f t="shared" si="8"/>
        <v>16</v>
      </c>
      <c r="J38" s="65">
        <f>VLOOKUP($A38,'Return Data'!$B$7:$R$2292,12,0)</f>
        <v>3.6536</v>
      </c>
      <c r="K38" s="66">
        <f t="shared" si="9"/>
        <v>22</v>
      </c>
      <c r="L38" s="65">
        <f>VLOOKUP($A38,'Return Data'!$B$7:$R$2292,13,0)</f>
        <v>4.0159000000000002</v>
      </c>
      <c r="M38" s="66">
        <f t="shared" si="10"/>
        <v>22</v>
      </c>
      <c r="N38" s="65">
        <f>VLOOKUP($A38,'Return Data'!$B$7:$R$2292,17,0)</f>
        <v>6.0460000000000003</v>
      </c>
      <c r="O38" s="66">
        <f t="shared" si="11"/>
        <v>17</v>
      </c>
      <c r="P38" s="65">
        <f>VLOOKUP($A38,'Return Data'!$B$7:$R$2292,14,0)</f>
        <v>7.8807</v>
      </c>
      <c r="Q38" s="66">
        <f t="shared" si="12"/>
        <v>9</v>
      </c>
      <c r="R38" s="65">
        <f>VLOOKUP($A38,'Return Data'!$B$7:$R$2292,16,0)</f>
        <v>8.2116000000000007</v>
      </c>
      <c r="S38" s="67">
        <f t="shared" si="13"/>
        <v>15</v>
      </c>
    </row>
    <row r="39" spans="1:19" x14ac:dyDescent="0.3">
      <c r="A39" s="82" t="s">
        <v>1099</v>
      </c>
      <c r="B39" s="64">
        <f>VLOOKUP($A39,'Return Data'!$B$7:$R$2292,3,0)</f>
        <v>0</v>
      </c>
      <c r="C39" s="65">
        <f>VLOOKUP($A39,'Return Data'!$B$7:$R$2292,4,0)</f>
        <v>0</v>
      </c>
      <c r="D39" s="65">
        <f>VLOOKUP($A39,'Return Data'!$B$7:$R$2292,9,0)</f>
        <v>0</v>
      </c>
      <c r="E39" s="66">
        <f t="shared" si="1"/>
        <v>28</v>
      </c>
      <c r="F39" s="65">
        <f>VLOOKUP($A39,'Return Data'!$B$7:$R$2292,10,0)</f>
        <v>0</v>
      </c>
      <c r="G39" s="66">
        <f t="shared" si="2"/>
        <v>28</v>
      </c>
      <c r="H39" s="65">
        <f>VLOOKUP($A39,'Return Data'!$B$7:$R$2292,11,0)</f>
        <v>0</v>
      </c>
      <c r="I39" s="66">
        <f t="shared" si="8"/>
        <v>29</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1101</v>
      </c>
      <c r="B40" s="64">
        <f>VLOOKUP($A40,'Return Data'!$B$7:$R$2292,3,0)</f>
        <v>44651</v>
      </c>
      <c r="C40" s="65">
        <f>VLOOKUP($A40,'Return Data'!$B$7:$R$2292,4,0)</f>
        <v>59.596299999999999</v>
      </c>
      <c r="D40" s="65">
        <f>VLOOKUP($A40,'Return Data'!$B$7:$R$2292,9,0)</f>
        <v>1.3707</v>
      </c>
      <c r="E40" s="66">
        <f t="shared" si="1"/>
        <v>25</v>
      </c>
      <c r="F40" s="65">
        <f>VLOOKUP($A40,'Return Data'!$B$7:$R$2292,10,0)</f>
        <v>-0.46970000000000001</v>
      </c>
      <c r="G40" s="66">
        <f t="shared" si="2"/>
        <v>33</v>
      </c>
      <c r="H40" s="65">
        <f>VLOOKUP($A40,'Return Data'!$B$7:$R$2292,11,0)</f>
        <v>0.8034</v>
      </c>
      <c r="I40" s="66">
        <f t="shared" si="8"/>
        <v>26</v>
      </c>
      <c r="J40" s="65">
        <f>VLOOKUP($A40,'Return Data'!$B$7:$R$2292,12,0)</f>
        <v>11.9962</v>
      </c>
      <c r="K40" s="66">
        <f t="shared" si="9"/>
        <v>2</v>
      </c>
      <c r="L40" s="65">
        <f>VLOOKUP($A40,'Return Data'!$B$7:$R$2292,13,0)</f>
        <v>10.1927</v>
      </c>
      <c r="M40" s="66">
        <f t="shared" si="10"/>
        <v>2</v>
      </c>
      <c r="N40" s="65">
        <f>VLOOKUP($A40,'Return Data'!$B$7:$R$2292,17,0)</f>
        <v>8.83</v>
      </c>
      <c r="O40" s="66">
        <f t="shared" si="11"/>
        <v>3</v>
      </c>
      <c r="P40" s="65">
        <f>VLOOKUP($A40,'Return Data'!$B$7:$R$2292,14,0)</f>
        <v>2.1118000000000001</v>
      </c>
      <c r="Q40" s="66">
        <f t="shared" si="12"/>
        <v>27</v>
      </c>
      <c r="R40" s="65">
        <f>VLOOKUP($A40,'Return Data'!$B$7:$R$2292,16,0)</f>
        <v>6.2041000000000004</v>
      </c>
      <c r="S40" s="67">
        <f t="shared" si="13"/>
        <v>27</v>
      </c>
    </row>
    <row r="41" spans="1:19" x14ac:dyDescent="0.3">
      <c r="A41" s="82" t="s">
        <v>976</v>
      </c>
      <c r="B41" s="64">
        <f>VLOOKUP($A41,'Return Data'!$B$7:$R$2292,3,0)</f>
        <v>44651</v>
      </c>
      <c r="C41" s="65">
        <f>VLOOKUP($A41,'Return Data'!$B$7:$R$2292,4,0)</f>
        <v>77.323700000000002</v>
      </c>
      <c r="D41" s="65">
        <f>VLOOKUP($A41,'Return Data'!$B$7:$R$2292,9,0)</f>
        <v>-5.1802000000000001</v>
      </c>
      <c r="E41" s="66">
        <f t="shared" si="1"/>
        <v>33</v>
      </c>
      <c r="F41" s="65">
        <f>VLOOKUP($A41,'Return Data'!$B$7:$R$2292,10,0)</f>
        <v>-1.5601</v>
      </c>
      <c r="G41" s="66">
        <f t="shared" si="2"/>
        <v>34</v>
      </c>
      <c r="H41" s="65">
        <f>VLOOKUP($A41,'Return Data'!$B$7:$R$2292,11,0)</f>
        <v>-0.73419999999999996</v>
      </c>
      <c r="I41" s="66">
        <f t="shared" si="8"/>
        <v>34</v>
      </c>
      <c r="J41" s="65">
        <f>VLOOKUP($A41,'Return Data'!$B$7:$R$2292,12,0)</f>
        <v>1.6929000000000001</v>
      </c>
      <c r="K41" s="66">
        <f t="shared" si="9"/>
        <v>29</v>
      </c>
      <c r="L41" s="65">
        <f>VLOOKUP($A41,'Return Data'!$B$7:$R$2292,13,0)</f>
        <v>2.4634999999999998</v>
      </c>
      <c r="M41" s="66">
        <f t="shared" si="10"/>
        <v>29</v>
      </c>
      <c r="N41" s="65">
        <f>VLOOKUP($A41,'Return Data'!$B$7:$R$2292,17,0)</f>
        <v>3.9683000000000002</v>
      </c>
      <c r="O41" s="66">
        <f t="shared" si="11"/>
        <v>29</v>
      </c>
      <c r="P41" s="65">
        <f>VLOOKUP($A41,'Return Data'!$B$7:$R$2292,14,0)</f>
        <v>7.3579999999999997</v>
      </c>
      <c r="Q41" s="66">
        <f t="shared" si="12"/>
        <v>16</v>
      </c>
      <c r="R41" s="65">
        <f>VLOOKUP($A41,'Return Data'!$B$7:$R$2292,16,0)</f>
        <v>8.4776000000000007</v>
      </c>
      <c r="S41" s="67">
        <f t="shared" si="13"/>
        <v>8</v>
      </c>
    </row>
    <row r="42" spans="1:19" x14ac:dyDescent="0.3">
      <c r="A42" s="82" t="s">
        <v>978</v>
      </c>
      <c r="B42" s="64">
        <f>VLOOKUP($A42,'Return Data'!$B$7:$R$2292,3,0)</f>
        <v>44651</v>
      </c>
      <c r="C42" s="65">
        <f>VLOOKUP($A42,'Return Data'!$B$7:$R$2292,4,0)</f>
        <v>14.2606</v>
      </c>
      <c r="D42" s="65">
        <f>VLOOKUP($A42,'Return Data'!$B$7:$R$2292,9,0)</f>
        <v>-6.9519000000000002</v>
      </c>
      <c r="E42" s="66">
        <f t="shared" si="1"/>
        <v>34</v>
      </c>
      <c r="F42" s="65">
        <f>VLOOKUP($A42,'Return Data'!$B$7:$R$2292,10,0)</f>
        <v>0.77790000000000004</v>
      </c>
      <c r="G42" s="66">
        <f t="shared" si="2"/>
        <v>25</v>
      </c>
      <c r="H42" s="65">
        <f>VLOOKUP($A42,'Return Data'!$B$7:$R$2292,11,0)</f>
        <v>0.4496</v>
      </c>
      <c r="I42" s="66">
        <f t="shared" si="8"/>
        <v>28</v>
      </c>
      <c r="J42" s="65">
        <f>VLOOKUP($A42,'Return Data'!$B$7:$R$2292,12,0)</f>
        <v>4.9718999999999998</v>
      </c>
      <c r="K42" s="66">
        <f t="shared" si="9"/>
        <v>12</v>
      </c>
      <c r="L42" s="65">
        <f>VLOOKUP($A42,'Return Data'!$B$7:$R$2292,13,0)</f>
        <v>2.5832000000000002</v>
      </c>
      <c r="M42" s="66">
        <f t="shared" si="10"/>
        <v>28</v>
      </c>
      <c r="N42" s="65">
        <f>VLOOKUP($A42,'Return Data'!$B$7:$R$2292,17,0)</f>
        <v>4.4226999999999999</v>
      </c>
      <c r="O42" s="66">
        <f t="shared" si="11"/>
        <v>27</v>
      </c>
      <c r="P42" s="65">
        <f>VLOOKUP($A42,'Return Data'!$B$7:$R$2292,14,0)</f>
        <v>8.7081</v>
      </c>
      <c r="Q42" s="66">
        <f t="shared" si="12"/>
        <v>4</v>
      </c>
      <c r="R42" s="65">
        <f>VLOOKUP($A42,'Return Data'!$B$7:$R$2292,16,0)</f>
        <v>9.9629999999999992</v>
      </c>
      <c r="S42" s="67">
        <f t="shared" si="13"/>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2.4422235294117645</v>
      </c>
      <c r="E44" s="88"/>
      <c r="F44" s="89">
        <f>AVERAGE(F8:F42)</f>
        <v>2.6139823529411759</v>
      </c>
      <c r="G44" s="88"/>
      <c r="H44" s="89">
        <f>AVERAGE(H8:H42)</f>
        <v>2.2628647058823534</v>
      </c>
      <c r="I44" s="88"/>
      <c r="J44" s="89">
        <f>AVERAGE(J8:J42)</f>
        <v>4.7276529411764709</v>
      </c>
      <c r="K44" s="88"/>
      <c r="L44" s="89">
        <f>AVERAGE(L8:L42)</f>
        <v>4.8205735294117655</v>
      </c>
      <c r="M44" s="88"/>
      <c r="N44" s="89">
        <f>AVERAGE(N8:N42)</f>
        <v>6.0139483870967743</v>
      </c>
      <c r="O44" s="88"/>
      <c r="P44" s="89">
        <f>AVERAGE(P8:P42)</f>
        <v>6.0982199999999978</v>
      </c>
      <c r="Q44" s="88"/>
      <c r="R44" s="89">
        <f>AVERAGE(R8:R42)</f>
        <v>5.3283171428571423</v>
      </c>
      <c r="S44" s="90"/>
    </row>
    <row r="45" spans="1:19" x14ac:dyDescent="0.3">
      <c r="A45" s="87" t="s">
        <v>28</v>
      </c>
      <c r="B45" s="88"/>
      <c r="C45" s="88"/>
      <c r="D45" s="89">
        <f>MIN(D8:D42)</f>
        <v>-6.9519000000000002</v>
      </c>
      <c r="E45" s="88"/>
      <c r="F45" s="89">
        <f>MIN(F8:F42)</f>
        <v>-1.5601</v>
      </c>
      <c r="G45" s="88"/>
      <c r="H45" s="89">
        <f>MIN(H8:H42)</f>
        <v>-0.73419999999999996</v>
      </c>
      <c r="I45" s="88"/>
      <c r="J45" s="89">
        <f>MIN(J8:J42)</f>
        <v>0</v>
      </c>
      <c r="K45" s="88"/>
      <c r="L45" s="89">
        <f>MIN(L8:L42)</f>
        <v>0</v>
      </c>
      <c r="M45" s="88"/>
      <c r="N45" s="89">
        <f>MIN(N8:N42)</f>
        <v>0</v>
      </c>
      <c r="O45" s="88"/>
      <c r="P45" s="89">
        <f>MIN(P8:P42)</f>
        <v>-4.4282000000000004</v>
      </c>
      <c r="Q45" s="88"/>
      <c r="R45" s="89">
        <f>MIN(R8:R42)</f>
        <v>-39.195900000000002</v>
      </c>
      <c r="S45" s="90"/>
    </row>
    <row r="46" spans="1:19" ht="15" thickBot="1" x14ac:dyDescent="0.35">
      <c r="A46" s="91" t="s">
        <v>29</v>
      </c>
      <c r="B46" s="92"/>
      <c r="C46" s="92"/>
      <c r="D46" s="93">
        <f>MAX(D8:D42)</f>
        <v>6.5937000000000001</v>
      </c>
      <c r="E46" s="92"/>
      <c r="F46" s="93">
        <f>MAX(F8:F42)</f>
        <v>20.061800000000002</v>
      </c>
      <c r="G46" s="92"/>
      <c r="H46" s="93">
        <f>MAX(H8:H42)</f>
        <v>11.939500000000001</v>
      </c>
      <c r="I46" s="92"/>
      <c r="J46" s="93">
        <f>MAX(J8:J42)</f>
        <v>22.8141</v>
      </c>
      <c r="K46" s="92"/>
      <c r="L46" s="93">
        <f>MAX(L8:L42)</f>
        <v>18.494199999999999</v>
      </c>
      <c r="M46" s="92"/>
      <c r="N46" s="93">
        <f>MAX(N8:N42)</f>
        <v>10.3979</v>
      </c>
      <c r="O46" s="92"/>
      <c r="P46" s="93">
        <f>MAX(P8:P42)</f>
        <v>8.8569999999999993</v>
      </c>
      <c r="Q46" s="92"/>
      <c r="R46" s="93">
        <f>MAX(R8:R42)</f>
        <v>9.9629999999999992</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1033</v>
      </c>
      <c r="B8" s="64">
        <f>VLOOKUP($A8,'Return Data'!$B$7:$R$2292,3,0)</f>
        <v>44651</v>
      </c>
      <c r="C8" s="65">
        <f>VLOOKUP($A8,'Return Data'!$B$7:$R$2292,4,0)</f>
        <v>26.413399999999999</v>
      </c>
      <c r="D8" s="65">
        <f>VLOOKUP($A8,'Return Data'!$B$7:$R$2292,9,0)</f>
        <v>4.1109</v>
      </c>
      <c r="E8" s="66">
        <f>RANK(D8,D$8:D$42,0)</f>
        <v>5</v>
      </c>
      <c r="F8" s="65">
        <f>VLOOKUP($A8,'Return Data'!$B$7:$R$2292,10,0)</f>
        <v>19.138500000000001</v>
      </c>
      <c r="G8" s="66">
        <f>RANK(F8,F$8:F$42,0)</f>
        <v>1</v>
      </c>
      <c r="H8" s="65">
        <f>VLOOKUP($A8,'Return Data'!$B$7:$R$2292,11,0)</f>
        <v>11.130800000000001</v>
      </c>
      <c r="I8" s="66">
        <f>RANK(H8,H$8:H$42,0)</f>
        <v>1</v>
      </c>
      <c r="J8" s="65">
        <f>VLOOKUP($A8,'Return Data'!$B$7:$R$2292,12,0)</f>
        <v>10.0953</v>
      </c>
      <c r="K8" s="66">
        <f>RANK(J8,J$8:J$42,0)</f>
        <v>3</v>
      </c>
      <c r="L8" s="65">
        <f>VLOOKUP($A8,'Return Data'!$B$7:$R$2292,13,0)</f>
        <v>9.4466000000000001</v>
      </c>
      <c r="M8" s="66">
        <f>RANK(L8,L$8:L$42,0)</f>
        <v>3</v>
      </c>
      <c r="N8" s="65">
        <f>VLOOKUP($A8,'Return Data'!$B$7:$R$2292,17,0)</f>
        <v>9.6591000000000005</v>
      </c>
      <c r="O8" s="66">
        <f>RANK(N8,N$8:N$42,0)</f>
        <v>1</v>
      </c>
      <c r="P8" s="65">
        <f>VLOOKUP($A8,'Return Data'!$B$7:$R$2292,14,0)</f>
        <v>5.0378999999999996</v>
      </c>
      <c r="Q8" s="66">
        <f>RANK(P8,P$8:P$42,0)</f>
        <v>21</v>
      </c>
      <c r="R8" s="65">
        <f>VLOOKUP($A8,'Return Data'!$B$7:$R$2292,16,0)</f>
        <v>7.7423999999999999</v>
      </c>
      <c r="S8" s="67">
        <f t="shared" ref="S8:S41" si="0">RANK(R8,R$8:R$42,0)</f>
        <v>16</v>
      </c>
    </row>
    <row r="9" spans="1:19" x14ac:dyDescent="0.3">
      <c r="A9" s="82" t="s">
        <v>1035</v>
      </c>
      <c r="B9" s="64">
        <f>VLOOKUP($A9,'Return Data'!$B$7:$R$2292,3,0)</f>
        <v>44651</v>
      </c>
      <c r="C9" s="65">
        <f>VLOOKUP($A9,'Return Data'!$B$7:$R$2292,4,0)</f>
        <v>0.54459999999999997</v>
      </c>
      <c r="D9" s="65"/>
      <c r="E9" s="66"/>
      <c r="F9" s="65"/>
      <c r="G9" s="66"/>
      <c r="H9" s="65"/>
      <c r="I9" s="66"/>
      <c r="J9" s="65"/>
      <c r="K9" s="66"/>
      <c r="L9" s="65"/>
      <c r="M9" s="66"/>
      <c r="N9" s="65"/>
      <c r="O9" s="66"/>
      <c r="P9" s="65"/>
      <c r="Q9" s="66"/>
      <c r="R9" s="65">
        <f>VLOOKUP($A9,'Return Data'!$B$7:$R$2292,16,0)</f>
        <v>-39.197000000000003</v>
      </c>
      <c r="S9" s="67">
        <f t="shared" ref="S9:S40" si="1">RANK(R9,R$8:R$42,0)</f>
        <v>35</v>
      </c>
    </row>
    <row r="10" spans="1:19" x14ac:dyDescent="0.3">
      <c r="A10" s="82" t="s">
        <v>1037</v>
      </c>
      <c r="B10" s="64">
        <f>VLOOKUP($A10,'Return Data'!$B$7:$R$2292,3,0)</f>
        <v>44651</v>
      </c>
      <c r="C10" s="65">
        <f>VLOOKUP($A10,'Return Data'!$B$7:$R$2292,4,0)</f>
        <v>22.314900000000002</v>
      </c>
      <c r="D10" s="65">
        <f>VLOOKUP($A10,'Return Data'!$B$7:$R$2292,9,0)</f>
        <v>5.2096</v>
      </c>
      <c r="E10" s="66">
        <f t="shared" ref="E10:E42" si="2">RANK(D10,D$8:D$42,0)</f>
        <v>2</v>
      </c>
      <c r="F10" s="65">
        <f>VLOOKUP($A10,'Return Data'!$B$7:$R$2292,10,0)</f>
        <v>4.2161999999999997</v>
      </c>
      <c r="G10" s="66">
        <f t="shared" ref="G10:G42" si="3">RANK(F10,F$8:F$42,0)</f>
        <v>3</v>
      </c>
      <c r="H10" s="65">
        <f>VLOOKUP($A10,'Return Data'!$B$7:$R$2292,11,0)</f>
        <v>3.7715000000000001</v>
      </c>
      <c r="I10" s="66">
        <f t="shared" ref="I10:I42" si="4">RANK(H10,H$8:H$42,0)</f>
        <v>2</v>
      </c>
      <c r="J10" s="65">
        <f>VLOOKUP($A10,'Return Data'!$B$7:$R$2292,12,0)</f>
        <v>5.1687000000000003</v>
      </c>
      <c r="K10" s="66">
        <f t="shared" ref="K10:K40" si="5">RANK(J10,J$8:J$42,0)</f>
        <v>6</v>
      </c>
      <c r="L10" s="65">
        <f>VLOOKUP($A10,'Return Data'!$B$7:$R$2292,13,0)</f>
        <v>5.6406999999999998</v>
      </c>
      <c r="M10" s="66">
        <f t="shared" ref="M10:M40" si="6">RANK(L10,L$8:L$42,0)</f>
        <v>6</v>
      </c>
      <c r="N10" s="65">
        <f>VLOOKUP($A10,'Return Data'!$B$7:$R$2292,17,0)</f>
        <v>6.8170999999999999</v>
      </c>
      <c r="O10" s="66">
        <f t="shared" ref="O10:O40" si="7">RANK(N10,N$8:N$42,0)</f>
        <v>8</v>
      </c>
      <c r="P10" s="65">
        <f>VLOOKUP($A10,'Return Data'!$B$7:$R$2292,14,0)</f>
        <v>7.0453000000000001</v>
      </c>
      <c r="Q10" s="66">
        <f t="shared" ref="Q10:Q40" si="8">RANK(P10,P$8:P$42,0)</f>
        <v>10</v>
      </c>
      <c r="R10" s="65">
        <f>VLOOKUP($A10,'Return Data'!$B$7:$R$2292,16,0)</f>
        <v>8.3457000000000008</v>
      </c>
      <c r="S10" s="67">
        <f t="shared" si="1"/>
        <v>7</v>
      </c>
    </row>
    <row r="11" spans="1:19" x14ac:dyDescent="0.3">
      <c r="A11" s="82" t="s">
        <v>2046</v>
      </c>
      <c r="B11" s="64">
        <f>VLOOKUP($A11,'Return Data'!$B$7:$R$2292,3,0)</f>
        <v>44651</v>
      </c>
      <c r="C11" s="65">
        <f>VLOOKUP($A11,'Return Data'!$B$7:$R$2292,4,0)</f>
        <v>15.372199999999999</v>
      </c>
      <c r="D11" s="65">
        <f>VLOOKUP($A11,'Return Data'!$B$7:$R$2292,9,0)</f>
        <v>0.75109999999999999</v>
      </c>
      <c r="E11" s="66">
        <f t="shared" si="2"/>
        <v>26</v>
      </c>
      <c r="F11" s="65">
        <f>VLOOKUP($A11,'Return Data'!$B$7:$R$2292,10,0)</f>
        <v>2.2843</v>
      </c>
      <c r="G11" s="66">
        <f t="shared" si="3"/>
        <v>14</v>
      </c>
      <c r="H11" s="65">
        <f>VLOOKUP($A11,'Return Data'!$B$7:$R$2292,11,0)</f>
        <v>1.9297</v>
      </c>
      <c r="I11" s="66">
        <f t="shared" si="4"/>
        <v>14</v>
      </c>
      <c r="J11" s="65">
        <f>VLOOKUP($A11,'Return Data'!$B$7:$R$2292,12,0)</f>
        <v>3.2909000000000002</v>
      </c>
      <c r="K11" s="66">
        <f t="shared" si="5"/>
        <v>17</v>
      </c>
      <c r="L11" s="65">
        <f>VLOOKUP($A11,'Return Data'!$B$7:$R$2292,13,0)</f>
        <v>3.5855999999999999</v>
      </c>
      <c r="M11" s="66">
        <f t="shared" si="6"/>
        <v>18</v>
      </c>
      <c r="N11" s="65">
        <f>VLOOKUP($A11,'Return Data'!$B$7:$R$2292,17,0)</f>
        <v>4.2889999999999997</v>
      </c>
      <c r="O11" s="66">
        <f t="shared" si="7"/>
        <v>22</v>
      </c>
      <c r="P11" s="65">
        <f>VLOOKUP($A11,'Return Data'!$B$7:$R$2292,14,0)</f>
        <v>1.8445</v>
      </c>
      <c r="Q11" s="66">
        <f t="shared" si="8"/>
        <v>25</v>
      </c>
      <c r="R11" s="65">
        <f>VLOOKUP($A11,'Return Data'!$B$7:$R$2292,16,0)</f>
        <v>5.4599000000000002</v>
      </c>
      <c r="S11" s="67">
        <f t="shared" si="1"/>
        <v>28</v>
      </c>
    </row>
    <row r="12" spans="1:19" x14ac:dyDescent="0.3">
      <c r="A12" s="82" t="s">
        <v>1039</v>
      </c>
      <c r="B12" s="64">
        <f>VLOOKUP($A12,'Return Data'!$B$7:$R$2292,3,0)</f>
        <v>44651</v>
      </c>
      <c r="C12" s="65">
        <f>VLOOKUP($A12,'Return Data'!$B$7:$R$2292,4,0)</f>
        <v>66.181299999999993</v>
      </c>
      <c r="D12" s="65">
        <f>VLOOKUP($A12,'Return Data'!$B$7:$R$2292,9,0)</f>
        <v>3.4401000000000002</v>
      </c>
      <c r="E12" s="66">
        <f t="shared" si="2"/>
        <v>9</v>
      </c>
      <c r="F12" s="65">
        <f>VLOOKUP($A12,'Return Data'!$B$7:$R$2292,10,0)</f>
        <v>2.9175</v>
      </c>
      <c r="G12" s="66">
        <f t="shared" si="3"/>
        <v>11</v>
      </c>
      <c r="H12" s="65">
        <f>VLOOKUP($A12,'Return Data'!$B$7:$R$2292,11,0)</f>
        <v>2.6886000000000001</v>
      </c>
      <c r="I12" s="66">
        <f t="shared" si="4"/>
        <v>11</v>
      </c>
      <c r="J12" s="65">
        <f>VLOOKUP($A12,'Return Data'!$B$7:$R$2292,12,0)</f>
        <v>3.867</v>
      </c>
      <c r="K12" s="66">
        <f t="shared" si="5"/>
        <v>14</v>
      </c>
      <c r="L12" s="65">
        <f>VLOOKUP($A12,'Return Data'!$B$7:$R$2292,13,0)</f>
        <v>4.1584000000000003</v>
      </c>
      <c r="M12" s="66">
        <f t="shared" si="6"/>
        <v>15</v>
      </c>
      <c r="N12" s="65">
        <f>VLOOKUP($A12,'Return Data'!$B$7:$R$2292,17,0)</f>
        <v>5.7210000000000001</v>
      </c>
      <c r="O12" s="66">
        <f t="shared" si="7"/>
        <v>13</v>
      </c>
      <c r="P12" s="65">
        <f>VLOOKUP($A12,'Return Data'!$B$7:$R$2292,14,0)</f>
        <v>4.7435999999999998</v>
      </c>
      <c r="Q12" s="66">
        <f t="shared" si="8"/>
        <v>22</v>
      </c>
      <c r="R12" s="65">
        <f>VLOOKUP($A12,'Return Data'!$B$7:$R$2292,16,0)</f>
        <v>7.8728999999999996</v>
      </c>
      <c r="S12" s="67">
        <f t="shared" si="1"/>
        <v>14</v>
      </c>
    </row>
    <row r="13" spans="1:19" x14ac:dyDescent="0.3">
      <c r="A13" s="82" t="s">
        <v>1042</v>
      </c>
      <c r="B13" s="64">
        <f>VLOOKUP($A13,'Return Data'!$B$7:$R$2292,3,0)</f>
        <v>0</v>
      </c>
      <c r="C13" s="65">
        <f>VLOOKUP($A13,'Return Data'!$B$7:$R$2292,4,0)</f>
        <v>0</v>
      </c>
      <c r="D13" s="65">
        <f>VLOOKUP($A13,'Return Data'!$B$7:$R$2292,9,0)</f>
        <v>0</v>
      </c>
      <c r="E13" s="66">
        <f t="shared" si="2"/>
        <v>28</v>
      </c>
      <c r="F13" s="65">
        <f>VLOOKUP($A13,'Return Data'!$B$7:$R$2292,10,0)</f>
        <v>0</v>
      </c>
      <c r="G13" s="66">
        <f t="shared" si="3"/>
        <v>27</v>
      </c>
      <c r="H13" s="65">
        <f>VLOOKUP($A13,'Return Data'!$B$7:$R$2292,11,0)</f>
        <v>0</v>
      </c>
      <c r="I13" s="66">
        <f t="shared" si="4"/>
        <v>28</v>
      </c>
      <c r="J13" s="65">
        <f>VLOOKUP($A13,'Return Data'!$B$7:$R$2292,12,0)</f>
        <v>0</v>
      </c>
      <c r="K13" s="66">
        <f t="shared" si="5"/>
        <v>30</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1044</v>
      </c>
      <c r="B14" s="64">
        <f>VLOOKUP($A14,'Return Data'!$B$7:$R$2292,3,0)</f>
        <v>44651</v>
      </c>
      <c r="C14" s="65">
        <f>VLOOKUP($A14,'Return Data'!$B$7:$R$2292,4,0)</f>
        <v>45.753599999999999</v>
      </c>
      <c r="D14" s="65">
        <f>VLOOKUP($A14,'Return Data'!$B$7:$R$2292,9,0)</f>
        <v>3.7925</v>
      </c>
      <c r="E14" s="66">
        <f t="shared" si="2"/>
        <v>7</v>
      </c>
      <c r="F14" s="65">
        <f>VLOOKUP($A14,'Return Data'!$B$7:$R$2292,10,0)</f>
        <v>3.3315999999999999</v>
      </c>
      <c r="G14" s="66">
        <f t="shared" si="3"/>
        <v>6</v>
      </c>
      <c r="H14" s="65">
        <f>VLOOKUP($A14,'Return Data'!$B$7:$R$2292,11,0)</f>
        <v>2.9777</v>
      </c>
      <c r="I14" s="66">
        <f t="shared" si="4"/>
        <v>7</v>
      </c>
      <c r="J14" s="65">
        <f>VLOOKUP($A14,'Return Data'!$B$7:$R$2292,12,0)</f>
        <v>4.7337999999999996</v>
      </c>
      <c r="K14" s="66">
        <f t="shared" si="5"/>
        <v>9</v>
      </c>
      <c r="L14" s="65">
        <f>VLOOKUP($A14,'Return Data'!$B$7:$R$2292,13,0)</f>
        <v>5.5495000000000001</v>
      </c>
      <c r="M14" s="66">
        <f t="shared" si="6"/>
        <v>8</v>
      </c>
      <c r="N14" s="65">
        <f>VLOOKUP($A14,'Return Data'!$B$7:$R$2292,17,0)</f>
        <v>6.5551000000000004</v>
      </c>
      <c r="O14" s="66">
        <f t="shared" si="7"/>
        <v>9</v>
      </c>
      <c r="P14" s="65">
        <f>VLOOKUP($A14,'Return Data'!$B$7:$R$2292,14,0)</f>
        <v>7.4724000000000004</v>
      </c>
      <c r="Q14" s="66">
        <f t="shared" si="8"/>
        <v>6</v>
      </c>
      <c r="R14" s="65">
        <f>VLOOKUP($A14,'Return Data'!$B$7:$R$2292,16,0)</f>
        <v>7.8353000000000002</v>
      </c>
      <c r="S14" s="67">
        <f t="shared" si="1"/>
        <v>15</v>
      </c>
    </row>
    <row r="15" spans="1:19" x14ac:dyDescent="0.3">
      <c r="A15" s="82" t="s">
        <v>1046</v>
      </c>
      <c r="B15" s="64">
        <f>VLOOKUP($A15,'Return Data'!$B$7:$R$2292,3,0)</f>
        <v>44651</v>
      </c>
      <c r="C15" s="65">
        <f>VLOOKUP($A15,'Return Data'!$B$7:$R$2292,4,0)</f>
        <v>35.761299999999999</v>
      </c>
      <c r="D15" s="65">
        <f>VLOOKUP($A15,'Return Data'!$B$7:$R$2292,9,0)</f>
        <v>2.9110999999999998</v>
      </c>
      <c r="E15" s="66">
        <f t="shared" si="2"/>
        <v>15</v>
      </c>
      <c r="F15" s="65">
        <f>VLOOKUP($A15,'Return Data'!$B$7:$R$2292,10,0)</f>
        <v>3.1059999999999999</v>
      </c>
      <c r="G15" s="66">
        <f t="shared" si="3"/>
        <v>8</v>
      </c>
      <c r="H15" s="65">
        <f>VLOOKUP($A15,'Return Data'!$B$7:$R$2292,11,0)</f>
        <v>3.0897999999999999</v>
      </c>
      <c r="I15" s="66">
        <f t="shared" si="4"/>
        <v>5</v>
      </c>
      <c r="J15" s="65">
        <f>VLOOKUP($A15,'Return Data'!$B$7:$R$2292,12,0)</f>
        <v>4.5236000000000001</v>
      </c>
      <c r="K15" s="66">
        <f t="shared" si="5"/>
        <v>11</v>
      </c>
      <c r="L15" s="65">
        <f>VLOOKUP($A15,'Return Data'!$B$7:$R$2292,13,0)</f>
        <v>5.3737000000000004</v>
      </c>
      <c r="M15" s="66">
        <f t="shared" si="6"/>
        <v>10</v>
      </c>
      <c r="N15" s="65">
        <f>VLOOKUP($A15,'Return Data'!$B$7:$R$2292,17,0)</f>
        <v>6.8586</v>
      </c>
      <c r="O15" s="66">
        <f t="shared" si="7"/>
        <v>7</v>
      </c>
      <c r="P15" s="65">
        <f>VLOOKUP($A15,'Return Data'!$B$7:$R$2292,14,0)</f>
        <v>7.9157999999999999</v>
      </c>
      <c r="Q15" s="66">
        <f t="shared" si="8"/>
        <v>5</v>
      </c>
      <c r="R15" s="65">
        <f>VLOOKUP($A15,'Return Data'!$B$7:$R$2292,16,0)</f>
        <v>7.5307000000000004</v>
      </c>
      <c r="S15" s="67">
        <f t="shared" si="1"/>
        <v>19</v>
      </c>
    </row>
    <row r="16" spans="1:19" x14ac:dyDescent="0.3">
      <c r="A16" s="82" t="s">
        <v>1049</v>
      </c>
      <c r="B16" s="64">
        <f>VLOOKUP($A16,'Return Data'!$B$7:$R$2292,3,0)</f>
        <v>44651</v>
      </c>
      <c r="C16" s="65">
        <f>VLOOKUP($A16,'Return Data'!$B$7:$R$2292,4,0)</f>
        <v>38.080199999999998</v>
      </c>
      <c r="D16" s="65">
        <f>VLOOKUP($A16,'Return Data'!$B$7:$R$2292,9,0)</f>
        <v>4.5035999999999996</v>
      </c>
      <c r="E16" s="66">
        <f t="shared" si="2"/>
        <v>3</v>
      </c>
      <c r="F16" s="65">
        <f>VLOOKUP($A16,'Return Data'!$B$7:$R$2292,10,0)</f>
        <v>3.1858</v>
      </c>
      <c r="G16" s="66">
        <f t="shared" si="3"/>
        <v>7</v>
      </c>
      <c r="H16" s="65">
        <f>VLOOKUP($A16,'Return Data'!$B$7:$R$2292,11,0)</f>
        <v>2.7412999999999998</v>
      </c>
      <c r="I16" s="66">
        <f t="shared" si="4"/>
        <v>10</v>
      </c>
      <c r="J16" s="65">
        <f>VLOOKUP($A16,'Return Data'!$B$7:$R$2292,12,0)</f>
        <v>3.6941000000000002</v>
      </c>
      <c r="K16" s="66">
        <f t="shared" si="5"/>
        <v>16</v>
      </c>
      <c r="L16" s="65">
        <f>VLOOKUP($A16,'Return Data'!$B$7:$R$2292,13,0)</f>
        <v>4.1920000000000002</v>
      </c>
      <c r="M16" s="66">
        <f t="shared" si="6"/>
        <v>14</v>
      </c>
      <c r="N16" s="65">
        <f>VLOOKUP($A16,'Return Data'!$B$7:$R$2292,17,0)</f>
        <v>5.6064999999999996</v>
      </c>
      <c r="O16" s="66">
        <f t="shared" si="7"/>
        <v>14</v>
      </c>
      <c r="P16" s="65">
        <f>VLOOKUP($A16,'Return Data'!$B$7:$R$2292,14,0)</f>
        <v>6.8327999999999998</v>
      </c>
      <c r="Q16" s="66">
        <f t="shared" si="8"/>
        <v>12</v>
      </c>
      <c r="R16" s="65">
        <f>VLOOKUP($A16,'Return Data'!$B$7:$R$2292,16,0)</f>
        <v>7.3948</v>
      </c>
      <c r="S16" s="67">
        <f t="shared" si="1"/>
        <v>22</v>
      </c>
    </row>
    <row r="17" spans="1:19" x14ac:dyDescent="0.3">
      <c r="A17" s="82" t="s">
        <v>1052</v>
      </c>
      <c r="B17" s="64">
        <f>VLOOKUP($A17,'Return Data'!$B$7:$R$2292,3,0)</f>
        <v>44651</v>
      </c>
      <c r="C17" s="65">
        <f>VLOOKUP($A17,'Return Data'!$B$7:$R$2292,4,0)</f>
        <v>18.384599999999999</v>
      </c>
      <c r="D17" s="65">
        <f>VLOOKUP($A17,'Return Data'!$B$7:$R$2292,9,0)</f>
        <v>3.1657999999999999</v>
      </c>
      <c r="E17" s="66">
        <f t="shared" si="2"/>
        <v>10</v>
      </c>
      <c r="F17" s="65">
        <f>VLOOKUP($A17,'Return Data'!$B$7:$R$2292,10,0)</f>
        <v>4.7717999999999998</v>
      </c>
      <c r="G17" s="66">
        <f t="shared" si="3"/>
        <v>2</v>
      </c>
      <c r="H17" s="65">
        <f>VLOOKUP($A17,'Return Data'!$B$7:$R$2292,11,0)</f>
        <v>3.6091000000000002</v>
      </c>
      <c r="I17" s="66">
        <f t="shared" si="4"/>
        <v>3</v>
      </c>
      <c r="J17" s="65">
        <f>VLOOKUP($A17,'Return Data'!$B$7:$R$2292,12,0)</f>
        <v>5.4311999999999996</v>
      </c>
      <c r="K17" s="66">
        <f t="shared" si="5"/>
        <v>5</v>
      </c>
      <c r="L17" s="65">
        <f>VLOOKUP($A17,'Return Data'!$B$7:$R$2292,13,0)</f>
        <v>6.0370999999999997</v>
      </c>
      <c r="M17" s="66">
        <f t="shared" si="6"/>
        <v>5</v>
      </c>
      <c r="N17" s="65">
        <f>VLOOKUP($A17,'Return Data'!$B$7:$R$2292,17,0)</f>
        <v>6.2279</v>
      </c>
      <c r="O17" s="66">
        <f t="shared" si="7"/>
        <v>10</v>
      </c>
      <c r="P17" s="65">
        <f>VLOOKUP($A17,'Return Data'!$B$7:$R$2292,14,0)</f>
        <v>6.3449</v>
      </c>
      <c r="Q17" s="66">
        <f t="shared" si="8"/>
        <v>17</v>
      </c>
      <c r="R17" s="65">
        <f>VLOOKUP($A17,'Return Data'!$B$7:$R$2292,16,0)</f>
        <v>7.8752000000000004</v>
      </c>
      <c r="S17" s="67">
        <f t="shared" si="1"/>
        <v>13</v>
      </c>
    </row>
    <row r="18" spans="1:19" x14ac:dyDescent="0.3">
      <c r="A18" s="82" t="s">
        <v>1055</v>
      </c>
      <c r="B18" s="64">
        <f>VLOOKUP($A18,'Return Data'!$B$7:$R$2292,3,0)</f>
        <v>44651</v>
      </c>
      <c r="C18" s="65">
        <f>VLOOKUP($A18,'Return Data'!$B$7:$R$2292,4,0)</f>
        <v>16.536799999999999</v>
      </c>
      <c r="D18" s="65">
        <f>VLOOKUP($A18,'Return Data'!$B$7:$R$2292,9,0)</f>
        <v>2.9765000000000001</v>
      </c>
      <c r="E18" s="66">
        <f t="shared" si="2"/>
        <v>13</v>
      </c>
      <c r="F18" s="65">
        <f>VLOOKUP($A18,'Return Data'!$B$7:$R$2292,10,0)</f>
        <v>3.0341</v>
      </c>
      <c r="G18" s="66">
        <f t="shared" si="3"/>
        <v>9</v>
      </c>
      <c r="H18" s="65">
        <f>VLOOKUP($A18,'Return Data'!$B$7:$R$2292,11,0)</f>
        <v>2.8</v>
      </c>
      <c r="I18" s="66">
        <f t="shared" si="4"/>
        <v>9</v>
      </c>
      <c r="J18" s="65">
        <f>VLOOKUP($A18,'Return Data'!$B$7:$R$2292,12,0)</f>
        <v>4.5122999999999998</v>
      </c>
      <c r="K18" s="66">
        <f t="shared" si="5"/>
        <v>12</v>
      </c>
      <c r="L18" s="65">
        <f>VLOOKUP($A18,'Return Data'!$B$7:$R$2292,13,0)</f>
        <v>4.7011000000000003</v>
      </c>
      <c r="M18" s="66">
        <f t="shared" si="6"/>
        <v>12</v>
      </c>
      <c r="N18" s="65">
        <f>VLOOKUP($A18,'Return Data'!$B$7:$R$2292,17,0)</f>
        <v>5.9779999999999998</v>
      </c>
      <c r="O18" s="66">
        <f t="shared" si="7"/>
        <v>12</v>
      </c>
      <c r="P18" s="65">
        <f>VLOOKUP($A18,'Return Data'!$B$7:$R$2292,14,0)</f>
        <v>6.7164999999999999</v>
      </c>
      <c r="Q18" s="66">
        <f t="shared" si="8"/>
        <v>15</v>
      </c>
      <c r="R18" s="65">
        <f>VLOOKUP($A18,'Return Data'!$B$7:$R$2292,16,0)</f>
        <v>7.2760999999999996</v>
      </c>
      <c r="S18" s="67">
        <f t="shared" si="1"/>
        <v>23</v>
      </c>
    </row>
    <row r="19" spans="1:19" x14ac:dyDescent="0.3">
      <c r="A19" s="82" t="s">
        <v>1056</v>
      </c>
      <c r="B19" s="64">
        <f>VLOOKUP($A19,'Return Data'!$B$7:$R$2292,3,0)</f>
        <v>44651</v>
      </c>
      <c r="C19" s="65">
        <f>VLOOKUP($A19,'Return Data'!$B$7:$R$2292,4,0)</f>
        <v>12.596500000000001</v>
      </c>
      <c r="D19" s="65">
        <f>VLOOKUP($A19,'Return Data'!$B$7:$R$2292,9,0)</f>
        <v>0.1963</v>
      </c>
      <c r="E19" s="66">
        <f t="shared" si="2"/>
        <v>27</v>
      </c>
      <c r="F19" s="65">
        <f>VLOOKUP($A19,'Return Data'!$B$7:$R$2292,10,0)</f>
        <v>2.6998000000000002</v>
      </c>
      <c r="G19" s="66">
        <f t="shared" si="3"/>
        <v>12</v>
      </c>
      <c r="H19" s="65">
        <f>VLOOKUP($A19,'Return Data'!$B$7:$R$2292,11,0)</f>
        <v>2.1433</v>
      </c>
      <c r="I19" s="66">
        <f t="shared" si="4"/>
        <v>13</v>
      </c>
      <c r="J19" s="65">
        <f>VLOOKUP($A19,'Return Data'!$B$7:$R$2292,12,0)</f>
        <v>22.173200000000001</v>
      </c>
      <c r="K19" s="66">
        <f t="shared" si="5"/>
        <v>1</v>
      </c>
      <c r="L19" s="65">
        <f>VLOOKUP($A19,'Return Data'!$B$7:$R$2292,13,0)</f>
        <v>17.846599999999999</v>
      </c>
      <c r="M19" s="66">
        <f t="shared" si="6"/>
        <v>1</v>
      </c>
      <c r="N19" s="65">
        <f>VLOOKUP($A19,'Return Data'!$B$7:$R$2292,17,0)</f>
        <v>9.3575999999999997</v>
      </c>
      <c r="O19" s="66">
        <f t="shared" si="7"/>
        <v>2</v>
      </c>
      <c r="P19" s="65">
        <f>VLOOKUP($A19,'Return Data'!$B$7:$R$2292,14,0)</f>
        <v>-5.0347999999999997</v>
      </c>
      <c r="Q19" s="66">
        <f t="shared" si="8"/>
        <v>30</v>
      </c>
      <c r="R19" s="65">
        <f>VLOOKUP($A19,'Return Data'!$B$7:$R$2292,16,0)</f>
        <v>3.0165000000000002</v>
      </c>
      <c r="S19" s="67">
        <f t="shared" si="1"/>
        <v>29</v>
      </c>
    </row>
    <row r="20" spans="1:19" x14ac:dyDescent="0.3">
      <c r="A20" s="82" t="s">
        <v>1058</v>
      </c>
      <c r="B20" s="64">
        <f>VLOOKUP($A20,'Return Data'!$B$7:$R$2292,3,0)</f>
        <v>0</v>
      </c>
      <c r="C20" s="65">
        <f>VLOOKUP($A20,'Return Data'!$B$7:$R$2292,4,0)</f>
        <v>0</v>
      </c>
      <c r="D20" s="65">
        <f>VLOOKUP($A20,'Return Data'!$B$7:$R$2292,9,0)</f>
        <v>0</v>
      </c>
      <c r="E20" s="66">
        <f t="shared" si="2"/>
        <v>28</v>
      </c>
      <c r="F20" s="65">
        <f>VLOOKUP($A20,'Return Data'!$B$7:$R$2292,10,0)</f>
        <v>0</v>
      </c>
      <c r="G20" s="66">
        <f t="shared" si="3"/>
        <v>27</v>
      </c>
      <c r="H20" s="65">
        <f>VLOOKUP($A20,'Return Data'!$B$7:$R$2292,11,0)</f>
        <v>0</v>
      </c>
      <c r="I20" s="66">
        <f t="shared" si="4"/>
        <v>28</v>
      </c>
      <c r="J20" s="65">
        <f>VLOOKUP($A20,'Return Data'!$B$7:$R$2292,12,0)</f>
        <v>0</v>
      </c>
      <c r="K20" s="66">
        <f t="shared" si="5"/>
        <v>30</v>
      </c>
      <c r="L20" s="65">
        <f>VLOOKUP($A20,'Return Data'!$B$7:$R$2292,13,0)</f>
        <v>0</v>
      </c>
      <c r="M20" s="66">
        <f t="shared" si="6"/>
        <v>30</v>
      </c>
      <c r="N20" s="65"/>
      <c r="O20" s="66"/>
      <c r="P20" s="65"/>
      <c r="Q20" s="66"/>
      <c r="R20" s="65">
        <f>VLOOKUP($A20,'Return Data'!$B$7:$R$2292,16,0)</f>
        <v>0</v>
      </c>
      <c r="S20" s="67">
        <f t="shared" si="1"/>
        <v>30</v>
      </c>
    </row>
    <row r="21" spans="1:19" x14ac:dyDescent="0.3">
      <c r="A21" s="82" t="s">
        <v>1063</v>
      </c>
      <c r="B21" s="64">
        <f>VLOOKUP($A21,'Return Data'!$B$7:$R$2292,3,0)</f>
        <v>44651</v>
      </c>
      <c r="C21" s="65">
        <f>VLOOKUP($A21,'Return Data'!$B$7:$R$2292,4,0)</f>
        <v>41.189799999999998</v>
      </c>
      <c r="D21" s="65">
        <f>VLOOKUP($A21,'Return Data'!$B$7:$R$2292,9,0)</f>
        <v>3.8774000000000002</v>
      </c>
      <c r="E21" s="66">
        <f t="shared" si="2"/>
        <v>6</v>
      </c>
      <c r="F21" s="65">
        <f>VLOOKUP($A21,'Return Data'!$B$7:$R$2292,10,0)</f>
        <v>3.3384999999999998</v>
      </c>
      <c r="G21" s="66">
        <f t="shared" si="3"/>
        <v>5</v>
      </c>
      <c r="H21" s="65">
        <f>VLOOKUP($A21,'Return Data'!$B$7:$R$2292,11,0)</f>
        <v>2.9660000000000002</v>
      </c>
      <c r="I21" s="66">
        <f t="shared" si="4"/>
        <v>8</v>
      </c>
      <c r="J21" s="65">
        <f>VLOOKUP($A21,'Return Data'!$B$7:$R$2292,12,0)</f>
        <v>4.2473000000000001</v>
      </c>
      <c r="K21" s="66">
        <f t="shared" si="5"/>
        <v>13</v>
      </c>
      <c r="L21" s="65">
        <f>VLOOKUP($A21,'Return Data'!$B$7:$R$2292,13,0)</f>
        <v>4.8807</v>
      </c>
      <c r="M21" s="66">
        <f t="shared" si="6"/>
        <v>11</v>
      </c>
      <c r="N21" s="65">
        <f>VLOOKUP($A21,'Return Data'!$B$7:$R$2292,17,0)</f>
        <v>6.9097999999999997</v>
      </c>
      <c r="O21" s="66">
        <f t="shared" si="7"/>
        <v>5</v>
      </c>
      <c r="P21" s="65">
        <f>VLOOKUP($A21,'Return Data'!$B$7:$R$2292,14,0)</f>
        <v>8.3483000000000001</v>
      </c>
      <c r="Q21" s="66">
        <f t="shared" si="8"/>
        <v>2</v>
      </c>
      <c r="R21" s="65">
        <f>VLOOKUP($A21,'Return Data'!$B$7:$R$2292,16,0)</f>
        <v>7.9909999999999997</v>
      </c>
      <c r="S21" s="67">
        <f t="shared" si="1"/>
        <v>10</v>
      </c>
    </row>
    <row r="22" spans="1:19" x14ac:dyDescent="0.3">
      <c r="A22" s="82" t="s">
        <v>1064</v>
      </c>
      <c r="B22" s="64">
        <f>VLOOKUP($A22,'Return Data'!$B$7:$R$2292,3,0)</f>
        <v>44651</v>
      </c>
      <c r="C22" s="65">
        <f>VLOOKUP($A22,'Return Data'!$B$7:$R$2292,4,0)</f>
        <v>59.14</v>
      </c>
      <c r="D22" s="65">
        <f>VLOOKUP($A22,'Return Data'!$B$7:$R$2292,9,0)</f>
        <v>1.5169999999999999</v>
      </c>
      <c r="E22" s="66">
        <f t="shared" si="2"/>
        <v>22</v>
      </c>
      <c r="F22" s="65">
        <f>VLOOKUP($A22,'Return Data'!$B$7:$R$2292,10,0)</f>
        <v>1.1002000000000001</v>
      </c>
      <c r="G22" s="66">
        <f t="shared" si="3"/>
        <v>18</v>
      </c>
      <c r="H22" s="65">
        <f>VLOOKUP($A22,'Return Data'!$B$7:$R$2292,11,0)</f>
        <v>0.57679999999999998</v>
      </c>
      <c r="I22" s="66">
        <f t="shared" si="4"/>
        <v>21</v>
      </c>
      <c r="J22" s="65">
        <f>VLOOKUP($A22,'Return Data'!$B$7:$R$2292,12,0)</f>
        <v>2.2279</v>
      </c>
      <c r="K22" s="66">
        <f t="shared" si="5"/>
        <v>25</v>
      </c>
      <c r="L22" s="65">
        <f>VLOOKUP($A22,'Return Data'!$B$7:$R$2292,13,0)</f>
        <v>2.6278000000000001</v>
      </c>
      <c r="M22" s="66">
        <f t="shared" si="6"/>
        <v>26</v>
      </c>
      <c r="N22" s="65">
        <f>VLOOKUP($A22,'Return Data'!$B$7:$R$2292,17,0)</f>
        <v>3.6699000000000002</v>
      </c>
      <c r="O22" s="66">
        <f t="shared" si="7"/>
        <v>28</v>
      </c>
      <c r="P22" s="65">
        <f>VLOOKUP($A22,'Return Data'!$B$7:$R$2292,14,0)</f>
        <v>4.6814</v>
      </c>
      <c r="Q22" s="66">
        <f t="shared" si="8"/>
        <v>23</v>
      </c>
      <c r="R22" s="65">
        <f>VLOOKUP($A22,'Return Data'!$B$7:$R$2292,16,0)</f>
        <v>7.5885999999999996</v>
      </c>
      <c r="S22" s="67">
        <f t="shared" si="1"/>
        <v>18</v>
      </c>
    </row>
    <row r="23" spans="1:19" x14ac:dyDescent="0.3">
      <c r="A23" s="82" t="s">
        <v>1068</v>
      </c>
      <c r="B23" s="64">
        <f>VLOOKUP($A23,'Return Data'!$B$7:$R$2292,3,0)</f>
        <v>44651</v>
      </c>
      <c r="C23" s="65">
        <f>VLOOKUP($A23,'Return Data'!$B$7:$R$2292,4,0)</f>
        <v>29.740200000000002</v>
      </c>
      <c r="D23" s="65">
        <f>VLOOKUP($A23,'Return Data'!$B$7:$R$2292,9,0)</f>
        <v>4.3151999999999999</v>
      </c>
      <c r="E23" s="66">
        <f t="shared" si="2"/>
        <v>4</v>
      </c>
      <c r="F23" s="65">
        <f>VLOOKUP($A23,'Return Data'!$B$7:$R$2292,10,0)</f>
        <v>2.9836999999999998</v>
      </c>
      <c r="G23" s="66">
        <f t="shared" si="3"/>
        <v>10</v>
      </c>
      <c r="H23" s="65">
        <f>VLOOKUP($A23,'Return Data'!$B$7:$R$2292,11,0)</f>
        <v>3.1019999999999999</v>
      </c>
      <c r="I23" s="66">
        <f t="shared" si="4"/>
        <v>4</v>
      </c>
      <c r="J23" s="65">
        <f>VLOOKUP($A23,'Return Data'!$B$7:$R$2292,12,0)</f>
        <v>4.8551000000000002</v>
      </c>
      <c r="K23" s="66">
        <f t="shared" si="5"/>
        <v>8</v>
      </c>
      <c r="L23" s="65">
        <f>VLOOKUP($A23,'Return Data'!$B$7:$R$2292,13,0)</f>
        <v>5.5564</v>
      </c>
      <c r="M23" s="66">
        <f t="shared" si="6"/>
        <v>7</v>
      </c>
      <c r="N23" s="65">
        <f>VLOOKUP($A23,'Return Data'!$B$7:$R$2292,17,0)</f>
        <v>7.0842000000000001</v>
      </c>
      <c r="O23" s="66">
        <f t="shared" si="7"/>
        <v>4</v>
      </c>
      <c r="P23" s="65">
        <f>VLOOKUP($A23,'Return Data'!$B$7:$R$2292,14,0)</f>
        <v>1.5053000000000001</v>
      </c>
      <c r="Q23" s="66">
        <f t="shared" si="8"/>
        <v>26</v>
      </c>
      <c r="R23" s="65">
        <f>VLOOKUP($A23,'Return Data'!$B$7:$R$2292,16,0)</f>
        <v>5.7923999999999998</v>
      </c>
      <c r="S23" s="67">
        <f t="shared" si="1"/>
        <v>27</v>
      </c>
    </row>
    <row r="24" spans="1:19" x14ac:dyDescent="0.3">
      <c r="A24" s="82" t="s">
        <v>1069</v>
      </c>
      <c r="B24" s="64">
        <f>VLOOKUP($A24,'Return Data'!$B$7:$R$2292,3,0)</f>
        <v>0</v>
      </c>
      <c r="C24" s="65">
        <f>VLOOKUP($A24,'Return Data'!$B$7:$R$2292,4,0)</f>
        <v>0</v>
      </c>
      <c r="D24" s="65">
        <f>VLOOKUP($A24,'Return Data'!$B$7:$R$2292,9,0)</f>
        <v>0</v>
      </c>
      <c r="E24" s="66">
        <f t="shared" si="2"/>
        <v>28</v>
      </c>
      <c r="F24" s="65">
        <f>VLOOKUP($A24,'Return Data'!$B$7:$R$2292,10,0)</f>
        <v>0</v>
      </c>
      <c r="G24" s="66">
        <f t="shared" si="3"/>
        <v>27</v>
      </c>
      <c r="H24" s="65">
        <f>VLOOKUP($A24,'Return Data'!$B$7:$R$2292,11,0)</f>
        <v>0</v>
      </c>
      <c r="I24" s="66">
        <f t="shared" si="4"/>
        <v>28</v>
      </c>
      <c r="J24" s="65">
        <f>VLOOKUP($A24,'Return Data'!$B$7:$R$2292,12,0)</f>
        <v>0</v>
      </c>
      <c r="K24" s="66">
        <f t="shared" si="5"/>
        <v>30</v>
      </c>
      <c r="L24" s="65">
        <f>VLOOKUP($A24,'Return Data'!$B$7:$R$2292,13,0)</f>
        <v>0</v>
      </c>
      <c r="M24" s="66">
        <f t="shared" si="6"/>
        <v>30</v>
      </c>
      <c r="N24" s="65">
        <f>VLOOKUP($A24,'Return Data'!$B$7:$R$2292,17,0)</f>
        <v>0</v>
      </c>
      <c r="O24" s="66">
        <f t="shared" si="7"/>
        <v>30</v>
      </c>
      <c r="P24" s="65"/>
      <c r="Q24" s="66"/>
      <c r="R24" s="65">
        <f>VLOOKUP($A24,'Return Data'!$B$7:$R$2292,16,0)</f>
        <v>0</v>
      </c>
      <c r="S24" s="67">
        <f t="shared" si="1"/>
        <v>30</v>
      </c>
    </row>
    <row r="25" spans="1:19" x14ac:dyDescent="0.3">
      <c r="A25" s="82" t="s">
        <v>1073</v>
      </c>
      <c r="B25" s="64">
        <f>VLOOKUP($A25,'Return Data'!$B$7:$R$2292,3,0)</f>
        <v>0</v>
      </c>
      <c r="C25" s="65">
        <f>VLOOKUP($A25,'Return Data'!$B$7:$R$2292,4,0)</f>
        <v>0</v>
      </c>
      <c r="D25" s="65">
        <f>VLOOKUP($A25,'Return Data'!$B$7:$R$2292,9,0)</f>
        <v>0</v>
      </c>
      <c r="E25" s="66">
        <f t="shared" si="2"/>
        <v>28</v>
      </c>
      <c r="F25" s="65">
        <f>VLOOKUP($A25,'Return Data'!$B$7:$R$2292,10,0)</f>
        <v>0</v>
      </c>
      <c r="G25" s="66">
        <f t="shared" si="3"/>
        <v>27</v>
      </c>
      <c r="H25" s="65">
        <f>VLOOKUP($A25,'Return Data'!$B$7:$R$2292,11,0)</f>
        <v>0</v>
      </c>
      <c r="I25" s="66">
        <f t="shared" si="4"/>
        <v>28</v>
      </c>
      <c r="J25" s="65">
        <f>VLOOKUP($A25,'Return Data'!$B$7:$R$2292,12,0)</f>
        <v>0</v>
      </c>
      <c r="K25" s="66">
        <f t="shared" si="5"/>
        <v>30</v>
      </c>
      <c r="L25" s="65">
        <f>VLOOKUP($A25,'Return Data'!$B$7:$R$2292,13,0)</f>
        <v>0</v>
      </c>
      <c r="M25" s="66">
        <f t="shared" si="6"/>
        <v>30</v>
      </c>
      <c r="N25" s="65"/>
      <c r="O25" s="66"/>
      <c r="P25" s="65"/>
      <c r="Q25" s="66"/>
      <c r="R25" s="65">
        <f>VLOOKUP($A25,'Return Data'!$B$7:$R$2292,16,0)</f>
        <v>0</v>
      </c>
      <c r="S25" s="67">
        <f t="shared" si="1"/>
        <v>30</v>
      </c>
    </row>
    <row r="26" spans="1:19" x14ac:dyDescent="0.3">
      <c r="A26" s="82" t="s">
        <v>1075</v>
      </c>
      <c r="B26" s="64">
        <f>VLOOKUP($A26,'Return Data'!$B$7:$R$2292,3,0)</f>
        <v>44651</v>
      </c>
      <c r="C26" s="65">
        <f>VLOOKUP($A26,'Return Data'!$B$7:$R$2292,4,0)</f>
        <v>15.015000000000001</v>
      </c>
      <c r="D26" s="65">
        <f>VLOOKUP($A26,'Return Data'!$B$7:$R$2292,9,0)</f>
        <v>2.5619000000000001</v>
      </c>
      <c r="E26" s="66">
        <f t="shared" si="2"/>
        <v>16</v>
      </c>
      <c r="F26" s="65">
        <f>VLOOKUP($A26,'Return Data'!$B$7:$R$2292,10,0)</f>
        <v>2.1122999999999998</v>
      </c>
      <c r="G26" s="66">
        <f t="shared" si="3"/>
        <v>15</v>
      </c>
      <c r="H26" s="65">
        <f>VLOOKUP($A26,'Return Data'!$B$7:$R$2292,11,0)</f>
        <v>2.2242000000000002</v>
      </c>
      <c r="I26" s="66">
        <f t="shared" si="4"/>
        <v>12</v>
      </c>
      <c r="J26" s="65">
        <f>VLOOKUP($A26,'Return Data'!$B$7:$R$2292,12,0)</f>
        <v>7.8791000000000002</v>
      </c>
      <c r="K26" s="66">
        <f t="shared" si="5"/>
        <v>4</v>
      </c>
      <c r="L26" s="65">
        <f>VLOOKUP($A26,'Return Data'!$B$7:$R$2292,13,0)</f>
        <v>7.1497000000000002</v>
      </c>
      <c r="M26" s="66">
        <f t="shared" si="6"/>
        <v>4</v>
      </c>
      <c r="N26" s="65">
        <f>VLOOKUP($A26,'Return Data'!$B$7:$R$2292,17,0)</f>
        <v>4.8337000000000003</v>
      </c>
      <c r="O26" s="66">
        <f t="shared" si="7"/>
        <v>19</v>
      </c>
      <c r="P26" s="65">
        <f>VLOOKUP($A26,'Return Data'!$B$7:$R$2292,14,0)</f>
        <v>3.5560999999999998</v>
      </c>
      <c r="Q26" s="66">
        <f t="shared" si="8"/>
        <v>24</v>
      </c>
      <c r="R26" s="65">
        <f>VLOOKUP($A26,'Return Data'!$B$7:$R$2292,16,0)</f>
        <v>5.9737</v>
      </c>
      <c r="S26" s="67">
        <f t="shared" si="1"/>
        <v>26</v>
      </c>
    </row>
    <row r="27" spans="1:19" x14ac:dyDescent="0.3">
      <c r="A27" s="82" t="s">
        <v>1078</v>
      </c>
      <c r="B27" s="64">
        <f>VLOOKUP($A27,'Return Data'!$B$7:$R$2292,3,0)</f>
        <v>44651</v>
      </c>
      <c r="C27" s="65">
        <f>VLOOKUP($A27,'Return Data'!$B$7:$R$2292,4,0)</f>
        <v>102.94629999999999</v>
      </c>
      <c r="D27" s="65">
        <f>VLOOKUP($A27,'Return Data'!$B$7:$R$2292,9,0)</f>
        <v>5.7268999999999997</v>
      </c>
      <c r="E27" s="66">
        <f t="shared" si="2"/>
        <v>1</v>
      </c>
      <c r="F27" s="65">
        <f>VLOOKUP($A27,'Return Data'!$B$7:$R$2292,10,0)</f>
        <v>3.8925999999999998</v>
      </c>
      <c r="G27" s="66">
        <f t="shared" si="3"/>
        <v>4</v>
      </c>
      <c r="H27" s="65">
        <f>VLOOKUP($A27,'Return Data'!$B$7:$R$2292,11,0)</f>
        <v>3.0821999999999998</v>
      </c>
      <c r="I27" s="66">
        <f t="shared" si="4"/>
        <v>6</v>
      </c>
      <c r="J27" s="65">
        <f>VLOOKUP($A27,'Return Data'!$B$7:$R$2292,12,0)</f>
        <v>5.0538999999999996</v>
      </c>
      <c r="K27" s="66">
        <f t="shared" si="5"/>
        <v>7</v>
      </c>
      <c r="L27" s="65">
        <f>VLOOKUP($A27,'Return Data'!$B$7:$R$2292,13,0)</f>
        <v>5.4901</v>
      </c>
      <c r="M27" s="66">
        <f t="shared" si="6"/>
        <v>9</v>
      </c>
      <c r="N27" s="65">
        <f>VLOOKUP($A27,'Return Data'!$B$7:$R$2292,17,0)</f>
        <v>6.8981000000000003</v>
      </c>
      <c r="O27" s="66">
        <f t="shared" si="7"/>
        <v>6</v>
      </c>
      <c r="P27" s="65">
        <f>VLOOKUP($A27,'Return Data'!$B$7:$R$2292,14,0)</f>
        <v>8.2339000000000002</v>
      </c>
      <c r="Q27" s="66">
        <f t="shared" si="8"/>
        <v>3</v>
      </c>
      <c r="R27" s="65">
        <f>VLOOKUP($A27,'Return Data'!$B$7:$R$2292,16,0)</f>
        <v>9.2117000000000004</v>
      </c>
      <c r="S27" s="67">
        <f t="shared" si="1"/>
        <v>2</v>
      </c>
    </row>
    <row r="28" spans="1:19" x14ac:dyDescent="0.3">
      <c r="A28" s="82" t="s">
        <v>1081</v>
      </c>
      <c r="B28" s="64">
        <f>VLOOKUP($A28,'Return Data'!$B$7:$R$2292,3,0)</f>
        <v>44651</v>
      </c>
      <c r="C28" s="65">
        <f>VLOOKUP($A28,'Return Data'!$B$7:$R$2292,4,0)</f>
        <v>46.369799999999998</v>
      </c>
      <c r="D28" s="65">
        <f>VLOOKUP($A28,'Return Data'!$B$7:$R$2292,9,0)</f>
        <v>1.07</v>
      </c>
      <c r="E28" s="66">
        <f t="shared" si="2"/>
        <v>24</v>
      </c>
      <c r="F28" s="65">
        <f>VLOOKUP($A28,'Return Data'!$B$7:$R$2292,10,0)</f>
        <v>0.43780000000000002</v>
      </c>
      <c r="G28" s="66">
        <f t="shared" si="3"/>
        <v>21</v>
      </c>
      <c r="H28" s="65">
        <f>VLOOKUP($A28,'Return Data'!$B$7:$R$2292,11,0)</f>
        <v>0.14799999999999999</v>
      </c>
      <c r="I28" s="66">
        <f t="shared" si="4"/>
        <v>25</v>
      </c>
      <c r="J28" s="65">
        <f>VLOOKUP($A28,'Return Data'!$B$7:$R$2292,12,0)</f>
        <v>2.0855999999999999</v>
      </c>
      <c r="K28" s="66">
        <f t="shared" si="5"/>
        <v>27</v>
      </c>
      <c r="L28" s="65">
        <f>VLOOKUP($A28,'Return Data'!$B$7:$R$2292,13,0)</f>
        <v>2.6596000000000002</v>
      </c>
      <c r="M28" s="66">
        <f t="shared" si="6"/>
        <v>25</v>
      </c>
      <c r="N28" s="65">
        <f>VLOOKUP($A28,'Return Data'!$B$7:$R$2292,17,0)</f>
        <v>4.4816000000000003</v>
      </c>
      <c r="O28" s="66">
        <f t="shared" si="7"/>
        <v>20</v>
      </c>
      <c r="P28" s="65">
        <f>VLOOKUP($A28,'Return Data'!$B$7:$R$2292,14,0)</f>
        <v>6.4710999999999999</v>
      </c>
      <c r="Q28" s="66">
        <f t="shared" si="8"/>
        <v>16</v>
      </c>
      <c r="R28" s="65">
        <f>VLOOKUP($A28,'Return Data'!$B$7:$R$2292,16,0)</f>
        <v>8.1661999999999999</v>
      </c>
      <c r="S28" s="67">
        <f t="shared" si="1"/>
        <v>8</v>
      </c>
    </row>
    <row r="29" spans="1:19" x14ac:dyDescent="0.3">
      <c r="A29" s="82" t="s">
        <v>1082</v>
      </c>
      <c r="B29" s="64">
        <f>VLOOKUP($A29,'Return Data'!$B$7:$R$2292,3,0)</f>
        <v>44651</v>
      </c>
      <c r="C29" s="65">
        <f>VLOOKUP($A29,'Return Data'!$B$7:$R$2292,4,0)</f>
        <v>47.772799999999997</v>
      </c>
      <c r="D29" s="65">
        <f>VLOOKUP($A29,'Return Data'!$B$7:$R$2292,9,0)</f>
        <v>2.9451999999999998</v>
      </c>
      <c r="E29" s="66">
        <f t="shared" si="2"/>
        <v>14</v>
      </c>
      <c r="F29" s="65">
        <f>VLOOKUP($A29,'Return Data'!$B$7:$R$2292,10,0)</f>
        <v>-0.51380000000000003</v>
      </c>
      <c r="G29" s="66">
        <f t="shared" si="3"/>
        <v>32</v>
      </c>
      <c r="H29" s="65">
        <f>VLOOKUP($A29,'Return Data'!$B$7:$R$2292,11,0)</f>
        <v>0.1386</v>
      </c>
      <c r="I29" s="66">
        <f t="shared" si="4"/>
        <v>26</v>
      </c>
      <c r="J29" s="65">
        <f>VLOOKUP($A29,'Return Data'!$B$7:$R$2292,12,0)</f>
        <v>2.2200000000000002</v>
      </c>
      <c r="K29" s="66">
        <f t="shared" si="5"/>
        <v>26</v>
      </c>
      <c r="L29" s="65">
        <f>VLOOKUP($A29,'Return Data'!$B$7:$R$2292,13,0)</f>
        <v>2.7879999999999998</v>
      </c>
      <c r="M29" s="66">
        <f t="shared" si="6"/>
        <v>23</v>
      </c>
      <c r="N29" s="65">
        <f>VLOOKUP($A29,'Return Data'!$B$7:$R$2292,17,0)</f>
        <v>4.1715</v>
      </c>
      <c r="O29" s="66">
        <f t="shared" si="7"/>
        <v>23</v>
      </c>
      <c r="P29" s="65">
        <f>VLOOKUP($A29,'Return Data'!$B$7:$R$2292,14,0)</f>
        <v>5.9166999999999996</v>
      </c>
      <c r="Q29" s="66">
        <f t="shared" si="8"/>
        <v>20</v>
      </c>
      <c r="R29" s="65">
        <f>VLOOKUP($A29,'Return Data'!$B$7:$R$2292,16,0)</f>
        <v>7.5214999999999996</v>
      </c>
      <c r="S29" s="67">
        <f t="shared" si="1"/>
        <v>20</v>
      </c>
    </row>
    <row r="30" spans="1:19" x14ac:dyDescent="0.3">
      <c r="A30" s="82" t="s">
        <v>1084</v>
      </c>
      <c r="B30" s="64">
        <f>VLOOKUP($A30,'Return Data'!$B$7:$R$2292,3,0)</f>
        <v>44651</v>
      </c>
      <c r="C30" s="65">
        <f>VLOOKUP($A30,'Return Data'!$B$7:$R$2292,4,0)</f>
        <v>35.377800000000001</v>
      </c>
      <c r="D30" s="65">
        <f>VLOOKUP($A30,'Return Data'!$B$7:$R$2292,9,0)</f>
        <v>1.6731</v>
      </c>
      <c r="E30" s="66">
        <f t="shared" si="2"/>
        <v>19</v>
      </c>
      <c r="F30" s="65">
        <f>VLOOKUP($A30,'Return Data'!$B$7:$R$2292,10,0)</f>
        <v>0.12839999999999999</v>
      </c>
      <c r="G30" s="66">
        <f t="shared" si="3"/>
        <v>25</v>
      </c>
      <c r="H30" s="65">
        <f>VLOOKUP($A30,'Return Data'!$B$7:$R$2292,11,0)</f>
        <v>0.1895</v>
      </c>
      <c r="I30" s="66">
        <f t="shared" si="4"/>
        <v>24</v>
      </c>
      <c r="J30" s="65">
        <f>VLOOKUP($A30,'Return Data'!$B$7:$R$2292,12,0)</f>
        <v>2.8035000000000001</v>
      </c>
      <c r="K30" s="66">
        <f t="shared" si="5"/>
        <v>22</v>
      </c>
      <c r="L30" s="65">
        <f>VLOOKUP($A30,'Return Data'!$B$7:$R$2292,13,0)</f>
        <v>3.2991999999999999</v>
      </c>
      <c r="M30" s="66">
        <f t="shared" si="6"/>
        <v>22</v>
      </c>
      <c r="N30" s="65">
        <f>VLOOKUP($A30,'Return Data'!$B$7:$R$2292,17,0)</f>
        <v>3.8409</v>
      </c>
      <c r="O30" s="66">
        <f t="shared" si="7"/>
        <v>27</v>
      </c>
      <c r="P30" s="65">
        <f>VLOOKUP($A30,'Return Data'!$B$7:$R$2292,14,0)</f>
        <v>6.0492999999999997</v>
      </c>
      <c r="Q30" s="66">
        <f t="shared" si="8"/>
        <v>18</v>
      </c>
      <c r="R30" s="65">
        <f>VLOOKUP($A30,'Return Data'!$B$7:$R$2292,16,0)</f>
        <v>6.7591999999999999</v>
      </c>
      <c r="S30" s="67">
        <f t="shared" si="1"/>
        <v>24</v>
      </c>
    </row>
    <row r="31" spans="1:19" x14ac:dyDescent="0.3">
      <c r="A31" s="82" t="s">
        <v>1086</v>
      </c>
      <c r="B31" s="64">
        <f>VLOOKUP($A31,'Return Data'!$B$7:$R$2292,3,0)</f>
        <v>44651</v>
      </c>
      <c r="C31" s="65">
        <f>VLOOKUP($A31,'Return Data'!$B$7:$R$2292,4,0)</f>
        <v>31.874700000000001</v>
      </c>
      <c r="D31" s="65">
        <f>VLOOKUP($A31,'Return Data'!$B$7:$R$2292,9,0)</f>
        <v>1.0426</v>
      </c>
      <c r="E31" s="66">
        <f t="shared" si="2"/>
        <v>25</v>
      </c>
      <c r="F31" s="65">
        <f>VLOOKUP($A31,'Return Data'!$B$7:$R$2292,10,0)</f>
        <v>3.56E-2</v>
      </c>
      <c r="G31" s="66">
        <f t="shared" si="3"/>
        <v>26</v>
      </c>
      <c r="H31" s="65">
        <f>VLOOKUP($A31,'Return Data'!$B$7:$R$2292,11,0)</f>
        <v>0.50900000000000001</v>
      </c>
      <c r="I31" s="66">
        <f t="shared" si="4"/>
        <v>23</v>
      </c>
      <c r="J31" s="65">
        <f>VLOOKUP($A31,'Return Data'!$B$7:$R$2292,12,0)</f>
        <v>2.6629999999999998</v>
      </c>
      <c r="K31" s="66">
        <f t="shared" si="5"/>
        <v>23</v>
      </c>
      <c r="L31" s="65">
        <f>VLOOKUP($A31,'Return Data'!$B$7:$R$2292,13,0)</f>
        <v>3.3094999999999999</v>
      </c>
      <c r="M31" s="66">
        <f t="shared" si="6"/>
        <v>20</v>
      </c>
      <c r="N31" s="65">
        <f>VLOOKUP($A31,'Return Data'!$B$7:$R$2292,17,0)</f>
        <v>5.5621</v>
      </c>
      <c r="O31" s="66">
        <f t="shared" si="7"/>
        <v>15</v>
      </c>
      <c r="P31" s="65">
        <f>VLOOKUP($A31,'Return Data'!$B$7:$R$2292,14,0)</f>
        <v>7.3575999999999997</v>
      </c>
      <c r="Q31" s="66">
        <f t="shared" si="8"/>
        <v>8</v>
      </c>
      <c r="R31" s="65">
        <f>VLOOKUP($A31,'Return Data'!$B$7:$R$2292,16,0)</f>
        <v>8.8806999999999992</v>
      </c>
      <c r="S31" s="67">
        <f t="shared" si="1"/>
        <v>3</v>
      </c>
    </row>
    <row r="32" spans="1:19" x14ac:dyDescent="0.3">
      <c r="A32" s="82" t="s">
        <v>1089</v>
      </c>
      <c r="B32" s="64">
        <f>VLOOKUP($A32,'Return Data'!$B$7:$R$2292,3,0)</f>
        <v>44651</v>
      </c>
      <c r="C32" s="65">
        <f>VLOOKUP($A32,'Return Data'!$B$7:$R$2292,4,0)</f>
        <v>54.831299999999999</v>
      </c>
      <c r="D32" s="65">
        <f>VLOOKUP($A32,'Return Data'!$B$7:$R$2292,9,0)</f>
        <v>3.5278999999999998</v>
      </c>
      <c r="E32" s="66">
        <f t="shared" si="2"/>
        <v>8</v>
      </c>
      <c r="F32" s="65">
        <f>VLOOKUP($A32,'Return Data'!$B$7:$R$2292,10,0)</f>
        <v>2.3837000000000002</v>
      </c>
      <c r="G32" s="66">
        <f t="shared" si="3"/>
        <v>13</v>
      </c>
      <c r="H32" s="65">
        <f>VLOOKUP($A32,'Return Data'!$B$7:$R$2292,11,0)</f>
        <v>1.8773</v>
      </c>
      <c r="I32" s="66">
        <f t="shared" si="4"/>
        <v>15</v>
      </c>
      <c r="J32" s="65">
        <f>VLOOKUP($A32,'Return Data'!$B$7:$R$2292,12,0)</f>
        <v>3.1059000000000001</v>
      </c>
      <c r="K32" s="66">
        <f t="shared" si="5"/>
        <v>19</v>
      </c>
      <c r="L32" s="65">
        <f>VLOOKUP($A32,'Return Data'!$B$7:$R$2292,13,0)</f>
        <v>3.7549999999999999</v>
      </c>
      <c r="M32" s="66">
        <f t="shared" si="6"/>
        <v>17</v>
      </c>
      <c r="N32" s="65">
        <f>VLOOKUP($A32,'Return Data'!$B$7:$R$2292,17,0)</f>
        <v>4.9194000000000004</v>
      </c>
      <c r="O32" s="66">
        <f t="shared" si="7"/>
        <v>18</v>
      </c>
      <c r="P32" s="65">
        <f>VLOOKUP($A32,'Return Data'!$B$7:$R$2292,14,0)</f>
        <v>7.1451000000000002</v>
      </c>
      <c r="Q32" s="66">
        <f t="shared" si="8"/>
        <v>9</v>
      </c>
      <c r="R32" s="65">
        <f>VLOOKUP($A32,'Return Data'!$B$7:$R$2292,16,0)</f>
        <v>8.1472999999999995</v>
      </c>
      <c r="S32" s="67">
        <f t="shared" si="1"/>
        <v>9</v>
      </c>
    </row>
    <row r="33" spans="1:19" x14ac:dyDescent="0.3">
      <c r="A33" s="82" t="s">
        <v>2048</v>
      </c>
      <c r="B33" s="64">
        <f>VLOOKUP($A33,'Return Data'!$B$7:$R$2292,3,0)</f>
        <v>44651</v>
      </c>
      <c r="C33" s="65">
        <f>VLOOKUP($A33,'Return Data'!$B$7:$R$2292,4,0)</f>
        <v>51.1374</v>
      </c>
      <c r="D33" s="65">
        <f>VLOOKUP($A33,'Return Data'!$B$7:$R$2292,9,0)</f>
        <v>2.3184999999999998</v>
      </c>
      <c r="E33" s="66">
        <f t="shared" si="2"/>
        <v>17</v>
      </c>
      <c r="F33" s="65">
        <f>VLOOKUP($A33,'Return Data'!$B$7:$R$2292,10,0)</f>
        <v>0.16420000000000001</v>
      </c>
      <c r="G33" s="66">
        <f t="shared" si="3"/>
        <v>24</v>
      </c>
      <c r="H33" s="65">
        <f>VLOOKUP($A33,'Return Data'!$B$7:$R$2292,11,0)</f>
        <v>0.68430000000000002</v>
      </c>
      <c r="I33" s="66">
        <f t="shared" si="4"/>
        <v>20</v>
      </c>
      <c r="J33" s="65">
        <f>VLOOKUP($A33,'Return Data'!$B$7:$R$2292,12,0)</f>
        <v>3.0404</v>
      </c>
      <c r="K33" s="66">
        <f t="shared" si="5"/>
        <v>20</v>
      </c>
      <c r="L33" s="65">
        <f>VLOOKUP($A33,'Return Data'!$B$7:$R$2292,13,0)</f>
        <v>3.3184999999999998</v>
      </c>
      <c r="M33" s="66">
        <f t="shared" si="6"/>
        <v>19</v>
      </c>
      <c r="N33" s="65">
        <f>VLOOKUP($A33,'Return Data'!$B$7:$R$2292,17,0)</f>
        <v>4.3762999999999996</v>
      </c>
      <c r="O33" s="66">
        <f t="shared" si="7"/>
        <v>21</v>
      </c>
      <c r="P33" s="65">
        <f>VLOOKUP($A33,'Return Data'!$B$7:$R$2292,14,0)</f>
        <v>0.82299999999999995</v>
      </c>
      <c r="Q33" s="66">
        <f t="shared" si="8"/>
        <v>28</v>
      </c>
      <c r="R33" s="65">
        <f>VLOOKUP($A33,'Return Data'!$B$7:$R$2292,16,0)</f>
        <v>6.1885000000000003</v>
      </c>
      <c r="S33" s="67">
        <f t="shared" si="1"/>
        <v>25</v>
      </c>
    </row>
    <row r="34" spans="1:19" x14ac:dyDescent="0.3">
      <c r="A34" s="82" t="s">
        <v>1091</v>
      </c>
      <c r="B34" s="64">
        <f>VLOOKUP($A34,'Return Data'!$B$7:$R$2292,3,0)</f>
        <v>44651</v>
      </c>
      <c r="C34" s="65">
        <f>VLOOKUP($A34,'Return Data'!$B$7:$R$2292,4,0)</f>
        <v>62.911200000000001</v>
      </c>
      <c r="D34" s="65">
        <f>VLOOKUP($A34,'Return Data'!$B$7:$R$2292,9,0)</f>
        <v>1.5780000000000001</v>
      </c>
      <c r="E34" s="66">
        <f t="shared" si="2"/>
        <v>20</v>
      </c>
      <c r="F34" s="65">
        <f>VLOOKUP($A34,'Return Data'!$B$7:$R$2292,10,0)</f>
        <v>0.98870000000000002</v>
      </c>
      <c r="G34" s="66">
        <f t="shared" si="3"/>
        <v>20</v>
      </c>
      <c r="H34" s="65">
        <f>VLOOKUP($A34,'Return Data'!$B$7:$R$2292,11,0)</f>
        <v>0.94740000000000002</v>
      </c>
      <c r="I34" s="66">
        <f t="shared" si="4"/>
        <v>18</v>
      </c>
      <c r="J34" s="65">
        <f>VLOOKUP($A34,'Return Data'!$B$7:$R$2292,12,0)</f>
        <v>3.7204999999999999</v>
      </c>
      <c r="K34" s="66">
        <f t="shared" si="5"/>
        <v>15</v>
      </c>
      <c r="L34" s="65">
        <f>VLOOKUP($A34,'Return Data'!$B$7:$R$2292,13,0)</f>
        <v>4.2766999999999999</v>
      </c>
      <c r="M34" s="66">
        <f t="shared" si="6"/>
        <v>13</v>
      </c>
      <c r="N34" s="65">
        <f>VLOOKUP($A34,'Return Data'!$B$7:$R$2292,17,0)</f>
        <v>5.5339999999999998</v>
      </c>
      <c r="O34" s="66">
        <f t="shared" si="7"/>
        <v>16</v>
      </c>
      <c r="P34" s="65">
        <f>VLOOKUP($A34,'Return Data'!$B$7:$R$2292,14,0)</f>
        <v>7.3643999999999998</v>
      </c>
      <c r="Q34" s="66">
        <f t="shared" si="8"/>
        <v>7</v>
      </c>
      <c r="R34" s="65">
        <f>VLOOKUP($A34,'Return Data'!$B$7:$R$2292,16,0)</f>
        <v>8.5722000000000005</v>
      </c>
      <c r="S34" s="67">
        <f t="shared" si="1"/>
        <v>5</v>
      </c>
    </row>
    <row r="35" spans="1:19" x14ac:dyDescent="0.3">
      <c r="A35" s="82" t="s">
        <v>1932</v>
      </c>
      <c r="B35" s="64">
        <f>VLOOKUP($A35,'Return Data'!$B$7:$R$2292,3,0)</f>
        <v>44651</v>
      </c>
      <c r="C35" s="65">
        <f>VLOOKUP($A35,'Return Data'!$B$7:$R$2292,4,0)</f>
        <v>58.075200000000002</v>
      </c>
      <c r="D35" s="65">
        <f>VLOOKUP($A35,'Return Data'!$B$7:$R$2292,9,0)</f>
        <v>1.5347</v>
      </c>
      <c r="E35" s="66">
        <f t="shared" si="2"/>
        <v>21</v>
      </c>
      <c r="F35" s="65">
        <f>VLOOKUP($A35,'Return Data'!$B$7:$R$2292,10,0)</f>
        <v>1.0206999999999999</v>
      </c>
      <c r="G35" s="66">
        <f t="shared" si="3"/>
        <v>19</v>
      </c>
      <c r="H35" s="65">
        <f>VLOOKUP($A35,'Return Data'!$B$7:$R$2292,11,0)</f>
        <v>0.92379999999999995</v>
      </c>
      <c r="I35" s="66">
        <f t="shared" si="4"/>
        <v>19</v>
      </c>
      <c r="J35" s="65">
        <f>VLOOKUP($A35,'Return Data'!$B$7:$R$2292,12,0)</f>
        <v>1.7845</v>
      </c>
      <c r="K35" s="66">
        <f t="shared" si="5"/>
        <v>28</v>
      </c>
      <c r="L35" s="65">
        <f>VLOOKUP($A35,'Return Data'!$B$7:$R$2292,13,0)</f>
        <v>2.36</v>
      </c>
      <c r="M35" s="66">
        <f t="shared" si="6"/>
        <v>27</v>
      </c>
      <c r="N35" s="65">
        <f>VLOOKUP($A35,'Return Data'!$B$7:$R$2292,17,0)</f>
        <v>3.8666</v>
      </c>
      <c r="O35" s="66">
        <f t="shared" si="7"/>
        <v>26</v>
      </c>
      <c r="P35" s="65">
        <f>VLOOKUP($A35,'Return Data'!$B$7:$R$2292,14,0)</f>
        <v>5.9333999999999998</v>
      </c>
      <c r="Q35" s="66">
        <f t="shared" si="8"/>
        <v>19</v>
      </c>
      <c r="R35" s="65">
        <f>VLOOKUP($A35,'Return Data'!$B$7:$R$2292,16,0)</f>
        <v>7.8958000000000004</v>
      </c>
      <c r="S35" s="67">
        <f t="shared" si="1"/>
        <v>12</v>
      </c>
    </row>
    <row r="36" spans="1:19" x14ac:dyDescent="0.3">
      <c r="A36" s="82" t="s">
        <v>1093</v>
      </c>
      <c r="B36" s="64">
        <f>VLOOKUP($A36,'Return Data'!$B$7:$R$2292,3,0)</f>
        <v>44651</v>
      </c>
      <c r="C36" s="65">
        <f>VLOOKUP($A36,'Return Data'!$B$7:$R$2292,4,0)</f>
        <v>72.284199999999998</v>
      </c>
      <c r="D36" s="65">
        <f>VLOOKUP($A36,'Return Data'!$B$7:$R$2292,9,0)</f>
        <v>3.0752000000000002</v>
      </c>
      <c r="E36" s="66">
        <f t="shared" si="2"/>
        <v>12</v>
      </c>
      <c r="F36" s="65">
        <f>VLOOKUP($A36,'Return Data'!$B$7:$R$2292,10,0)</f>
        <v>0.32119999999999999</v>
      </c>
      <c r="G36" s="66">
        <f t="shared" si="3"/>
        <v>23</v>
      </c>
      <c r="H36" s="65">
        <f>VLOOKUP($A36,'Return Data'!$B$7:$R$2292,11,0)</f>
        <v>-0.4501</v>
      </c>
      <c r="I36" s="66">
        <f t="shared" si="4"/>
        <v>33</v>
      </c>
      <c r="J36" s="65">
        <f>VLOOKUP($A36,'Return Data'!$B$7:$R$2292,12,0)</f>
        <v>2.3058000000000001</v>
      </c>
      <c r="K36" s="66">
        <f t="shared" si="5"/>
        <v>24</v>
      </c>
      <c r="L36" s="65">
        <f>VLOOKUP($A36,'Return Data'!$B$7:$R$2292,13,0)</f>
        <v>2.7492000000000001</v>
      </c>
      <c r="M36" s="66">
        <f t="shared" si="6"/>
        <v>24</v>
      </c>
      <c r="N36" s="65">
        <f>VLOOKUP($A36,'Return Data'!$B$7:$R$2292,17,0)</f>
        <v>4.0705999999999998</v>
      </c>
      <c r="O36" s="66">
        <f t="shared" si="7"/>
        <v>25</v>
      </c>
      <c r="P36" s="65">
        <f>VLOOKUP($A36,'Return Data'!$B$7:$R$2292,14,0)</f>
        <v>6.8250000000000002</v>
      </c>
      <c r="Q36" s="66">
        <f t="shared" si="8"/>
        <v>13</v>
      </c>
      <c r="R36" s="65">
        <f>VLOOKUP($A36,'Return Data'!$B$7:$R$2292,16,0)</f>
        <v>8.5084</v>
      </c>
      <c r="S36" s="67">
        <f t="shared" si="1"/>
        <v>6</v>
      </c>
    </row>
    <row r="37" spans="1:19" x14ac:dyDescent="0.3">
      <c r="A37" s="82" t="s">
        <v>1096</v>
      </c>
      <c r="B37" s="64">
        <f>VLOOKUP($A37,'Return Data'!$B$7:$R$2292,3,0)</f>
        <v>44651</v>
      </c>
      <c r="C37" s="65">
        <f>VLOOKUP($A37,'Return Data'!$B$7:$R$2292,4,0)</f>
        <v>56.942100000000003</v>
      </c>
      <c r="D37" s="65">
        <f>VLOOKUP($A37,'Return Data'!$B$7:$R$2292,9,0)</f>
        <v>1.9261999999999999</v>
      </c>
      <c r="E37" s="66">
        <f t="shared" si="2"/>
        <v>18</v>
      </c>
      <c r="F37" s="65">
        <f>VLOOKUP($A37,'Return Data'!$B$7:$R$2292,10,0)</f>
        <v>1.4222999999999999</v>
      </c>
      <c r="G37" s="66">
        <f t="shared" si="3"/>
        <v>17</v>
      </c>
      <c r="H37" s="65">
        <f>VLOOKUP($A37,'Return Data'!$B$7:$R$2292,11,0)</f>
        <v>1.2421</v>
      </c>
      <c r="I37" s="66">
        <f t="shared" si="4"/>
        <v>17</v>
      </c>
      <c r="J37" s="65">
        <f>VLOOKUP($A37,'Return Data'!$B$7:$R$2292,12,0)</f>
        <v>3.2440000000000002</v>
      </c>
      <c r="K37" s="66">
        <f t="shared" si="5"/>
        <v>18</v>
      </c>
      <c r="L37" s="65">
        <f>VLOOKUP($A37,'Return Data'!$B$7:$R$2292,13,0)</f>
        <v>4.0418000000000003</v>
      </c>
      <c r="M37" s="66">
        <f t="shared" si="6"/>
        <v>16</v>
      </c>
      <c r="N37" s="65">
        <f>VLOOKUP($A37,'Return Data'!$B$7:$R$2292,17,0)</f>
        <v>6.0495000000000001</v>
      </c>
      <c r="O37" s="66">
        <f t="shared" si="7"/>
        <v>11</v>
      </c>
      <c r="P37" s="65">
        <f>VLOOKUP($A37,'Return Data'!$B$7:$R$2292,14,0)</f>
        <v>8.1785999999999994</v>
      </c>
      <c r="Q37" s="66">
        <f t="shared" si="8"/>
        <v>4</v>
      </c>
      <c r="R37" s="65">
        <f>VLOOKUP($A37,'Return Data'!$B$7:$R$2292,16,0)</f>
        <v>7.7028999999999996</v>
      </c>
      <c r="S37" s="67">
        <f t="shared" si="1"/>
        <v>17</v>
      </c>
    </row>
    <row r="38" spans="1:19" x14ac:dyDescent="0.3">
      <c r="A38" s="82" t="s">
        <v>1098</v>
      </c>
      <c r="B38" s="64">
        <f>VLOOKUP($A38,'Return Data'!$B$7:$R$2292,3,0)</f>
        <v>44651</v>
      </c>
      <c r="C38" s="65">
        <f>VLOOKUP($A38,'Return Data'!$B$7:$R$2292,4,0)</f>
        <v>67.002399999999994</v>
      </c>
      <c r="D38" s="65">
        <f>VLOOKUP($A38,'Return Data'!$B$7:$R$2292,9,0)</f>
        <v>3.0939000000000001</v>
      </c>
      <c r="E38" s="66">
        <f t="shared" si="2"/>
        <v>11</v>
      </c>
      <c r="F38" s="65">
        <f>VLOOKUP($A38,'Return Data'!$B$7:$R$2292,10,0)</f>
        <v>1.4731000000000001</v>
      </c>
      <c r="G38" s="66">
        <f t="shared" si="3"/>
        <v>16</v>
      </c>
      <c r="H38" s="65">
        <f>VLOOKUP($A38,'Return Data'!$B$7:$R$2292,11,0)</f>
        <v>1.3242</v>
      </c>
      <c r="I38" s="66">
        <f t="shared" si="4"/>
        <v>16</v>
      </c>
      <c r="J38" s="65">
        <f>VLOOKUP($A38,'Return Data'!$B$7:$R$2292,12,0)</f>
        <v>2.9478</v>
      </c>
      <c r="K38" s="66">
        <f t="shared" si="5"/>
        <v>21</v>
      </c>
      <c r="L38" s="65">
        <f>VLOOKUP($A38,'Return Data'!$B$7:$R$2292,13,0)</f>
        <v>3.3037999999999998</v>
      </c>
      <c r="M38" s="66">
        <f t="shared" si="6"/>
        <v>21</v>
      </c>
      <c r="N38" s="65">
        <f>VLOOKUP($A38,'Return Data'!$B$7:$R$2292,17,0)</f>
        <v>5.2411000000000003</v>
      </c>
      <c r="O38" s="66">
        <f t="shared" si="7"/>
        <v>17</v>
      </c>
      <c r="P38" s="65">
        <f>VLOOKUP($A38,'Return Data'!$B$7:$R$2292,14,0)</f>
        <v>7.0121000000000002</v>
      </c>
      <c r="Q38" s="66">
        <f t="shared" si="8"/>
        <v>11</v>
      </c>
      <c r="R38" s="65">
        <f>VLOOKUP($A38,'Return Data'!$B$7:$R$2292,16,0)</f>
        <v>7.9253999999999998</v>
      </c>
      <c r="S38" s="67">
        <f t="shared" si="1"/>
        <v>11</v>
      </c>
    </row>
    <row r="39" spans="1:19" x14ac:dyDescent="0.3">
      <c r="A39" s="82" t="s">
        <v>1100</v>
      </c>
      <c r="B39" s="64">
        <f>VLOOKUP($A39,'Return Data'!$B$7:$R$2292,3,0)</f>
        <v>0</v>
      </c>
      <c r="C39" s="65">
        <f>VLOOKUP($A39,'Return Data'!$B$7:$R$2292,4,0)</f>
        <v>0</v>
      </c>
      <c r="D39" s="65">
        <f>VLOOKUP($A39,'Return Data'!$B$7:$R$2292,9,0)</f>
        <v>0</v>
      </c>
      <c r="E39" s="66">
        <f t="shared" si="2"/>
        <v>28</v>
      </c>
      <c r="F39" s="65">
        <f>VLOOKUP($A39,'Return Data'!$B$7:$R$2292,10,0)</f>
        <v>0</v>
      </c>
      <c r="G39" s="66">
        <f t="shared" si="3"/>
        <v>27</v>
      </c>
      <c r="H39" s="65">
        <f>VLOOKUP($A39,'Return Data'!$B$7:$R$2292,11,0)</f>
        <v>0</v>
      </c>
      <c r="I39" s="66">
        <f t="shared" si="4"/>
        <v>28</v>
      </c>
      <c r="J39" s="65">
        <f>VLOOKUP($A39,'Return Data'!$B$7:$R$2292,12,0)</f>
        <v>0</v>
      </c>
      <c r="K39" s="66">
        <f t="shared" si="5"/>
        <v>30</v>
      </c>
      <c r="L39" s="65">
        <f>VLOOKUP($A39,'Return Data'!$B$7:$R$2292,13,0)</f>
        <v>0</v>
      </c>
      <c r="M39" s="66">
        <f t="shared" si="6"/>
        <v>30</v>
      </c>
      <c r="N39" s="65"/>
      <c r="O39" s="66"/>
      <c r="P39" s="65"/>
      <c r="Q39" s="66"/>
      <c r="R39" s="65">
        <f>VLOOKUP($A39,'Return Data'!$B$7:$R$2292,16,0)</f>
        <v>0</v>
      </c>
      <c r="S39" s="67">
        <f t="shared" si="1"/>
        <v>30</v>
      </c>
    </row>
    <row r="40" spans="1:19" x14ac:dyDescent="0.3">
      <c r="A40" s="82" t="s">
        <v>1102</v>
      </c>
      <c r="B40" s="64">
        <f>VLOOKUP($A40,'Return Data'!$B$7:$R$2292,3,0)</f>
        <v>44651</v>
      </c>
      <c r="C40" s="65">
        <f>VLOOKUP($A40,'Return Data'!$B$7:$R$2292,4,0)</f>
        <v>55.357999999999997</v>
      </c>
      <c r="D40" s="65">
        <f>VLOOKUP($A40,'Return Data'!$B$7:$R$2292,9,0)</f>
        <v>1.0792999999999999</v>
      </c>
      <c r="E40" s="66">
        <f t="shared" si="2"/>
        <v>23</v>
      </c>
      <c r="F40" s="65">
        <f>VLOOKUP($A40,'Return Data'!$B$7:$R$2292,10,0)</f>
        <v>-0.75980000000000003</v>
      </c>
      <c r="G40" s="66">
        <f t="shared" si="3"/>
        <v>33</v>
      </c>
      <c r="H40" s="65">
        <f>VLOOKUP($A40,'Return Data'!$B$7:$R$2292,11,0)</f>
        <v>0.51029999999999998</v>
      </c>
      <c r="I40" s="66">
        <f t="shared" si="4"/>
        <v>22</v>
      </c>
      <c r="J40" s="65">
        <f>VLOOKUP($A40,'Return Data'!$B$7:$R$2292,12,0)</f>
        <v>11.6592</v>
      </c>
      <c r="K40" s="66">
        <f t="shared" si="5"/>
        <v>2</v>
      </c>
      <c r="L40" s="65">
        <f>VLOOKUP($A40,'Return Data'!$B$7:$R$2292,13,0)</f>
        <v>9.8202999999999996</v>
      </c>
      <c r="M40" s="66">
        <f t="shared" si="6"/>
        <v>2</v>
      </c>
      <c r="N40" s="65">
        <f>VLOOKUP($A40,'Return Data'!$B$7:$R$2292,17,0)</f>
        <v>8.3549000000000007</v>
      </c>
      <c r="O40" s="66">
        <f t="shared" si="7"/>
        <v>3</v>
      </c>
      <c r="P40" s="65">
        <f>VLOOKUP($A40,'Return Data'!$B$7:$R$2292,14,0)</f>
        <v>1.4719</v>
      </c>
      <c r="Q40" s="66">
        <f t="shared" si="8"/>
        <v>27</v>
      </c>
      <c r="R40" s="65">
        <f>VLOOKUP($A40,'Return Data'!$B$7:$R$2292,16,0)</f>
        <v>7.4539999999999997</v>
      </c>
      <c r="S40" s="67">
        <f t="shared" si="1"/>
        <v>21</v>
      </c>
    </row>
    <row r="41" spans="1:19" x14ac:dyDescent="0.3">
      <c r="A41" s="82" t="s">
        <v>975</v>
      </c>
      <c r="B41" s="64">
        <f>VLOOKUP($A41,'Return Data'!$B$7:$R$2292,3,0)</f>
        <v>44651</v>
      </c>
      <c r="C41" s="65">
        <f>VLOOKUP($A41,'Return Data'!$B$7:$R$2292,4,0)</f>
        <v>71.899299999999997</v>
      </c>
      <c r="D41" s="65">
        <f>VLOOKUP($A41,'Return Data'!$B$7:$R$2292,9,0)</f>
        <v>-5.7767999999999997</v>
      </c>
      <c r="E41" s="66">
        <f t="shared" si="2"/>
        <v>33</v>
      </c>
      <c r="F41" s="65">
        <f>VLOOKUP($A41,'Return Data'!$B$7:$R$2292,10,0)</f>
        <v>-2.1573000000000002</v>
      </c>
      <c r="G41" s="66">
        <f t="shared" si="3"/>
        <v>34</v>
      </c>
      <c r="H41" s="65">
        <f>VLOOKUP($A41,'Return Data'!$B$7:$R$2292,11,0)</f>
        <v>-1.3308</v>
      </c>
      <c r="I41" s="66">
        <f t="shared" si="4"/>
        <v>34</v>
      </c>
      <c r="J41" s="65">
        <f>VLOOKUP($A41,'Return Data'!$B$7:$R$2292,12,0)</f>
        <v>1.0867</v>
      </c>
      <c r="K41" s="66">
        <f>RANK(J41,J$8:J$42,0)</f>
        <v>29</v>
      </c>
      <c r="L41" s="65">
        <f>VLOOKUP($A41,'Return Data'!$B$7:$R$2292,13,0)</f>
        <v>1.8506</v>
      </c>
      <c r="M41" s="66">
        <f>RANK(L41,L$8:L$42,0)</f>
        <v>29</v>
      </c>
      <c r="N41" s="65">
        <f>VLOOKUP($A41,'Return Data'!$B$7:$R$2292,17,0)</f>
        <v>3.3807</v>
      </c>
      <c r="O41" s="66">
        <f>RANK(N41,N$8:N$42,0)</f>
        <v>29</v>
      </c>
      <c r="P41" s="65">
        <f>VLOOKUP($A41,'Return Data'!$B$7:$R$2292,14,0)</f>
        <v>6.7664</v>
      </c>
      <c r="Q41" s="66">
        <f>RANK(P41,P$8:P$42,0)</f>
        <v>14</v>
      </c>
      <c r="R41" s="65">
        <f>VLOOKUP($A41,'Return Data'!$B$7:$R$2292,16,0)</f>
        <v>8.6636000000000006</v>
      </c>
      <c r="S41" s="67">
        <f t="shared" si="0"/>
        <v>4</v>
      </c>
    </row>
    <row r="42" spans="1:19" x14ac:dyDescent="0.3">
      <c r="A42" s="82" t="s">
        <v>977</v>
      </c>
      <c r="B42" s="64">
        <f>VLOOKUP($A42,'Return Data'!$B$7:$R$2292,3,0)</f>
        <v>44651</v>
      </c>
      <c r="C42" s="65">
        <f>VLOOKUP($A42,'Return Data'!$B$7:$R$2292,4,0)</f>
        <v>14.0905</v>
      </c>
      <c r="D42" s="65">
        <f>VLOOKUP($A42,'Return Data'!$B$7:$R$2292,9,0)</f>
        <v>-7.4893000000000001</v>
      </c>
      <c r="E42" s="66">
        <f t="shared" si="2"/>
        <v>34</v>
      </c>
      <c r="F42" s="65">
        <f>VLOOKUP($A42,'Return Data'!$B$7:$R$2292,10,0)</f>
        <v>0.40339999999999998</v>
      </c>
      <c r="G42" s="66">
        <f t="shared" si="3"/>
        <v>22</v>
      </c>
      <c r="H42" s="65">
        <f>VLOOKUP($A42,'Return Data'!$B$7:$R$2292,11,0)</f>
        <v>0.1225</v>
      </c>
      <c r="I42" s="66">
        <f t="shared" si="4"/>
        <v>27</v>
      </c>
      <c r="J42" s="65">
        <f>VLOOKUP($A42,'Return Data'!$B$7:$R$2292,12,0)</f>
        <v>4.6534000000000004</v>
      </c>
      <c r="K42" s="66">
        <f t="shared" ref="K42" si="9">RANK(J42,J$8:J$42,0)</f>
        <v>10</v>
      </c>
      <c r="L42" s="65">
        <f>VLOOKUP($A42,'Return Data'!$B$7:$R$2292,13,0)</f>
        <v>2.2778</v>
      </c>
      <c r="M42" s="66">
        <f t="shared" ref="M42" si="10">RANK(L42,L$8:L$42,0)</f>
        <v>28</v>
      </c>
      <c r="N42" s="65">
        <f>VLOOKUP($A42,'Return Data'!$B$7:$R$2292,17,0)</f>
        <v>4.0970000000000004</v>
      </c>
      <c r="O42" s="66">
        <f t="shared" ref="O42" si="11">RANK(N42,N$8:N$42,0)</f>
        <v>24</v>
      </c>
      <c r="P42" s="65">
        <f>VLOOKUP($A42,'Return Data'!$B$7:$R$2292,14,0)</f>
        <v>8.3663000000000007</v>
      </c>
      <c r="Q42" s="66">
        <f t="shared" ref="Q42" si="12">RANK(P42,P$8:P$42,0)</f>
        <v>1</v>
      </c>
      <c r="R42" s="65">
        <f>VLOOKUP($A42,'Return Data'!$B$7:$R$2292,16,0)</f>
        <v>9.6105</v>
      </c>
      <c r="S42" s="67">
        <f t="shared" ref="S42" si="13">RANK(R42,R$8:R$42,0)</f>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1.783952941176471</v>
      </c>
      <c r="E44" s="88"/>
      <c r="F44" s="89">
        <f>AVERAGE(F8:F42)</f>
        <v>1.9841500000000001</v>
      </c>
      <c r="G44" s="88"/>
      <c r="H44" s="89">
        <f>AVERAGE(H8:H42)</f>
        <v>1.6373264705882353</v>
      </c>
      <c r="I44" s="88"/>
      <c r="J44" s="89">
        <f>AVERAGE(J8:J42)</f>
        <v>4.0904029411764711</v>
      </c>
      <c r="K44" s="88"/>
      <c r="L44" s="89">
        <f>AVERAGE(L8:L42)</f>
        <v>4.1778235294117643</v>
      </c>
      <c r="M44" s="88"/>
      <c r="N44" s="89">
        <f>AVERAGE(N8:N42)</f>
        <v>5.3036064516129029</v>
      </c>
      <c r="O44" s="88"/>
      <c r="P44" s="89">
        <f>AVERAGE(P8:P42)</f>
        <v>5.36416</v>
      </c>
      <c r="Q44" s="88"/>
      <c r="R44" s="89">
        <f>AVERAGE(R8:R42)</f>
        <v>5.1344600000000007</v>
      </c>
      <c r="S44" s="90"/>
    </row>
    <row r="45" spans="1:19" x14ac:dyDescent="0.3">
      <c r="A45" s="87" t="s">
        <v>28</v>
      </c>
      <c r="B45" s="88"/>
      <c r="C45" s="88"/>
      <c r="D45" s="89">
        <f>MIN(D8:D42)</f>
        <v>-7.4893000000000001</v>
      </c>
      <c r="E45" s="88"/>
      <c r="F45" s="89">
        <f>MIN(F8:F42)</f>
        <v>-2.1573000000000002</v>
      </c>
      <c r="G45" s="88"/>
      <c r="H45" s="89">
        <f>MIN(H8:H42)</f>
        <v>-1.3308</v>
      </c>
      <c r="I45" s="88"/>
      <c r="J45" s="89">
        <f>MIN(J8:J42)</f>
        <v>0</v>
      </c>
      <c r="K45" s="88"/>
      <c r="L45" s="89">
        <f>MIN(L8:L42)</f>
        <v>0</v>
      </c>
      <c r="M45" s="88"/>
      <c r="N45" s="89">
        <f>MIN(N8:N42)</f>
        <v>0</v>
      </c>
      <c r="O45" s="88"/>
      <c r="P45" s="89">
        <f>MIN(P8:P42)</f>
        <v>-5.0347999999999997</v>
      </c>
      <c r="Q45" s="88"/>
      <c r="R45" s="89">
        <f>MIN(R8:R42)</f>
        <v>-39.197000000000003</v>
      </c>
      <c r="S45" s="90"/>
    </row>
    <row r="46" spans="1:19" ht="15" thickBot="1" x14ac:dyDescent="0.35">
      <c r="A46" s="91" t="s">
        <v>29</v>
      </c>
      <c r="B46" s="92"/>
      <c r="C46" s="92"/>
      <c r="D46" s="93">
        <f>MAX(D8:D42)</f>
        <v>5.7268999999999997</v>
      </c>
      <c r="E46" s="92"/>
      <c r="F46" s="93">
        <f>MAX(F8:F42)</f>
        <v>19.138500000000001</v>
      </c>
      <c r="G46" s="92"/>
      <c r="H46" s="93">
        <f>MAX(H8:H42)</f>
        <v>11.130800000000001</v>
      </c>
      <c r="I46" s="92"/>
      <c r="J46" s="93">
        <f>MAX(J8:J42)</f>
        <v>22.173200000000001</v>
      </c>
      <c r="K46" s="92"/>
      <c r="L46" s="93">
        <f>MAX(L8:L42)</f>
        <v>17.846599999999999</v>
      </c>
      <c r="M46" s="92"/>
      <c r="N46" s="93">
        <f>MAX(N8:N42)</f>
        <v>9.6591000000000005</v>
      </c>
      <c r="O46" s="92"/>
      <c r="P46" s="93">
        <f>MAX(P8:P42)</f>
        <v>8.3663000000000007</v>
      </c>
      <c r="Q46" s="92"/>
      <c r="R46" s="93">
        <f>MAX(R8:R42)</f>
        <v>9.6105</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922</v>
      </c>
      <c r="B8" s="64">
        <f>VLOOKUP($A8,'Return Data'!$B$7:$R$2292,3,0)</f>
        <v>44651</v>
      </c>
      <c r="C8" s="65">
        <f>VLOOKUP($A8,'Return Data'!$B$7:$R$2292,4,0)</f>
        <v>364.68</v>
      </c>
      <c r="D8" s="65">
        <f>VLOOKUP($A8,'Return Data'!$B$7:$R$2292,10,0)</f>
        <v>-0.62670000000000003</v>
      </c>
      <c r="E8" s="66">
        <f t="shared" ref="E8:E35" si="0">RANK(D8,D$8:D$35,0)</f>
        <v>9</v>
      </c>
      <c r="F8" s="65">
        <f>VLOOKUP($A8,'Return Data'!$B$7:$R$2292,11,0)</f>
        <v>-1.2830999999999999</v>
      </c>
      <c r="G8" s="66">
        <f t="shared" ref="G8:G35" si="1">RANK(F8,F$8:F$35,0)</f>
        <v>14</v>
      </c>
      <c r="H8" s="65">
        <f>VLOOKUP($A8,'Return Data'!$B$7:$R$2292,12,0)</f>
        <v>11.305099999999999</v>
      </c>
      <c r="I8" s="66">
        <f t="shared" ref="I8:I35" si="2">RANK(H8,H$8:H$35,0)</f>
        <v>10</v>
      </c>
      <c r="J8" s="65">
        <f>VLOOKUP($A8,'Return Data'!$B$7:$R$2292,13,0)</f>
        <v>20.927099999999999</v>
      </c>
      <c r="K8" s="66">
        <f t="shared" ref="K8:K35" si="3">RANK(J8,J$8:J$35,0)</f>
        <v>9</v>
      </c>
      <c r="L8" s="65">
        <f>VLOOKUP($A8,'Return Data'!$B$7:$R$2292,17,0)</f>
        <v>43.9542</v>
      </c>
      <c r="M8" s="66">
        <f t="shared" ref="M8:M35" si="4">RANK(L8,L$8:L$35,0)</f>
        <v>3</v>
      </c>
      <c r="N8" s="65">
        <f>VLOOKUP($A8,'Return Data'!$B$7:$R$2292,14,0)</f>
        <v>14.918799999999999</v>
      </c>
      <c r="O8" s="66">
        <f t="shared" ref="O8:O25" si="5">RANK(N8,N$8:N$35,0)</f>
        <v>20</v>
      </c>
      <c r="P8" s="65">
        <f>VLOOKUP($A8,'Return Data'!$B$7:$R$2292,15,0)</f>
        <v>12.6974</v>
      </c>
      <c r="Q8" s="66">
        <f t="shared" ref="Q8:Q25" si="6">RANK(P8,P$8:P$35,0)</f>
        <v>18</v>
      </c>
      <c r="R8" s="65">
        <f>VLOOKUP($A8,'Return Data'!$B$7:$R$2292,16,0)</f>
        <v>14.984500000000001</v>
      </c>
      <c r="S8" s="67">
        <f t="shared" ref="S8:S35" si="7">RANK(R8,R$8:R$35,0)</f>
        <v>11</v>
      </c>
    </row>
    <row r="9" spans="1:20" x14ac:dyDescent="0.3">
      <c r="A9" s="63" t="s">
        <v>923</v>
      </c>
      <c r="B9" s="64">
        <f>VLOOKUP($A9,'Return Data'!$B$7:$R$2292,3,0)</f>
        <v>44651</v>
      </c>
      <c r="C9" s="65">
        <f>VLOOKUP($A9,'Return Data'!$B$7:$R$2292,4,0)</f>
        <v>49.93</v>
      </c>
      <c r="D9" s="65">
        <f>VLOOKUP($A9,'Return Data'!$B$7:$R$2292,10,0)</f>
        <v>-2.992</v>
      </c>
      <c r="E9" s="66">
        <f t="shared" si="0"/>
        <v>23</v>
      </c>
      <c r="F9" s="65">
        <f>VLOOKUP($A9,'Return Data'!$B$7:$R$2292,11,0)</f>
        <v>-3.8328000000000002</v>
      </c>
      <c r="G9" s="66">
        <f t="shared" si="1"/>
        <v>26</v>
      </c>
      <c r="H9" s="65">
        <f>VLOOKUP($A9,'Return Data'!$B$7:$R$2292,12,0)</f>
        <v>7.7935999999999996</v>
      </c>
      <c r="I9" s="66">
        <f t="shared" si="2"/>
        <v>25</v>
      </c>
      <c r="J9" s="65">
        <f>VLOOKUP($A9,'Return Data'!$B$7:$R$2292,13,0)</f>
        <v>17.069199999999999</v>
      </c>
      <c r="K9" s="66">
        <f t="shared" si="3"/>
        <v>22</v>
      </c>
      <c r="L9" s="65">
        <f>VLOOKUP($A9,'Return Data'!$B$7:$R$2292,17,0)</f>
        <v>32.827399999999997</v>
      </c>
      <c r="M9" s="66">
        <f t="shared" si="4"/>
        <v>27</v>
      </c>
      <c r="N9" s="65">
        <f>VLOOKUP($A9,'Return Data'!$B$7:$R$2292,14,0)</f>
        <v>17.906600000000001</v>
      </c>
      <c r="O9" s="66">
        <f t="shared" si="5"/>
        <v>3</v>
      </c>
      <c r="P9" s="65">
        <f>VLOOKUP($A9,'Return Data'!$B$7:$R$2292,15,0)</f>
        <v>17.9514</v>
      </c>
      <c r="Q9" s="66">
        <f t="shared" si="6"/>
        <v>1</v>
      </c>
      <c r="R9" s="65">
        <f>VLOOKUP($A9,'Return Data'!$B$7:$R$2292,16,0)</f>
        <v>16.478100000000001</v>
      </c>
      <c r="S9" s="67">
        <f t="shared" si="7"/>
        <v>3</v>
      </c>
    </row>
    <row r="10" spans="1:20" x14ac:dyDescent="0.3">
      <c r="A10" s="63" t="s">
        <v>2020</v>
      </c>
      <c r="B10" s="64">
        <f>VLOOKUP($A10,'Return Data'!$B$7:$R$2292,3,0)</f>
        <v>44651</v>
      </c>
      <c r="C10" s="65">
        <f>VLOOKUP($A10,'Return Data'!$B$7:$R$2292,4,0)</f>
        <v>153.578</v>
      </c>
      <c r="D10" s="65">
        <f>VLOOKUP($A10,'Return Data'!$B$7:$R$2292,10,0)</f>
        <v>2.47E-2</v>
      </c>
      <c r="E10" s="66">
        <f t="shared" si="0"/>
        <v>5</v>
      </c>
      <c r="F10" s="65">
        <f>VLOOKUP($A10,'Return Data'!$B$7:$R$2292,11,0)</f>
        <v>-0.71889999999999998</v>
      </c>
      <c r="G10" s="66">
        <f t="shared" si="1"/>
        <v>12</v>
      </c>
      <c r="H10" s="65">
        <f>VLOOKUP($A10,'Return Data'!$B$7:$R$2292,12,0)</f>
        <v>10.631</v>
      </c>
      <c r="I10" s="66">
        <f t="shared" si="2"/>
        <v>12</v>
      </c>
      <c r="J10" s="65">
        <f>VLOOKUP($A10,'Return Data'!$B$7:$R$2292,13,0)</f>
        <v>19.071200000000001</v>
      </c>
      <c r="K10" s="66">
        <f t="shared" si="3"/>
        <v>15</v>
      </c>
      <c r="L10" s="65">
        <f>VLOOKUP($A10,'Return Data'!$B$7:$R$2292,17,0)</f>
        <v>36.837299999999999</v>
      </c>
      <c r="M10" s="66">
        <f t="shared" si="4"/>
        <v>21</v>
      </c>
      <c r="N10" s="65">
        <f>VLOOKUP($A10,'Return Data'!$B$7:$R$2292,14,0)</f>
        <v>17.836400000000001</v>
      </c>
      <c r="O10" s="66">
        <f t="shared" si="5"/>
        <v>4</v>
      </c>
      <c r="P10" s="65">
        <f>VLOOKUP($A10,'Return Data'!$B$7:$R$2292,15,0)</f>
        <v>14.694100000000001</v>
      </c>
      <c r="Q10" s="66">
        <f t="shared" si="6"/>
        <v>8</v>
      </c>
      <c r="R10" s="65">
        <f>VLOOKUP($A10,'Return Data'!$B$7:$R$2292,16,0)</f>
        <v>15.6706</v>
      </c>
      <c r="S10" s="67">
        <f t="shared" si="7"/>
        <v>6</v>
      </c>
    </row>
    <row r="11" spans="1:20" x14ac:dyDescent="0.3">
      <c r="A11" s="63" t="s">
        <v>927</v>
      </c>
      <c r="B11" s="64">
        <f>VLOOKUP($A11,'Return Data'!$B$7:$R$2292,3,0)</f>
        <v>44651</v>
      </c>
      <c r="C11" s="65">
        <f>VLOOKUP($A11,'Return Data'!$B$7:$R$2292,4,0)</f>
        <v>45.1</v>
      </c>
      <c r="D11" s="65">
        <f>VLOOKUP($A11,'Return Data'!$B$7:$R$2292,10,0)</f>
        <v>-1.8498000000000001</v>
      </c>
      <c r="E11" s="66">
        <f t="shared" si="0"/>
        <v>18</v>
      </c>
      <c r="F11" s="65">
        <f>VLOOKUP($A11,'Return Data'!$B$7:$R$2292,11,0)</f>
        <v>-2.1055000000000001</v>
      </c>
      <c r="G11" s="66">
        <f t="shared" si="1"/>
        <v>20</v>
      </c>
      <c r="H11" s="65">
        <f>VLOOKUP($A11,'Return Data'!$B$7:$R$2292,12,0)</f>
        <v>8.4395000000000007</v>
      </c>
      <c r="I11" s="66">
        <f t="shared" si="2"/>
        <v>23</v>
      </c>
      <c r="J11" s="65">
        <f>VLOOKUP($A11,'Return Data'!$B$7:$R$2292,13,0)</f>
        <v>17.5091</v>
      </c>
      <c r="K11" s="66">
        <f t="shared" si="3"/>
        <v>20</v>
      </c>
      <c r="L11" s="65">
        <f>VLOOKUP($A11,'Return Data'!$B$7:$R$2292,17,0)</f>
        <v>39.757899999999999</v>
      </c>
      <c r="M11" s="66">
        <f t="shared" si="4"/>
        <v>18</v>
      </c>
      <c r="N11" s="65">
        <f>VLOOKUP($A11,'Return Data'!$B$7:$R$2292,14,0)</f>
        <v>19.711300000000001</v>
      </c>
      <c r="O11" s="66">
        <f t="shared" si="5"/>
        <v>1</v>
      </c>
      <c r="P11" s="65">
        <f>VLOOKUP($A11,'Return Data'!$B$7:$R$2292,15,0)</f>
        <v>17.013400000000001</v>
      </c>
      <c r="Q11" s="66">
        <f t="shared" si="6"/>
        <v>2</v>
      </c>
      <c r="R11" s="65">
        <f>VLOOKUP($A11,'Return Data'!$B$7:$R$2292,16,0)</f>
        <v>15.3687</v>
      </c>
      <c r="S11" s="67">
        <f t="shared" si="7"/>
        <v>9</v>
      </c>
    </row>
    <row r="12" spans="1:20" x14ac:dyDescent="0.3">
      <c r="A12" s="63" t="s">
        <v>929</v>
      </c>
      <c r="B12" s="64">
        <f>VLOOKUP($A12,'Return Data'!$B$7:$R$2292,3,0)</f>
        <v>44651</v>
      </c>
      <c r="C12" s="65">
        <f>VLOOKUP($A12,'Return Data'!$B$7:$R$2292,4,0)</f>
        <v>297.14800000000002</v>
      </c>
      <c r="D12" s="65">
        <f>VLOOKUP($A12,'Return Data'!$B$7:$R$2292,10,0)</f>
        <v>-3.6757</v>
      </c>
      <c r="E12" s="66">
        <f t="shared" si="0"/>
        <v>27</v>
      </c>
      <c r="F12" s="65">
        <f>VLOOKUP($A12,'Return Data'!$B$7:$R$2292,11,0)</f>
        <v>-6.3811999999999998</v>
      </c>
      <c r="G12" s="66">
        <f t="shared" si="1"/>
        <v>27</v>
      </c>
      <c r="H12" s="65">
        <f>VLOOKUP($A12,'Return Data'!$B$7:$R$2292,12,0)</f>
        <v>2.3410000000000002</v>
      </c>
      <c r="I12" s="66">
        <f t="shared" si="2"/>
        <v>27</v>
      </c>
      <c r="J12" s="65">
        <f>VLOOKUP($A12,'Return Data'!$B$7:$R$2292,13,0)</f>
        <v>11.1557</v>
      </c>
      <c r="K12" s="66">
        <f t="shared" si="3"/>
        <v>28</v>
      </c>
      <c r="L12" s="65">
        <f>VLOOKUP($A12,'Return Data'!$B$7:$R$2292,17,0)</f>
        <v>35.414700000000003</v>
      </c>
      <c r="M12" s="66">
        <f t="shared" si="4"/>
        <v>24</v>
      </c>
      <c r="N12" s="65">
        <f>VLOOKUP($A12,'Return Data'!$B$7:$R$2292,14,0)</f>
        <v>11.4163</v>
      </c>
      <c r="O12" s="66">
        <f t="shared" si="5"/>
        <v>27</v>
      </c>
      <c r="P12" s="65">
        <f>VLOOKUP($A12,'Return Data'!$B$7:$R$2292,15,0)</f>
        <v>10.083399999999999</v>
      </c>
      <c r="Q12" s="66">
        <f t="shared" si="6"/>
        <v>25</v>
      </c>
      <c r="R12" s="65">
        <f>VLOOKUP($A12,'Return Data'!$B$7:$R$2292,16,0)</f>
        <v>11.2149</v>
      </c>
      <c r="S12" s="67">
        <f t="shared" si="7"/>
        <v>26</v>
      </c>
    </row>
    <row r="13" spans="1:20" x14ac:dyDescent="0.3">
      <c r="A13" s="63" t="s">
        <v>932</v>
      </c>
      <c r="B13" s="64">
        <f>VLOOKUP($A13,'Return Data'!$B$7:$R$2292,3,0)</f>
        <v>44651</v>
      </c>
      <c r="C13" s="65">
        <f>VLOOKUP($A13,'Return Data'!$B$7:$R$2292,4,0)</f>
        <v>58.76</v>
      </c>
      <c r="D13" s="65">
        <f>VLOOKUP($A13,'Return Data'!$B$7:$R$2292,10,0)</f>
        <v>-0.79349999999999998</v>
      </c>
      <c r="E13" s="66">
        <f t="shared" si="0"/>
        <v>11</v>
      </c>
      <c r="F13" s="65">
        <f>VLOOKUP($A13,'Return Data'!$B$7:$R$2292,11,0)</f>
        <v>-1.3431999999999999</v>
      </c>
      <c r="G13" s="66">
        <f t="shared" si="1"/>
        <v>15</v>
      </c>
      <c r="H13" s="65">
        <f>VLOOKUP($A13,'Return Data'!$B$7:$R$2292,12,0)</f>
        <v>9.8727999999999998</v>
      </c>
      <c r="I13" s="66">
        <f t="shared" si="2"/>
        <v>16</v>
      </c>
      <c r="J13" s="65">
        <f>VLOOKUP($A13,'Return Data'!$B$7:$R$2292,13,0)</f>
        <v>18.971499999999999</v>
      </c>
      <c r="K13" s="66">
        <f t="shared" si="3"/>
        <v>17</v>
      </c>
      <c r="L13" s="65">
        <f>VLOOKUP($A13,'Return Data'!$B$7:$R$2292,17,0)</f>
        <v>41.229199999999999</v>
      </c>
      <c r="M13" s="66">
        <f t="shared" si="4"/>
        <v>15</v>
      </c>
      <c r="N13" s="65">
        <f>VLOOKUP($A13,'Return Data'!$B$7:$R$2292,14,0)</f>
        <v>16.6328</v>
      </c>
      <c r="O13" s="66">
        <f t="shared" si="5"/>
        <v>9</v>
      </c>
      <c r="P13" s="65">
        <f>VLOOKUP($A13,'Return Data'!$B$7:$R$2292,15,0)</f>
        <v>15.081200000000001</v>
      </c>
      <c r="Q13" s="66">
        <f t="shared" si="6"/>
        <v>4</v>
      </c>
      <c r="R13" s="65">
        <f>VLOOKUP($A13,'Return Data'!$B$7:$R$2292,16,0)</f>
        <v>14.876200000000001</v>
      </c>
      <c r="S13" s="67">
        <f t="shared" si="7"/>
        <v>12</v>
      </c>
    </row>
    <row r="14" spans="1:20" x14ac:dyDescent="0.3">
      <c r="A14" s="63" t="s">
        <v>934</v>
      </c>
      <c r="B14" s="64">
        <f>VLOOKUP($A14,'Return Data'!$B$7:$R$2292,3,0)</f>
        <v>44651</v>
      </c>
      <c r="C14" s="65">
        <f>VLOOKUP($A14,'Return Data'!$B$7:$R$2292,4,0)</f>
        <v>736.79970000000003</v>
      </c>
      <c r="D14" s="65">
        <f>VLOOKUP($A14,'Return Data'!$B$7:$R$2292,10,0)</f>
        <v>-3.5289999999999999</v>
      </c>
      <c r="E14" s="66">
        <f t="shared" si="0"/>
        <v>26</v>
      </c>
      <c r="F14" s="65">
        <f>VLOOKUP($A14,'Return Data'!$B$7:$R$2292,11,0)</f>
        <v>-3.6012</v>
      </c>
      <c r="G14" s="66">
        <f t="shared" si="1"/>
        <v>25</v>
      </c>
      <c r="H14" s="65">
        <f>VLOOKUP($A14,'Return Data'!$B$7:$R$2292,12,0)</f>
        <v>5.4169</v>
      </c>
      <c r="I14" s="66">
        <f t="shared" si="2"/>
        <v>26</v>
      </c>
      <c r="J14" s="65">
        <f>VLOOKUP($A14,'Return Data'!$B$7:$R$2292,13,0)</f>
        <v>15.4587</v>
      </c>
      <c r="K14" s="66">
        <f t="shared" si="3"/>
        <v>25</v>
      </c>
      <c r="L14" s="65">
        <f>VLOOKUP($A14,'Return Data'!$B$7:$R$2292,17,0)</f>
        <v>43.468200000000003</v>
      </c>
      <c r="M14" s="66">
        <f t="shared" si="4"/>
        <v>5</v>
      </c>
      <c r="N14" s="65">
        <f>VLOOKUP($A14,'Return Data'!$B$7:$R$2292,14,0)</f>
        <v>13.988200000000001</v>
      </c>
      <c r="O14" s="66">
        <f t="shared" si="5"/>
        <v>21</v>
      </c>
      <c r="P14" s="65">
        <f>VLOOKUP($A14,'Return Data'!$B$7:$R$2292,15,0)</f>
        <v>11.712300000000001</v>
      </c>
      <c r="Q14" s="66">
        <f t="shared" si="6"/>
        <v>24</v>
      </c>
      <c r="R14" s="65">
        <f>VLOOKUP($A14,'Return Data'!$B$7:$R$2292,16,0)</f>
        <v>12.977600000000001</v>
      </c>
      <c r="S14" s="67">
        <f t="shared" si="7"/>
        <v>23</v>
      </c>
    </row>
    <row r="15" spans="1:20" x14ac:dyDescent="0.3">
      <c r="A15" s="63" t="s">
        <v>936</v>
      </c>
      <c r="B15" s="64">
        <f>VLOOKUP($A15,'Return Data'!$B$7:$R$2292,3,0)</f>
        <v>44651</v>
      </c>
      <c r="C15" s="65">
        <f>VLOOKUP($A15,'Return Data'!$B$7:$R$2292,4,0)</f>
        <v>736.00599999999997</v>
      </c>
      <c r="D15" s="65">
        <f>VLOOKUP($A15,'Return Data'!$B$7:$R$2292,10,0)</f>
        <v>2.0640999999999998</v>
      </c>
      <c r="E15" s="66">
        <f t="shared" si="0"/>
        <v>3</v>
      </c>
      <c r="F15" s="65">
        <f>VLOOKUP($A15,'Return Data'!$B$7:$R$2292,11,0)</f>
        <v>0.55300000000000005</v>
      </c>
      <c r="G15" s="66">
        <f t="shared" si="1"/>
        <v>4</v>
      </c>
      <c r="H15" s="65">
        <f>VLOOKUP($A15,'Return Data'!$B$7:$R$2292,12,0)</f>
        <v>11.575900000000001</v>
      </c>
      <c r="I15" s="66">
        <f t="shared" si="2"/>
        <v>8</v>
      </c>
      <c r="J15" s="65">
        <f>VLOOKUP($A15,'Return Data'!$B$7:$R$2292,13,0)</f>
        <v>21.5564</v>
      </c>
      <c r="K15" s="66">
        <f t="shared" si="3"/>
        <v>5</v>
      </c>
      <c r="L15" s="65">
        <f>VLOOKUP($A15,'Return Data'!$B$7:$R$2292,17,0)</f>
        <v>42.703299999999999</v>
      </c>
      <c r="M15" s="66">
        <f t="shared" si="4"/>
        <v>12</v>
      </c>
      <c r="N15" s="65">
        <f>VLOOKUP($A15,'Return Data'!$B$7:$R$2292,14,0)</f>
        <v>11.9512</v>
      </c>
      <c r="O15" s="66">
        <f t="shared" si="5"/>
        <v>24</v>
      </c>
      <c r="P15" s="65">
        <f>VLOOKUP($A15,'Return Data'!$B$7:$R$2292,15,0)</f>
        <v>12.255800000000001</v>
      </c>
      <c r="Q15" s="66">
        <f t="shared" si="6"/>
        <v>20</v>
      </c>
      <c r="R15" s="65">
        <f>VLOOKUP($A15,'Return Data'!$B$7:$R$2292,16,0)</f>
        <v>13.5985</v>
      </c>
      <c r="S15" s="67">
        <f t="shared" si="7"/>
        <v>19</v>
      </c>
    </row>
    <row r="16" spans="1:20" x14ac:dyDescent="0.3">
      <c r="A16" s="63" t="s">
        <v>938</v>
      </c>
      <c r="B16" s="64">
        <f>VLOOKUP($A16,'Return Data'!$B$7:$R$2292,3,0)</f>
        <v>44651</v>
      </c>
      <c r="C16" s="65">
        <f>VLOOKUP($A16,'Return Data'!$B$7:$R$2292,4,0)</f>
        <v>336.68099999999998</v>
      </c>
      <c r="D16" s="65">
        <f>VLOOKUP($A16,'Return Data'!$B$7:$R$2292,10,0)</f>
        <v>-2.3715000000000002</v>
      </c>
      <c r="E16" s="66">
        <f t="shared" si="0"/>
        <v>21</v>
      </c>
      <c r="F16" s="65">
        <f>VLOOKUP($A16,'Return Data'!$B$7:$R$2292,11,0)</f>
        <v>-1.4225000000000001</v>
      </c>
      <c r="G16" s="66">
        <f t="shared" si="1"/>
        <v>16</v>
      </c>
      <c r="H16" s="65">
        <f>VLOOKUP($A16,'Return Data'!$B$7:$R$2292,12,0)</f>
        <v>8.6027000000000005</v>
      </c>
      <c r="I16" s="66">
        <f t="shared" si="2"/>
        <v>21</v>
      </c>
      <c r="J16" s="65">
        <f>VLOOKUP($A16,'Return Data'!$B$7:$R$2292,13,0)</f>
        <v>16.000499999999999</v>
      </c>
      <c r="K16" s="66">
        <f t="shared" si="3"/>
        <v>24</v>
      </c>
      <c r="L16" s="65">
        <f>VLOOKUP($A16,'Return Data'!$B$7:$R$2292,17,0)</f>
        <v>38.885899999999999</v>
      </c>
      <c r="M16" s="66">
        <f t="shared" si="4"/>
        <v>20</v>
      </c>
      <c r="N16" s="65">
        <f>VLOOKUP($A16,'Return Data'!$B$7:$R$2292,14,0)</f>
        <v>15.2514</v>
      </c>
      <c r="O16" s="66">
        <f t="shared" si="5"/>
        <v>16</v>
      </c>
      <c r="P16" s="65">
        <f>VLOOKUP($A16,'Return Data'!$B$7:$R$2292,15,0)</f>
        <v>13.0097</v>
      </c>
      <c r="Q16" s="66">
        <f t="shared" si="6"/>
        <v>16</v>
      </c>
      <c r="R16" s="65">
        <f>VLOOKUP($A16,'Return Data'!$B$7:$R$2292,16,0)</f>
        <v>13.1715</v>
      </c>
      <c r="S16" s="67">
        <f t="shared" si="7"/>
        <v>22</v>
      </c>
    </row>
    <row r="17" spans="1:19" x14ac:dyDescent="0.3">
      <c r="A17" s="63" t="s">
        <v>940</v>
      </c>
      <c r="B17" s="64">
        <f>VLOOKUP($A17,'Return Data'!$B$7:$R$2292,3,0)</f>
        <v>44651</v>
      </c>
      <c r="C17" s="65">
        <f>VLOOKUP($A17,'Return Data'!$B$7:$R$2292,4,0)</f>
        <v>70.64</v>
      </c>
      <c r="D17" s="65">
        <f>VLOOKUP($A17,'Return Data'!$B$7:$R$2292,10,0)</f>
        <v>0.71289999999999998</v>
      </c>
      <c r="E17" s="66">
        <f t="shared" si="0"/>
        <v>4</v>
      </c>
      <c r="F17" s="65">
        <f>VLOOKUP($A17,'Return Data'!$B$7:$R$2292,11,0)</f>
        <v>1.4504999999999999</v>
      </c>
      <c r="G17" s="66">
        <f t="shared" si="1"/>
        <v>1</v>
      </c>
      <c r="H17" s="65">
        <f>VLOOKUP($A17,'Return Data'!$B$7:$R$2292,12,0)</f>
        <v>13.8253</v>
      </c>
      <c r="I17" s="66">
        <f t="shared" si="2"/>
        <v>3</v>
      </c>
      <c r="J17" s="65">
        <f>VLOOKUP($A17,'Return Data'!$B$7:$R$2292,13,0)</f>
        <v>23.023299999999999</v>
      </c>
      <c r="K17" s="66">
        <f t="shared" si="3"/>
        <v>4</v>
      </c>
      <c r="L17" s="65">
        <f>VLOOKUP($A17,'Return Data'!$B$7:$R$2292,17,0)</f>
        <v>44.544899999999998</v>
      </c>
      <c r="M17" s="66">
        <f t="shared" si="4"/>
        <v>2</v>
      </c>
      <c r="N17" s="65">
        <f>VLOOKUP($A17,'Return Data'!$B$7:$R$2292,14,0)</f>
        <v>16.541</v>
      </c>
      <c r="O17" s="66">
        <f t="shared" si="5"/>
        <v>10</v>
      </c>
      <c r="P17" s="65">
        <f>VLOOKUP($A17,'Return Data'!$B$7:$R$2292,15,0)</f>
        <v>14.673500000000001</v>
      </c>
      <c r="Q17" s="66">
        <f t="shared" si="6"/>
        <v>9</v>
      </c>
      <c r="R17" s="65">
        <f>VLOOKUP($A17,'Return Data'!$B$7:$R$2292,16,0)</f>
        <v>15.553699999999999</v>
      </c>
      <c r="S17" s="67">
        <f t="shared" si="7"/>
        <v>7</v>
      </c>
    </row>
    <row r="18" spans="1:19" x14ac:dyDescent="0.3">
      <c r="A18" s="63" t="s">
        <v>942</v>
      </c>
      <c r="B18" s="64">
        <f>VLOOKUP($A18,'Return Data'!$B$7:$R$2292,3,0)</f>
        <v>44651</v>
      </c>
      <c r="C18" s="65">
        <f>VLOOKUP($A18,'Return Data'!$B$7:$R$2292,4,0)</f>
        <v>43.46</v>
      </c>
      <c r="D18" s="65">
        <f>VLOOKUP($A18,'Return Data'!$B$7:$R$2292,10,0)</f>
        <v>-0.20669999999999999</v>
      </c>
      <c r="E18" s="66">
        <f t="shared" si="0"/>
        <v>6</v>
      </c>
      <c r="F18" s="65">
        <f>VLOOKUP($A18,'Return Data'!$B$7:$R$2292,11,0)</f>
        <v>-0.48089999999999999</v>
      </c>
      <c r="G18" s="66">
        <f t="shared" si="1"/>
        <v>8</v>
      </c>
      <c r="H18" s="65">
        <f>VLOOKUP($A18,'Return Data'!$B$7:$R$2292,12,0)</f>
        <v>13.0593</v>
      </c>
      <c r="I18" s="66">
        <f t="shared" si="2"/>
        <v>4</v>
      </c>
      <c r="J18" s="65">
        <f>VLOOKUP($A18,'Return Data'!$B$7:$R$2292,13,0)</f>
        <v>25.3172</v>
      </c>
      <c r="K18" s="66">
        <f t="shared" si="3"/>
        <v>3</v>
      </c>
      <c r="L18" s="65">
        <f>VLOOKUP($A18,'Return Data'!$B$7:$R$2292,17,0)</f>
        <v>43.245800000000003</v>
      </c>
      <c r="M18" s="66">
        <f t="shared" si="4"/>
        <v>8</v>
      </c>
      <c r="N18" s="65">
        <f>VLOOKUP($A18,'Return Data'!$B$7:$R$2292,14,0)</f>
        <v>19.4223</v>
      </c>
      <c r="O18" s="66">
        <f t="shared" si="5"/>
        <v>2</v>
      </c>
      <c r="P18" s="65">
        <f>VLOOKUP($A18,'Return Data'!$B$7:$R$2292,15,0)</f>
        <v>14.309200000000001</v>
      </c>
      <c r="Q18" s="66">
        <f t="shared" si="6"/>
        <v>10</v>
      </c>
      <c r="R18" s="65">
        <f>VLOOKUP($A18,'Return Data'!$B$7:$R$2292,16,0)</f>
        <v>14.7843</v>
      </c>
      <c r="S18" s="67">
        <f t="shared" si="7"/>
        <v>13</v>
      </c>
    </row>
    <row r="19" spans="1:19" x14ac:dyDescent="0.3">
      <c r="A19" s="63" t="s">
        <v>943</v>
      </c>
      <c r="B19" s="64">
        <f>VLOOKUP($A19,'Return Data'!$B$7:$R$2292,3,0)</f>
        <v>44651</v>
      </c>
      <c r="C19" s="65">
        <f>VLOOKUP($A19,'Return Data'!$B$7:$R$2292,4,0)</f>
        <v>54.33</v>
      </c>
      <c r="D19" s="65">
        <f>VLOOKUP($A19,'Return Data'!$B$7:$R$2292,10,0)</f>
        <v>-2.2490000000000001</v>
      </c>
      <c r="E19" s="66">
        <f t="shared" si="0"/>
        <v>20</v>
      </c>
      <c r="F19" s="65">
        <f>VLOOKUP($A19,'Return Data'!$B$7:$R$2292,11,0)</f>
        <v>-0.1837</v>
      </c>
      <c r="G19" s="66">
        <f t="shared" si="1"/>
        <v>5</v>
      </c>
      <c r="H19" s="65">
        <f>VLOOKUP($A19,'Return Data'!$B$7:$R$2292,12,0)</f>
        <v>11.9975</v>
      </c>
      <c r="I19" s="66">
        <f t="shared" si="2"/>
        <v>6</v>
      </c>
      <c r="J19" s="65">
        <f>VLOOKUP($A19,'Return Data'!$B$7:$R$2292,13,0)</f>
        <v>20.305599999999998</v>
      </c>
      <c r="K19" s="66">
        <f t="shared" si="3"/>
        <v>11</v>
      </c>
      <c r="L19" s="65">
        <f>VLOOKUP($A19,'Return Data'!$B$7:$R$2292,17,0)</f>
        <v>40.048999999999999</v>
      </c>
      <c r="M19" s="66">
        <f t="shared" si="4"/>
        <v>17</v>
      </c>
      <c r="N19" s="65">
        <f>VLOOKUP($A19,'Return Data'!$B$7:$R$2292,14,0)</f>
        <v>16.069800000000001</v>
      </c>
      <c r="O19" s="66">
        <f t="shared" si="5"/>
        <v>12</v>
      </c>
      <c r="P19" s="65">
        <f>VLOOKUP($A19,'Return Data'!$B$7:$R$2292,15,0)</f>
        <v>14.067600000000001</v>
      </c>
      <c r="Q19" s="66">
        <f t="shared" si="6"/>
        <v>12</v>
      </c>
      <c r="R19" s="65">
        <f>VLOOKUP($A19,'Return Data'!$B$7:$R$2292,16,0)</f>
        <v>13.2377</v>
      </c>
      <c r="S19" s="67">
        <f t="shared" si="7"/>
        <v>21</v>
      </c>
    </row>
    <row r="20" spans="1:19" x14ac:dyDescent="0.3">
      <c r="A20" s="63" t="s">
        <v>945</v>
      </c>
      <c r="B20" s="64">
        <f>VLOOKUP($A20,'Return Data'!$B$7:$R$2292,3,0)</f>
        <v>44651</v>
      </c>
      <c r="C20" s="65">
        <f>VLOOKUP($A20,'Return Data'!$B$7:$R$2292,4,0)</f>
        <v>32.42</v>
      </c>
      <c r="D20" s="65">
        <f>VLOOKUP($A20,'Return Data'!$B$7:$R$2292,10,0)</f>
        <v>-1.0982000000000001</v>
      </c>
      <c r="E20" s="66">
        <f t="shared" si="0"/>
        <v>13</v>
      </c>
      <c r="F20" s="65">
        <f>VLOOKUP($A20,'Return Data'!$B$7:$R$2292,11,0)</f>
        <v>-2.1726000000000001</v>
      </c>
      <c r="G20" s="66">
        <f t="shared" si="1"/>
        <v>21</v>
      </c>
      <c r="H20" s="65">
        <f>VLOOKUP($A20,'Return Data'!$B$7:$R$2292,12,0)</f>
        <v>8.6461000000000006</v>
      </c>
      <c r="I20" s="66">
        <f t="shared" si="2"/>
        <v>20</v>
      </c>
      <c r="J20" s="65">
        <f>VLOOKUP($A20,'Return Data'!$B$7:$R$2292,13,0)</f>
        <v>15.046099999999999</v>
      </c>
      <c r="K20" s="66">
        <f t="shared" si="3"/>
        <v>26</v>
      </c>
      <c r="L20" s="65">
        <f>VLOOKUP($A20,'Return Data'!$B$7:$R$2292,17,0)</f>
        <v>34.056600000000003</v>
      </c>
      <c r="M20" s="66">
        <f t="shared" si="4"/>
        <v>26</v>
      </c>
      <c r="N20" s="65">
        <f>VLOOKUP($A20,'Return Data'!$B$7:$R$2292,14,0)</f>
        <v>11.590299999999999</v>
      </c>
      <c r="O20" s="66">
        <f t="shared" si="5"/>
        <v>26</v>
      </c>
      <c r="P20" s="65">
        <f>VLOOKUP($A20,'Return Data'!$B$7:$R$2292,15,0)</f>
        <v>11.8307</v>
      </c>
      <c r="Q20" s="66">
        <f t="shared" si="6"/>
        <v>23</v>
      </c>
      <c r="R20" s="65">
        <f>VLOOKUP($A20,'Return Data'!$B$7:$R$2292,16,0)</f>
        <v>12.721399999999999</v>
      </c>
      <c r="S20" s="67">
        <f t="shared" si="7"/>
        <v>24</v>
      </c>
    </row>
    <row r="21" spans="1:19" x14ac:dyDescent="0.3">
      <c r="A21" s="63" t="s">
        <v>947</v>
      </c>
      <c r="B21" s="64">
        <f>VLOOKUP($A21,'Return Data'!$B$7:$R$2292,3,0)</f>
        <v>44651</v>
      </c>
      <c r="C21" s="65">
        <f>VLOOKUP($A21,'Return Data'!$B$7:$R$2292,4,0)</f>
        <v>50.27</v>
      </c>
      <c r="D21" s="65">
        <f>VLOOKUP($A21,'Return Data'!$B$7:$R$2292,10,0)</f>
        <v>-2.4830000000000001</v>
      </c>
      <c r="E21" s="66">
        <f t="shared" si="0"/>
        <v>22</v>
      </c>
      <c r="F21" s="65">
        <f>VLOOKUP($A21,'Return Data'!$B$7:$R$2292,11,0)</f>
        <v>-0.5736</v>
      </c>
      <c r="G21" s="66">
        <f t="shared" si="1"/>
        <v>9</v>
      </c>
      <c r="H21" s="65">
        <f>VLOOKUP($A21,'Return Data'!$B$7:$R$2292,12,0)</f>
        <v>13.861800000000001</v>
      </c>
      <c r="I21" s="66">
        <f t="shared" si="2"/>
        <v>2</v>
      </c>
      <c r="J21" s="65">
        <f>VLOOKUP($A21,'Return Data'!$B$7:$R$2292,13,0)</f>
        <v>26.116399999999999</v>
      </c>
      <c r="K21" s="66">
        <f t="shared" si="3"/>
        <v>1</v>
      </c>
      <c r="L21" s="65">
        <f>VLOOKUP($A21,'Return Data'!$B$7:$R$2292,17,0)</f>
        <v>42.863799999999998</v>
      </c>
      <c r="M21" s="66">
        <f t="shared" si="4"/>
        <v>9</v>
      </c>
      <c r="N21" s="65">
        <f>VLOOKUP($A21,'Return Data'!$B$7:$R$2292,14,0)</f>
        <v>16.695599999999999</v>
      </c>
      <c r="O21" s="66">
        <f t="shared" si="5"/>
        <v>8</v>
      </c>
      <c r="P21" s="65">
        <f>VLOOKUP($A21,'Return Data'!$B$7:$R$2292,15,0)</f>
        <v>14.9848</v>
      </c>
      <c r="Q21" s="66">
        <f t="shared" si="6"/>
        <v>5</v>
      </c>
      <c r="R21" s="65">
        <f>VLOOKUP($A21,'Return Data'!$B$7:$R$2292,16,0)</f>
        <v>15.726100000000001</v>
      </c>
      <c r="S21" s="67">
        <f t="shared" si="7"/>
        <v>5</v>
      </c>
    </row>
    <row r="22" spans="1:19" x14ac:dyDescent="0.3">
      <c r="A22" s="63" t="s">
        <v>949</v>
      </c>
      <c r="B22" s="64">
        <f>VLOOKUP($A22,'Return Data'!$B$7:$R$2292,3,0)</f>
        <v>44651</v>
      </c>
      <c r="C22" s="65">
        <f>VLOOKUP($A22,'Return Data'!$B$7:$R$2292,4,0)</f>
        <v>108.4427</v>
      </c>
      <c r="D22" s="65">
        <f>VLOOKUP($A22,'Return Data'!$B$7:$R$2292,10,0)</f>
        <v>-0.73629999999999995</v>
      </c>
      <c r="E22" s="66">
        <f t="shared" si="0"/>
        <v>10</v>
      </c>
      <c r="F22" s="65">
        <f>VLOOKUP($A22,'Return Data'!$B$7:$R$2292,11,0)</f>
        <v>0.87919999999999998</v>
      </c>
      <c r="G22" s="66">
        <f t="shared" si="1"/>
        <v>3</v>
      </c>
      <c r="H22" s="65">
        <f>VLOOKUP($A22,'Return Data'!$B$7:$R$2292,12,0)</f>
        <v>12.4633</v>
      </c>
      <c r="I22" s="66">
        <f t="shared" si="2"/>
        <v>5</v>
      </c>
      <c r="J22" s="65">
        <f>VLOOKUP($A22,'Return Data'!$B$7:$R$2292,13,0)</f>
        <v>19.8413</v>
      </c>
      <c r="K22" s="66">
        <f t="shared" si="3"/>
        <v>12</v>
      </c>
      <c r="L22" s="65">
        <f>VLOOKUP($A22,'Return Data'!$B$7:$R$2292,17,0)</f>
        <v>29.227599999999999</v>
      </c>
      <c r="M22" s="66">
        <f t="shared" si="4"/>
        <v>28</v>
      </c>
      <c r="N22" s="65">
        <f>VLOOKUP($A22,'Return Data'!$B$7:$R$2292,14,0)</f>
        <v>15.139099999999999</v>
      </c>
      <c r="O22" s="66">
        <f t="shared" si="5"/>
        <v>19</v>
      </c>
      <c r="P22" s="65">
        <f>VLOOKUP($A22,'Return Data'!$B$7:$R$2292,15,0)</f>
        <v>12.077500000000001</v>
      </c>
      <c r="Q22" s="66">
        <f t="shared" si="6"/>
        <v>21</v>
      </c>
      <c r="R22" s="65">
        <f>VLOOKUP($A22,'Return Data'!$B$7:$R$2292,16,0)</f>
        <v>12.5967</v>
      </c>
      <c r="S22" s="67">
        <f t="shared" si="7"/>
        <v>25</v>
      </c>
    </row>
    <row r="23" spans="1:19" x14ac:dyDescent="0.3">
      <c r="A23" s="63" t="s">
        <v>1815</v>
      </c>
      <c r="B23" s="64">
        <f>VLOOKUP($A23,'Return Data'!$B$7:$R$2292,3,0)</f>
        <v>44651</v>
      </c>
      <c r="C23" s="65">
        <f>VLOOKUP($A23,'Return Data'!$B$7:$R$2292,4,0)</f>
        <v>407.47800000000001</v>
      </c>
      <c r="D23" s="65">
        <f>VLOOKUP($A23,'Return Data'!$B$7:$R$2292,10,0)</f>
        <v>-1.5318000000000001</v>
      </c>
      <c r="E23" s="66">
        <f t="shared" si="0"/>
        <v>16</v>
      </c>
      <c r="F23" s="65">
        <f>VLOOKUP($A23,'Return Data'!$B$7:$R$2292,11,0)</f>
        <v>-2.2584</v>
      </c>
      <c r="G23" s="66">
        <f t="shared" si="1"/>
        <v>23</v>
      </c>
      <c r="H23" s="65">
        <f>VLOOKUP($A23,'Return Data'!$B$7:$R$2292,12,0)</f>
        <v>8.9983000000000004</v>
      </c>
      <c r="I23" s="66">
        <f t="shared" si="2"/>
        <v>19</v>
      </c>
      <c r="J23" s="65">
        <f>VLOOKUP($A23,'Return Data'!$B$7:$R$2292,13,0)</f>
        <v>18.782</v>
      </c>
      <c r="K23" s="66">
        <f t="shared" si="3"/>
        <v>18</v>
      </c>
      <c r="L23" s="65">
        <f>VLOOKUP($A23,'Return Data'!$B$7:$R$2292,17,0)</f>
        <v>43.369399999999999</v>
      </c>
      <c r="M23" s="66">
        <f t="shared" si="4"/>
        <v>6</v>
      </c>
      <c r="N23" s="65">
        <f>VLOOKUP($A23,'Return Data'!$B$7:$R$2292,14,0)</f>
        <v>17.6068</v>
      </c>
      <c r="O23" s="66">
        <f t="shared" si="5"/>
        <v>5</v>
      </c>
      <c r="P23" s="65">
        <f>VLOOKUP($A23,'Return Data'!$B$7:$R$2292,15,0)</f>
        <v>14.7362</v>
      </c>
      <c r="Q23" s="66">
        <f t="shared" si="6"/>
        <v>7</v>
      </c>
      <c r="R23" s="65">
        <f>VLOOKUP($A23,'Return Data'!$B$7:$R$2292,16,0)</f>
        <v>15.084899999999999</v>
      </c>
      <c r="S23" s="67">
        <f t="shared" si="7"/>
        <v>10</v>
      </c>
    </row>
    <row r="24" spans="1:19" x14ac:dyDescent="0.3">
      <c r="A24" s="63" t="s">
        <v>950</v>
      </c>
      <c r="B24" s="64">
        <f>VLOOKUP($A24,'Return Data'!$B$7:$R$2292,3,0)</f>
        <v>44651</v>
      </c>
      <c r="C24" s="65">
        <f>VLOOKUP($A24,'Return Data'!$B$7:$R$2292,4,0)</f>
        <v>43.213000000000001</v>
      </c>
      <c r="D24" s="65">
        <f>VLOOKUP($A24,'Return Data'!$B$7:$R$2292,10,0)</f>
        <v>-1.042</v>
      </c>
      <c r="E24" s="66">
        <f t="shared" si="0"/>
        <v>12</v>
      </c>
      <c r="F24" s="65">
        <f>VLOOKUP($A24,'Return Data'!$B$7:$R$2292,11,0)</f>
        <v>-1.6074999999999999</v>
      </c>
      <c r="G24" s="66">
        <f t="shared" si="1"/>
        <v>17</v>
      </c>
      <c r="H24" s="65">
        <f>VLOOKUP($A24,'Return Data'!$B$7:$R$2292,12,0)</f>
        <v>9.4526000000000003</v>
      </c>
      <c r="I24" s="66">
        <f t="shared" si="2"/>
        <v>18</v>
      </c>
      <c r="J24" s="65">
        <f>VLOOKUP($A24,'Return Data'!$B$7:$R$2292,13,0)</f>
        <v>18.437200000000001</v>
      </c>
      <c r="K24" s="66">
        <f t="shared" si="3"/>
        <v>19</v>
      </c>
      <c r="L24" s="65">
        <f>VLOOKUP($A24,'Return Data'!$B$7:$R$2292,17,0)</f>
        <v>39.198700000000002</v>
      </c>
      <c r="M24" s="66">
        <f t="shared" si="4"/>
        <v>19</v>
      </c>
      <c r="N24" s="65">
        <f>VLOOKUP($A24,'Return Data'!$B$7:$R$2292,14,0)</f>
        <v>15.145099999999999</v>
      </c>
      <c r="O24" s="66">
        <f t="shared" si="5"/>
        <v>18</v>
      </c>
      <c r="P24" s="65">
        <f>VLOOKUP($A24,'Return Data'!$B$7:$R$2292,15,0)</f>
        <v>12.988899999999999</v>
      </c>
      <c r="Q24" s="66">
        <f t="shared" si="6"/>
        <v>17</v>
      </c>
      <c r="R24" s="65">
        <f>VLOOKUP($A24,'Return Data'!$B$7:$R$2292,16,0)</f>
        <v>13.8934</v>
      </c>
      <c r="S24" s="67">
        <f t="shared" si="7"/>
        <v>17</v>
      </c>
    </row>
    <row r="25" spans="1:19" x14ac:dyDescent="0.3">
      <c r="A25" s="63" t="s">
        <v>952</v>
      </c>
      <c r="B25" s="64">
        <f>VLOOKUP($A25,'Return Data'!$B$7:$R$2292,3,0)</f>
        <v>44651</v>
      </c>
      <c r="C25" s="65">
        <f>VLOOKUP($A25,'Return Data'!$B$7:$R$2292,4,0)</f>
        <v>44.330800000000004</v>
      </c>
      <c r="D25" s="65">
        <f>VLOOKUP($A25,'Return Data'!$B$7:$R$2292,10,0)</f>
        <v>-1.4437</v>
      </c>
      <c r="E25" s="66">
        <f t="shared" si="0"/>
        <v>15</v>
      </c>
      <c r="F25" s="65">
        <f>VLOOKUP($A25,'Return Data'!$B$7:$R$2292,11,0)</f>
        <v>-1.2665999999999999</v>
      </c>
      <c r="G25" s="66">
        <f t="shared" si="1"/>
        <v>13</v>
      </c>
      <c r="H25" s="65">
        <f>VLOOKUP($A25,'Return Data'!$B$7:$R$2292,12,0)</f>
        <v>11.585800000000001</v>
      </c>
      <c r="I25" s="66">
        <f t="shared" si="2"/>
        <v>7</v>
      </c>
      <c r="J25" s="65">
        <f>VLOOKUP($A25,'Return Data'!$B$7:$R$2292,13,0)</f>
        <v>21.4832</v>
      </c>
      <c r="K25" s="66">
        <f t="shared" si="3"/>
        <v>6</v>
      </c>
      <c r="L25" s="65">
        <f>VLOOKUP($A25,'Return Data'!$B$7:$R$2292,17,0)</f>
        <v>35.808300000000003</v>
      </c>
      <c r="M25" s="66">
        <f t="shared" si="4"/>
        <v>23</v>
      </c>
      <c r="N25" s="65">
        <f>VLOOKUP($A25,'Return Data'!$B$7:$R$2292,14,0)</f>
        <v>17.046700000000001</v>
      </c>
      <c r="O25" s="66">
        <f t="shared" si="5"/>
        <v>7</v>
      </c>
      <c r="P25" s="65">
        <f>VLOOKUP($A25,'Return Data'!$B$7:$R$2292,15,0)</f>
        <v>14.150499999999999</v>
      </c>
      <c r="Q25" s="66">
        <f t="shared" si="6"/>
        <v>11</v>
      </c>
      <c r="R25" s="65">
        <f>VLOOKUP($A25,'Return Data'!$B$7:$R$2292,16,0)</f>
        <v>13.7919</v>
      </c>
      <c r="S25" s="67">
        <f t="shared" si="7"/>
        <v>18</v>
      </c>
    </row>
    <row r="26" spans="1:19" x14ac:dyDescent="0.3">
      <c r="A26" s="63" t="s">
        <v>953</v>
      </c>
      <c r="B26" s="64">
        <f>VLOOKUP($A26,'Return Data'!$B$7:$R$2292,3,0)</f>
        <v>44651</v>
      </c>
      <c r="C26" s="65">
        <f>VLOOKUP($A26,'Return Data'!$B$7:$R$2292,4,0)</f>
        <v>16.392399999999999</v>
      </c>
      <c r="D26" s="65">
        <f>VLOOKUP($A26,'Return Data'!$B$7:$R$2292,10,0)</f>
        <v>-0.32590000000000002</v>
      </c>
      <c r="E26" s="66">
        <f t="shared" si="0"/>
        <v>7</v>
      </c>
      <c r="F26" s="65">
        <f>VLOOKUP($A26,'Return Data'!$B$7:$R$2292,11,0)</f>
        <v>-0.23980000000000001</v>
      </c>
      <c r="G26" s="66">
        <f t="shared" si="1"/>
        <v>6</v>
      </c>
      <c r="H26" s="65">
        <f>VLOOKUP($A26,'Return Data'!$B$7:$R$2292,12,0)</f>
        <v>10.231400000000001</v>
      </c>
      <c r="I26" s="66">
        <f t="shared" si="2"/>
        <v>13</v>
      </c>
      <c r="J26" s="65">
        <f>VLOOKUP($A26,'Return Data'!$B$7:$R$2292,13,0)</f>
        <v>21.0611</v>
      </c>
      <c r="K26" s="66">
        <f t="shared" si="3"/>
        <v>8</v>
      </c>
      <c r="L26" s="65">
        <f>VLOOKUP($A26,'Return Data'!$B$7:$R$2292,17,0)</f>
        <v>42.674100000000003</v>
      </c>
      <c r="M26" s="66">
        <f t="shared" si="4"/>
        <v>13</v>
      </c>
      <c r="N26" s="65"/>
      <c r="O26" s="66"/>
      <c r="P26" s="65"/>
      <c r="Q26" s="66"/>
      <c r="R26" s="65">
        <f>VLOOKUP($A26,'Return Data'!$B$7:$R$2292,16,0)</f>
        <v>17.6126</v>
      </c>
      <c r="S26" s="67">
        <f t="shared" si="7"/>
        <v>2</v>
      </c>
    </row>
    <row r="27" spans="1:19" x14ac:dyDescent="0.3">
      <c r="A27" s="63" t="s">
        <v>955</v>
      </c>
      <c r="B27" s="64">
        <f>VLOOKUP($A27,'Return Data'!$B$7:$R$2292,3,0)</f>
        <v>44651</v>
      </c>
      <c r="C27" s="65">
        <f>VLOOKUP($A27,'Return Data'!$B$7:$R$2292,4,0)</f>
        <v>84.436999999999998</v>
      </c>
      <c r="D27" s="65">
        <f>VLOOKUP($A27,'Return Data'!$B$7:$R$2292,10,0)</f>
        <v>-1.5415000000000001</v>
      </c>
      <c r="E27" s="66">
        <f t="shared" si="0"/>
        <v>17</v>
      </c>
      <c r="F27" s="65">
        <f>VLOOKUP($A27,'Return Data'!$B$7:$R$2292,11,0)</f>
        <v>-1.9634</v>
      </c>
      <c r="G27" s="66">
        <f t="shared" si="1"/>
        <v>18</v>
      </c>
      <c r="H27" s="65">
        <f>VLOOKUP($A27,'Return Data'!$B$7:$R$2292,12,0)</f>
        <v>9.5033999999999992</v>
      </c>
      <c r="I27" s="66">
        <f t="shared" si="2"/>
        <v>17</v>
      </c>
      <c r="J27" s="65">
        <f>VLOOKUP($A27,'Return Data'!$B$7:$R$2292,13,0)</f>
        <v>19.446899999999999</v>
      </c>
      <c r="K27" s="66">
        <f t="shared" si="3"/>
        <v>14</v>
      </c>
      <c r="L27" s="65">
        <f>VLOOKUP($A27,'Return Data'!$B$7:$R$2292,17,0)</f>
        <v>42.722900000000003</v>
      </c>
      <c r="M27" s="66">
        <f t="shared" si="4"/>
        <v>11</v>
      </c>
      <c r="N27" s="65">
        <f>VLOOKUP($A27,'Return Data'!$B$7:$R$2292,14,0)</f>
        <v>16.040199999999999</v>
      </c>
      <c r="O27" s="66">
        <f t="shared" ref="O27:O35" si="8">RANK(N27,N$8:N$35,0)</f>
        <v>13</v>
      </c>
      <c r="P27" s="65">
        <f>VLOOKUP($A27,'Return Data'!$B$7:$R$2292,15,0)</f>
        <v>15.299799999999999</v>
      </c>
      <c r="Q27" s="66">
        <f t="shared" ref="Q27:Q35" si="9">RANK(P27,P$8:P$35,0)</f>
        <v>3</v>
      </c>
      <c r="R27" s="65">
        <f>VLOOKUP($A27,'Return Data'!$B$7:$R$2292,16,0)</f>
        <v>17.625</v>
      </c>
      <c r="S27" s="67">
        <f t="shared" si="7"/>
        <v>1</v>
      </c>
    </row>
    <row r="28" spans="1:19" x14ac:dyDescent="0.3">
      <c r="A28" s="63" t="s">
        <v>1918</v>
      </c>
      <c r="B28" s="64">
        <f>VLOOKUP($A28,'Return Data'!$B$7:$R$2292,3,0)</f>
        <v>44651</v>
      </c>
      <c r="C28" s="65">
        <f>VLOOKUP($A28,'Return Data'!$B$7:$R$2292,4,0)</f>
        <v>38.038200000000003</v>
      </c>
      <c r="D28" s="65">
        <f>VLOOKUP($A28,'Return Data'!$B$7:$R$2292,10,0)</f>
        <v>-3.2717000000000001</v>
      </c>
      <c r="E28" s="66">
        <f t="shared" si="0"/>
        <v>25</v>
      </c>
      <c r="F28" s="65">
        <f>VLOOKUP($A28,'Return Data'!$B$7:$R$2292,11,0)</f>
        <v>-2.2298</v>
      </c>
      <c r="G28" s="66">
        <f t="shared" si="1"/>
        <v>22</v>
      </c>
      <c r="H28" s="65">
        <f>VLOOKUP($A28,'Return Data'!$B$7:$R$2292,12,0)</f>
        <v>8.4926999999999992</v>
      </c>
      <c r="I28" s="66">
        <f t="shared" si="2"/>
        <v>22</v>
      </c>
      <c r="J28" s="65">
        <f>VLOOKUP($A28,'Return Data'!$B$7:$R$2292,13,0)</f>
        <v>18.976099999999999</v>
      </c>
      <c r="K28" s="66">
        <f t="shared" si="3"/>
        <v>16</v>
      </c>
      <c r="L28" s="65">
        <f>VLOOKUP($A28,'Return Data'!$B$7:$R$2292,17,0)</f>
        <v>42.301000000000002</v>
      </c>
      <c r="M28" s="66">
        <f t="shared" si="4"/>
        <v>14</v>
      </c>
      <c r="N28" s="65">
        <f>VLOOKUP($A28,'Return Data'!$B$7:$R$2292,14,0)</f>
        <v>15.196300000000001</v>
      </c>
      <c r="O28" s="66">
        <f t="shared" si="8"/>
        <v>17</v>
      </c>
      <c r="P28" s="65">
        <f>VLOOKUP($A28,'Return Data'!$B$7:$R$2292,15,0)</f>
        <v>12.3599</v>
      </c>
      <c r="Q28" s="66">
        <f t="shared" si="9"/>
        <v>19</v>
      </c>
      <c r="R28" s="65">
        <f>VLOOKUP($A28,'Return Data'!$B$7:$R$2292,16,0)</f>
        <v>13.4458</v>
      </c>
      <c r="S28" s="67">
        <f t="shared" si="7"/>
        <v>20</v>
      </c>
    </row>
    <row r="29" spans="1:19" x14ac:dyDescent="0.3">
      <c r="A29" s="63" t="s">
        <v>958</v>
      </c>
      <c r="B29" s="64">
        <f>VLOOKUP($A29,'Return Data'!$B$7:$R$2292,3,0)</f>
        <v>44651</v>
      </c>
      <c r="C29" s="65">
        <f>VLOOKUP($A29,'Return Data'!$B$7:$R$2292,4,0)</f>
        <v>54.959000000000003</v>
      </c>
      <c r="D29" s="65">
        <f>VLOOKUP($A29,'Return Data'!$B$7:$R$2292,10,0)</f>
        <v>2.5154000000000001</v>
      </c>
      <c r="E29" s="66">
        <f t="shared" si="0"/>
        <v>1</v>
      </c>
      <c r="F29" s="65">
        <f>VLOOKUP($A29,'Return Data'!$B$7:$R$2292,11,0)</f>
        <v>1.3443000000000001</v>
      </c>
      <c r="G29" s="66">
        <f t="shared" si="1"/>
        <v>2</v>
      </c>
      <c r="H29" s="65">
        <f>VLOOKUP($A29,'Return Data'!$B$7:$R$2292,12,0)</f>
        <v>15.3673</v>
      </c>
      <c r="I29" s="66">
        <f t="shared" si="2"/>
        <v>1</v>
      </c>
      <c r="J29" s="65">
        <f>VLOOKUP($A29,'Return Data'!$B$7:$R$2292,13,0)</f>
        <v>26.108599999999999</v>
      </c>
      <c r="K29" s="66">
        <f t="shared" si="3"/>
        <v>2</v>
      </c>
      <c r="L29" s="65">
        <f>VLOOKUP($A29,'Return Data'!$B$7:$R$2292,17,0)</f>
        <v>46.021500000000003</v>
      </c>
      <c r="M29" s="66">
        <f t="shared" si="4"/>
        <v>1</v>
      </c>
      <c r="N29" s="65">
        <f>VLOOKUP($A29,'Return Data'!$B$7:$R$2292,14,0)</f>
        <v>13.582599999999999</v>
      </c>
      <c r="O29" s="66">
        <f t="shared" si="8"/>
        <v>22</v>
      </c>
      <c r="P29" s="65">
        <f>VLOOKUP($A29,'Return Data'!$B$7:$R$2292,15,0)</f>
        <v>13.9048</v>
      </c>
      <c r="Q29" s="66">
        <f t="shared" si="9"/>
        <v>13</v>
      </c>
      <c r="R29" s="65">
        <f>VLOOKUP($A29,'Return Data'!$B$7:$R$2292,16,0)</f>
        <v>15.425000000000001</v>
      </c>
      <c r="S29" s="67">
        <f t="shared" si="7"/>
        <v>8</v>
      </c>
    </row>
    <row r="30" spans="1:19" x14ac:dyDescent="0.3">
      <c r="A30" s="63" t="s">
        <v>960</v>
      </c>
      <c r="B30" s="64">
        <f>VLOOKUP($A30,'Return Data'!$B$7:$R$2292,3,0)</f>
        <v>44651</v>
      </c>
      <c r="C30" s="65">
        <f>VLOOKUP($A30,'Return Data'!$B$7:$R$2292,4,0)</f>
        <v>264.56</v>
      </c>
      <c r="D30" s="65">
        <f>VLOOKUP($A30,'Return Data'!$B$7:$R$2292,10,0)</f>
        <v>-4.0266999999999999</v>
      </c>
      <c r="E30" s="66">
        <f t="shared" si="0"/>
        <v>28</v>
      </c>
      <c r="F30" s="65">
        <f>VLOOKUP($A30,'Return Data'!$B$7:$R$2292,11,0)</f>
        <v>-6.6445999999999996</v>
      </c>
      <c r="G30" s="66">
        <f t="shared" si="1"/>
        <v>28</v>
      </c>
      <c r="H30" s="65">
        <f>VLOOKUP($A30,'Return Data'!$B$7:$R$2292,12,0)</f>
        <v>2.1821999999999999</v>
      </c>
      <c r="I30" s="66">
        <f t="shared" si="2"/>
        <v>28</v>
      </c>
      <c r="J30" s="65">
        <f>VLOOKUP($A30,'Return Data'!$B$7:$R$2292,13,0)</f>
        <v>12.5596</v>
      </c>
      <c r="K30" s="66">
        <f t="shared" si="3"/>
        <v>27</v>
      </c>
      <c r="L30" s="65">
        <f>VLOOKUP($A30,'Return Data'!$B$7:$R$2292,17,0)</f>
        <v>35.979199999999999</v>
      </c>
      <c r="M30" s="66">
        <f t="shared" si="4"/>
        <v>22</v>
      </c>
      <c r="N30" s="65">
        <f>VLOOKUP($A30,'Return Data'!$B$7:$R$2292,14,0)</f>
        <v>13.476599999999999</v>
      </c>
      <c r="O30" s="66">
        <f t="shared" si="8"/>
        <v>23</v>
      </c>
      <c r="P30" s="65">
        <f>VLOOKUP($A30,'Return Data'!$B$7:$R$2292,15,0)</f>
        <v>12.0406</v>
      </c>
      <c r="Q30" s="66">
        <f t="shared" si="9"/>
        <v>22</v>
      </c>
      <c r="R30" s="65">
        <f>VLOOKUP($A30,'Return Data'!$B$7:$R$2292,16,0)</f>
        <v>14.135400000000001</v>
      </c>
      <c r="S30" s="67">
        <f t="shared" si="7"/>
        <v>15</v>
      </c>
    </row>
    <row r="31" spans="1:19" x14ac:dyDescent="0.3">
      <c r="A31" s="63" t="s">
        <v>961</v>
      </c>
      <c r="B31" s="64">
        <f>VLOOKUP($A31,'Return Data'!$B$7:$R$2292,3,0)</f>
        <v>44651</v>
      </c>
      <c r="C31" s="65">
        <f>VLOOKUP($A31,'Return Data'!$B$7:$R$2292,4,0)</f>
        <v>65.106499999999997</v>
      </c>
      <c r="D31" s="65">
        <f>VLOOKUP($A31,'Return Data'!$B$7:$R$2292,10,0)</f>
        <v>-1.1731</v>
      </c>
      <c r="E31" s="66">
        <f t="shared" si="0"/>
        <v>14</v>
      </c>
      <c r="F31" s="65">
        <f>VLOOKUP($A31,'Return Data'!$B$7:$R$2292,11,0)</f>
        <v>-1.9835</v>
      </c>
      <c r="G31" s="66">
        <f t="shared" si="1"/>
        <v>19</v>
      </c>
      <c r="H31" s="65">
        <f>VLOOKUP($A31,'Return Data'!$B$7:$R$2292,12,0)</f>
        <v>9.9298000000000002</v>
      </c>
      <c r="I31" s="66">
        <f t="shared" si="2"/>
        <v>15</v>
      </c>
      <c r="J31" s="65">
        <f>VLOOKUP($A31,'Return Data'!$B$7:$R$2292,13,0)</f>
        <v>17.019100000000002</v>
      </c>
      <c r="K31" s="66">
        <f t="shared" si="3"/>
        <v>23</v>
      </c>
      <c r="L31" s="65">
        <f>VLOOKUP($A31,'Return Data'!$B$7:$R$2292,17,0)</f>
        <v>43.263399999999997</v>
      </c>
      <c r="M31" s="66">
        <f t="shared" si="4"/>
        <v>7</v>
      </c>
      <c r="N31" s="65">
        <f>VLOOKUP($A31,'Return Data'!$B$7:$R$2292,14,0)</f>
        <v>16.1602</v>
      </c>
      <c r="O31" s="66">
        <f t="shared" si="8"/>
        <v>11</v>
      </c>
      <c r="P31" s="65">
        <f>VLOOKUP($A31,'Return Data'!$B$7:$R$2292,15,0)</f>
        <v>13.347</v>
      </c>
      <c r="Q31" s="66">
        <f t="shared" si="9"/>
        <v>15</v>
      </c>
      <c r="R31" s="65">
        <f>VLOOKUP($A31,'Return Data'!$B$7:$R$2292,16,0)</f>
        <v>15.8325</v>
      </c>
      <c r="S31" s="67">
        <f t="shared" si="7"/>
        <v>4</v>
      </c>
    </row>
    <row r="32" spans="1:19" x14ac:dyDescent="0.3">
      <c r="A32" s="63" t="s">
        <v>964</v>
      </c>
      <c r="B32" s="64">
        <f>VLOOKUP($A32,'Return Data'!$B$7:$R$2292,3,0)</f>
        <v>44651</v>
      </c>
      <c r="C32" s="65">
        <f>VLOOKUP($A32,'Return Data'!$B$7:$R$2292,4,0)</f>
        <v>365.4873</v>
      </c>
      <c r="D32" s="65">
        <f>VLOOKUP($A32,'Return Data'!$B$7:$R$2292,10,0)</f>
        <v>-0.4748</v>
      </c>
      <c r="E32" s="66">
        <f t="shared" si="0"/>
        <v>8</v>
      </c>
      <c r="F32" s="65">
        <f>VLOOKUP($A32,'Return Data'!$B$7:$R$2292,11,0)</f>
        <v>-0.71540000000000004</v>
      </c>
      <c r="G32" s="66">
        <f t="shared" si="1"/>
        <v>11</v>
      </c>
      <c r="H32" s="65">
        <f>VLOOKUP($A32,'Return Data'!$B$7:$R$2292,12,0)</f>
        <v>11.068199999999999</v>
      </c>
      <c r="I32" s="66">
        <f t="shared" si="2"/>
        <v>11</v>
      </c>
      <c r="J32" s="65">
        <f>VLOOKUP($A32,'Return Data'!$B$7:$R$2292,13,0)</f>
        <v>21.366</v>
      </c>
      <c r="K32" s="66">
        <f t="shared" si="3"/>
        <v>7</v>
      </c>
      <c r="L32" s="65">
        <f>VLOOKUP($A32,'Return Data'!$B$7:$R$2292,17,0)</f>
        <v>42.860700000000001</v>
      </c>
      <c r="M32" s="66">
        <f t="shared" si="4"/>
        <v>10</v>
      </c>
      <c r="N32" s="65">
        <f>VLOOKUP($A32,'Return Data'!$B$7:$R$2292,14,0)</f>
        <v>15.433299999999999</v>
      </c>
      <c r="O32" s="66">
        <f t="shared" si="8"/>
        <v>14</v>
      </c>
      <c r="P32" s="65">
        <f>VLOOKUP($A32,'Return Data'!$B$7:$R$2292,15,0)</f>
        <v>13.583</v>
      </c>
      <c r="Q32" s="66">
        <f t="shared" si="9"/>
        <v>14</v>
      </c>
      <c r="R32" s="65">
        <f>VLOOKUP($A32,'Return Data'!$B$7:$R$2292,16,0)</f>
        <v>14.021100000000001</v>
      </c>
      <c r="S32" s="67">
        <f t="shared" si="7"/>
        <v>16</v>
      </c>
    </row>
    <row r="33" spans="1:19" x14ac:dyDescent="0.3">
      <c r="A33" s="63" t="s">
        <v>965</v>
      </c>
      <c r="B33" s="64">
        <f>VLOOKUP($A33,'Return Data'!$B$7:$R$2292,3,0)</f>
        <v>44651</v>
      </c>
      <c r="C33" s="65">
        <f>VLOOKUP($A33,'Return Data'!$B$7:$R$2292,4,0)</f>
        <v>108.45</v>
      </c>
      <c r="D33" s="65">
        <f>VLOOKUP($A33,'Return Data'!$B$7:$R$2292,10,0)</f>
        <v>2.2919999999999998</v>
      </c>
      <c r="E33" s="66">
        <f t="shared" si="0"/>
        <v>2</v>
      </c>
      <c r="F33" s="65">
        <f>VLOOKUP($A33,'Return Data'!$B$7:$R$2292,11,0)</f>
        <v>-0.44059999999999999</v>
      </c>
      <c r="G33" s="66">
        <f t="shared" si="1"/>
        <v>7</v>
      </c>
      <c r="H33" s="65">
        <f>VLOOKUP($A33,'Return Data'!$B$7:$R$2292,12,0)</f>
        <v>8.2226999999999997</v>
      </c>
      <c r="I33" s="66">
        <f t="shared" si="2"/>
        <v>24</v>
      </c>
      <c r="J33" s="65">
        <f>VLOOKUP($A33,'Return Data'!$B$7:$R$2292,13,0)</f>
        <v>17.3447</v>
      </c>
      <c r="K33" s="66">
        <f t="shared" si="3"/>
        <v>21</v>
      </c>
      <c r="L33" s="65">
        <f>VLOOKUP($A33,'Return Data'!$B$7:$R$2292,17,0)</f>
        <v>34.950299999999999</v>
      </c>
      <c r="M33" s="66">
        <f t="shared" si="4"/>
        <v>25</v>
      </c>
      <c r="N33" s="65">
        <f>VLOOKUP($A33,'Return Data'!$B$7:$R$2292,14,0)</f>
        <v>11.6501</v>
      </c>
      <c r="O33" s="66">
        <f t="shared" si="8"/>
        <v>25</v>
      </c>
      <c r="P33" s="65">
        <f>VLOOKUP($A33,'Return Data'!$B$7:$R$2292,15,0)</f>
        <v>9.1921999999999997</v>
      </c>
      <c r="Q33" s="66">
        <f t="shared" si="9"/>
        <v>26</v>
      </c>
      <c r="R33" s="65">
        <f>VLOOKUP($A33,'Return Data'!$B$7:$R$2292,16,0)</f>
        <v>10.1798</v>
      </c>
      <c r="S33" s="67">
        <f t="shared" si="7"/>
        <v>28</v>
      </c>
    </row>
    <row r="34" spans="1:19" x14ac:dyDescent="0.3">
      <c r="A34" s="63" t="s">
        <v>967</v>
      </c>
      <c r="B34" s="64">
        <f>VLOOKUP($A34,'Return Data'!$B$7:$R$2292,3,0)</f>
        <v>44651</v>
      </c>
      <c r="C34" s="65">
        <f>VLOOKUP($A34,'Return Data'!$B$7:$R$2292,4,0)</f>
        <v>16.77</v>
      </c>
      <c r="D34" s="65">
        <f>VLOOKUP($A34,'Return Data'!$B$7:$R$2292,10,0)</f>
        <v>-3.2313999999999998</v>
      </c>
      <c r="E34" s="66">
        <f t="shared" si="0"/>
        <v>24</v>
      </c>
      <c r="F34" s="65">
        <f>VLOOKUP($A34,'Return Data'!$B$7:$R$2292,11,0)</f>
        <v>-2.5</v>
      </c>
      <c r="G34" s="66">
        <f t="shared" si="1"/>
        <v>24</v>
      </c>
      <c r="H34" s="65">
        <f>VLOOKUP($A34,'Return Data'!$B$7:$R$2292,12,0)</f>
        <v>10.111599999999999</v>
      </c>
      <c r="I34" s="66">
        <f t="shared" si="2"/>
        <v>14</v>
      </c>
      <c r="J34" s="65">
        <f>VLOOKUP($A34,'Return Data'!$B$7:$R$2292,13,0)</f>
        <v>19.614799999999999</v>
      </c>
      <c r="K34" s="66">
        <f t="shared" si="3"/>
        <v>13</v>
      </c>
      <c r="L34" s="65">
        <f>VLOOKUP($A34,'Return Data'!$B$7:$R$2292,17,0)</f>
        <v>40.959800000000001</v>
      </c>
      <c r="M34" s="66">
        <f t="shared" si="4"/>
        <v>16</v>
      </c>
      <c r="N34" s="65">
        <f>VLOOKUP($A34,'Return Data'!$B$7:$R$2292,14,0)</f>
        <v>15.3277</v>
      </c>
      <c r="O34" s="66">
        <f t="shared" si="8"/>
        <v>15</v>
      </c>
      <c r="P34" s="65">
        <f>VLOOKUP($A34,'Return Data'!$B$7:$R$2292,15,0)</f>
        <v>0</v>
      </c>
      <c r="Q34" s="66">
        <f t="shared" si="9"/>
        <v>27</v>
      </c>
      <c r="R34" s="65">
        <f>VLOOKUP($A34,'Return Data'!$B$7:$R$2292,16,0)</f>
        <v>11.1509</v>
      </c>
      <c r="S34" s="67">
        <f t="shared" si="7"/>
        <v>27</v>
      </c>
    </row>
    <row r="35" spans="1:19" x14ac:dyDescent="0.3">
      <c r="A35" s="63" t="s">
        <v>1818</v>
      </c>
      <c r="B35" s="64">
        <f>VLOOKUP($A35,'Return Data'!$B$7:$R$2292,3,0)</f>
        <v>44651</v>
      </c>
      <c r="C35" s="65">
        <f>VLOOKUP($A35,'Return Data'!$B$7:$R$2292,4,0)</f>
        <v>206.27879999999999</v>
      </c>
      <c r="D35" s="65">
        <f>VLOOKUP($A35,'Return Data'!$B$7:$R$2292,10,0)</f>
        <v>-1.9996</v>
      </c>
      <c r="E35" s="66">
        <f t="shared" si="0"/>
        <v>19</v>
      </c>
      <c r="F35" s="65">
        <f>VLOOKUP($A35,'Return Data'!$B$7:$R$2292,11,0)</f>
        <v>-0.60289999999999999</v>
      </c>
      <c r="G35" s="66">
        <f t="shared" si="1"/>
        <v>10</v>
      </c>
      <c r="H35" s="65">
        <f>VLOOKUP($A35,'Return Data'!$B$7:$R$2292,12,0)</f>
        <v>11.4964</v>
      </c>
      <c r="I35" s="66">
        <f t="shared" si="2"/>
        <v>9</v>
      </c>
      <c r="J35" s="65">
        <f>VLOOKUP($A35,'Return Data'!$B$7:$R$2292,13,0)</f>
        <v>20.821200000000001</v>
      </c>
      <c r="K35" s="66">
        <f t="shared" si="3"/>
        <v>10</v>
      </c>
      <c r="L35" s="65">
        <f>VLOOKUP($A35,'Return Data'!$B$7:$R$2292,17,0)</f>
        <v>43.5944</v>
      </c>
      <c r="M35" s="66">
        <f t="shared" si="4"/>
        <v>4</v>
      </c>
      <c r="N35" s="65">
        <f>VLOOKUP($A35,'Return Data'!$B$7:$R$2292,14,0)</f>
        <v>17.423500000000001</v>
      </c>
      <c r="O35" s="66">
        <f t="shared" si="8"/>
        <v>6</v>
      </c>
      <c r="P35" s="65">
        <f>VLOOKUP($A35,'Return Data'!$B$7:$R$2292,15,0)</f>
        <v>14.9338</v>
      </c>
      <c r="Q35" s="66">
        <f t="shared" si="9"/>
        <v>6</v>
      </c>
      <c r="R35" s="65">
        <f>VLOOKUP($A35,'Return Data'!$B$7:$R$2292,16,0)</f>
        <v>14.7094</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-1.2523035714285715</v>
      </c>
      <c r="E37" s="74"/>
      <c r="F37" s="75">
        <f>AVERAGE(F8:F35)</f>
        <v>-1.5115964285714285</v>
      </c>
      <c r="G37" s="74"/>
      <c r="H37" s="75">
        <f>AVERAGE(H8:H35)</f>
        <v>9.874078571428571</v>
      </c>
      <c r="I37" s="74"/>
      <c r="J37" s="75">
        <f>AVERAGE(J8:J35)</f>
        <v>19.29963571428571</v>
      </c>
      <c r="K37" s="74"/>
      <c r="L37" s="75">
        <f>AVERAGE(L8:L35)</f>
        <v>40.098910714285715</v>
      </c>
      <c r="M37" s="74"/>
      <c r="N37" s="75">
        <f>AVERAGE(N8:N35)</f>
        <v>15.52445185185185</v>
      </c>
      <c r="O37" s="74"/>
      <c r="P37" s="75">
        <f>AVERAGE(P8:P35)</f>
        <v>13.073285185185185</v>
      </c>
      <c r="Q37" s="74"/>
      <c r="R37" s="75">
        <f>AVERAGE(R8:R35)</f>
        <v>14.28100714285714</v>
      </c>
      <c r="S37" s="76"/>
    </row>
    <row r="38" spans="1:19" x14ac:dyDescent="0.3">
      <c r="A38" s="73" t="s">
        <v>28</v>
      </c>
      <c r="B38" s="74"/>
      <c r="C38" s="74"/>
      <c r="D38" s="75">
        <f>MIN(D8:D35)</f>
        <v>-4.0266999999999999</v>
      </c>
      <c r="E38" s="74"/>
      <c r="F38" s="75">
        <f>MIN(F8:F35)</f>
        <v>-6.6445999999999996</v>
      </c>
      <c r="G38" s="74"/>
      <c r="H38" s="75">
        <f>MIN(H8:H35)</f>
        <v>2.1821999999999999</v>
      </c>
      <c r="I38" s="74"/>
      <c r="J38" s="75">
        <f>MIN(J8:J35)</f>
        <v>11.1557</v>
      </c>
      <c r="K38" s="74"/>
      <c r="L38" s="75">
        <f>MIN(L8:L35)</f>
        <v>29.227599999999999</v>
      </c>
      <c r="M38" s="74"/>
      <c r="N38" s="75">
        <f>MIN(N8:N35)</f>
        <v>11.4163</v>
      </c>
      <c r="O38" s="74"/>
      <c r="P38" s="75">
        <f>MIN(P8:P35)</f>
        <v>0</v>
      </c>
      <c r="Q38" s="74"/>
      <c r="R38" s="75">
        <f>MIN(R8:R35)</f>
        <v>10.1798</v>
      </c>
      <c r="S38" s="76"/>
    </row>
    <row r="39" spans="1:19" ht="15" thickBot="1" x14ac:dyDescent="0.35">
      <c r="A39" s="77" t="s">
        <v>29</v>
      </c>
      <c r="B39" s="78"/>
      <c r="C39" s="78"/>
      <c r="D39" s="79">
        <f>MAX(D8:D35)</f>
        <v>2.5154000000000001</v>
      </c>
      <c r="E39" s="78"/>
      <c r="F39" s="79">
        <f>MAX(F8:F35)</f>
        <v>1.4504999999999999</v>
      </c>
      <c r="G39" s="78"/>
      <c r="H39" s="79">
        <f>MAX(H8:H35)</f>
        <v>15.3673</v>
      </c>
      <c r="I39" s="78"/>
      <c r="J39" s="79">
        <f>MAX(J8:J35)</f>
        <v>26.116399999999999</v>
      </c>
      <c r="K39" s="78"/>
      <c r="L39" s="79">
        <f>MAX(L8:L35)</f>
        <v>46.021500000000003</v>
      </c>
      <c r="M39" s="78"/>
      <c r="N39" s="79">
        <f>MAX(N8:N35)</f>
        <v>19.711300000000001</v>
      </c>
      <c r="O39" s="78"/>
      <c r="P39" s="79">
        <f>MAX(P8:P35)</f>
        <v>17.9514</v>
      </c>
      <c r="Q39" s="78"/>
      <c r="R39" s="79">
        <f>MAX(R8:R35)</f>
        <v>17.625</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1289</v>
      </c>
      <c r="B8" s="64">
        <f>VLOOKUP($A8,'Return Data'!$B$7:$R$2292,3,0)</f>
        <v>44651</v>
      </c>
      <c r="C8" s="65">
        <f>VLOOKUP($A8,'Return Data'!$B$7:$R$2292,4,0)</f>
        <v>69.816100000000006</v>
      </c>
      <c r="D8" s="65">
        <f>VLOOKUP($A8,'Return Data'!$B$7:$R$2292,9,0)</f>
        <v>3.0621</v>
      </c>
      <c r="E8" s="66">
        <f t="shared" ref="E8:E31" si="0">RANK(D8,D$8:D$31,0)</f>
        <v>8</v>
      </c>
      <c r="F8" s="65">
        <f>VLOOKUP($A8,'Return Data'!$B$7:$R$2292,10,0)</f>
        <v>3.1570999999999998</v>
      </c>
      <c r="G8" s="66">
        <f t="shared" ref="G8:G31" si="1">RANK(F8,F$8:F$31,0)</f>
        <v>2</v>
      </c>
      <c r="H8" s="65">
        <f>VLOOKUP($A8,'Return Data'!$B$7:$R$2292,11,0)</f>
        <v>2.8874</v>
      </c>
      <c r="I8" s="66">
        <f t="shared" ref="I8:I31" si="2">RANK(H8,H$8:H$31,0)</f>
        <v>2</v>
      </c>
      <c r="J8" s="65">
        <f>VLOOKUP($A8,'Return Data'!$B$7:$R$2292,12,0)</f>
        <v>5.0053999999999998</v>
      </c>
      <c r="K8" s="66">
        <f t="shared" ref="K8:K31" si="3">RANK(J8,J$8:J$31,0)</f>
        <v>1</v>
      </c>
      <c r="L8" s="65">
        <f>VLOOKUP($A8,'Return Data'!$B$7:$R$2292,13,0)</f>
        <v>5.7892000000000001</v>
      </c>
      <c r="M8" s="66">
        <f t="shared" ref="M8:M31" si="4">RANK(L8,L$8:L$31,0)</f>
        <v>1</v>
      </c>
      <c r="N8" s="65">
        <f>VLOOKUP($A8,'Return Data'!$B$7:$R$2292,17,0)</f>
        <v>6.9977999999999998</v>
      </c>
      <c r="O8" s="66">
        <f t="shared" ref="O8:O31" si="5">RANK(N8,N$8:N$31,0)</f>
        <v>2</v>
      </c>
      <c r="P8" s="65">
        <f>VLOOKUP($A8,'Return Data'!$B$7:$R$2292,14,0)</f>
        <v>9.1087000000000007</v>
      </c>
      <c r="Q8" s="66">
        <f t="shared" ref="Q8:Q31" si="6">RANK(P8,P$8:P$31,0)</f>
        <v>7</v>
      </c>
      <c r="R8" s="65">
        <f>VLOOKUP($A8,'Return Data'!$B$7:$R$2292,16,0)</f>
        <v>9.4961000000000002</v>
      </c>
      <c r="S8" s="67">
        <f t="shared" ref="S8:S31" si="7">RANK(R8,R$8:R$31,0)</f>
        <v>6</v>
      </c>
    </row>
    <row r="9" spans="1:19" x14ac:dyDescent="0.3">
      <c r="A9" s="82" t="s">
        <v>1290</v>
      </c>
      <c r="B9" s="64">
        <f>VLOOKUP($A9,'Return Data'!$B$7:$R$2292,3,0)</f>
        <v>44651</v>
      </c>
      <c r="C9" s="65">
        <f>VLOOKUP($A9,'Return Data'!$B$7:$R$2292,4,0)</f>
        <v>21.442599999999999</v>
      </c>
      <c r="D9" s="65">
        <f>VLOOKUP($A9,'Return Data'!$B$7:$R$2292,9,0)</f>
        <v>2.8456999999999999</v>
      </c>
      <c r="E9" s="66">
        <f t="shared" si="0"/>
        <v>11</v>
      </c>
      <c r="F9" s="65">
        <f>VLOOKUP($A9,'Return Data'!$B$7:$R$2292,10,0)</f>
        <v>1.9861</v>
      </c>
      <c r="G9" s="66">
        <f t="shared" si="1"/>
        <v>6</v>
      </c>
      <c r="H9" s="65">
        <f>VLOOKUP($A9,'Return Data'!$B$7:$R$2292,11,0)</f>
        <v>1.2498</v>
      </c>
      <c r="I9" s="66">
        <f t="shared" si="2"/>
        <v>10</v>
      </c>
      <c r="J9" s="65">
        <f>VLOOKUP($A9,'Return Data'!$B$7:$R$2292,12,0)</f>
        <v>3.5964999999999998</v>
      </c>
      <c r="K9" s="66">
        <f t="shared" si="3"/>
        <v>12</v>
      </c>
      <c r="L9" s="65">
        <f>VLOOKUP($A9,'Return Data'!$B$7:$R$2292,13,0)</f>
        <v>4.0095000000000001</v>
      </c>
      <c r="M9" s="66">
        <f t="shared" si="4"/>
        <v>12</v>
      </c>
      <c r="N9" s="65">
        <f>VLOOKUP($A9,'Return Data'!$B$7:$R$2292,17,0)</f>
        <v>6.4076000000000004</v>
      </c>
      <c r="O9" s="66">
        <f t="shared" si="5"/>
        <v>6</v>
      </c>
      <c r="P9" s="65">
        <f>VLOOKUP($A9,'Return Data'!$B$7:$R$2292,14,0)</f>
        <v>9.1123999999999992</v>
      </c>
      <c r="Q9" s="66">
        <f t="shared" si="6"/>
        <v>6</v>
      </c>
      <c r="R9" s="65">
        <f>VLOOKUP($A9,'Return Data'!$B$7:$R$2292,16,0)</f>
        <v>7.8205</v>
      </c>
      <c r="S9" s="67">
        <f t="shared" si="7"/>
        <v>21</v>
      </c>
    </row>
    <row r="10" spans="1:19" x14ac:dyDescent="0.3">
      <c r="A10" s="82" t="s">
        <v>2033</v>
      </c>
      <c r="B10" s="64">
        <f>VLOOKUP($A10,'Return Data'!$B$7:$R$2292,3,0)</f>
        <v>44651</v>
      </c>
      <c r="C10" s="65">
        <f>VLOOKUP($A10,'Return Data'!$B$7:$R$2292,4,0)</f>
        <v>36.870199999999997</v>
      </c>
      <c r="D10" s="65">
        <f>VLOOKUP($A10,'Return Data'!$B$7:$R$2292,9,0)</f>
        <v>1.298</v>
      </c>
      <c r="E10" s="66">
        <f t="shared" si="0"/>
        <v>17</v>
      </c>
      <c r="F10" s="65">
        <f>VLOOKUP($A10,'Return Data'!$B$7:$R$2292,10,0)</f>
        <v>6.7100000000000007E-2</v>
      </c>
      <c r="G10" s="66">
        <f t="shared" si="1"/>
        <v>14</v>
      </c>
      <c r="H10" s="65">
        <f>VLOOKUP($A10,'Return Data'!$B$7:$R$2292,11,0)</f>
        <v>0.56950000000000001</v>
      </c>
      <c r="I10" s="66">
        <f t="shared" si="2"/>
        <v>14</v>
      </c>
      <c r="J10" s="65">
        <f>VLOOKUP($A10,'Return Data'!$B$7:$R$2292,12,0)</f>
        <v>3.3197999999999999</v>
      </c>
      <c r="K10" s="66">
        <f t="shared" si="3"/>
        <v>14</v>
      </c>
      <c r="L10" s="65">
        <f>VLOOKUP($A10,'Return Data'!$B$7:$R$2292,13,0)</f>
        <v>3.9885999999999999</v>
      </c>
      <c r="M10" s="66">
        <f t="shared" si="4"/>
        <v>13</v>
      </c>
      <c r="N10" s="65">
        <f>VLOOKUP($A10,'Return Data'!$B$7:$R$2292,17,0)</f>
        <v>4.9297000000000004</v>
      </c>
      <c r="O10" s="66">
        <f t="shared" si="5"/>
        <v>18</v>
      </c>
      <c r="P10" s="65">
        <f>VLOOKUP($A10,'Return Data'!$B$7:$R$2292,14,0)</f>
        <v>7.1798999999999999</v>
      </c>
      <c r="Q10" s="66">
        <f t="shared" si="6"/>
        <v>18</v>
      </c>
      <c r="R10" s="65">
        <f>VLOOKUP($A10,'Return Data'!$B$7:$R$2292,16,0)</f>
        <v>8.0543999999999993</v>
      </c>
      <c r="S10" s="67">
        <f t="shared" si="7"/>
        <v>16</v>
      </c>
    </row>
    <row r="11" spans="1:19" x14ac:dyDescent="0.3">
      <c r="A11" s="82" t="s">
        <v>1924</v>
      </c>
      <c r="B11" s="64">
        <f>VLOOKUP($A11,'Return Data'!$B$7:$R$2292,3,0)</f>
        <v>44651</v>
      </c>
      <c r="C11" s="65">
        <f>VLOOKUP($A11,'Return Data'!$B$7:$R$2292,4,0)</f>
        <v>64.944699999999997</v>
      </c>
      <c r="D11" s="65">
        <f>VLOOKUP($A11,'Return Data'!$B$7:$R$2292,9,0)</f>
        <v>3.0792000000000002</v>
      </c>
      <c r="E11" s="66">
        <f t="shared" si="0"/>
        <v>7</v>
      </c>
      <c r="F11" s="65">
        <f>VLOOKUP($A11,'Return Data'!$B$7:$R$2292,10,0)</f>
        <v>2.1735000000000002</v>
      </c>
      <c r="G11" s="66">
        <f t="shared" si="1"/>
        <v>4</v>
      </c>
      <c r="H11" s="65">
        <f>VLOOKUP($A11,'Return Data'!$B$7:$R$2292,11,0)</f>
        <v>2.1713</v>
      </c>
      <c r="I11" s="66">
        <f t="shared" si="2"/>
        <v>4</v>
      </c>
      <c r="J11" s="65">
        <f>VLOOKUP($A11,'Return Data'!$B$7:$R$2292,12,0)</f>
        <v>3.5306999999999999</v>
      </c>
      <c r="K11" s="66">
        <f t="shared" si="3"/>
        <v>13</v>
      </c>
      <c r="L11" s="65">
        <f>VLOOKUP($A11,'Return Data'!$B$7:$R$2292,13,0)</f>
        <v>3.6682000000000001</v>
      </c>
      <c r="M11" s="66">
        <f t="shared" si="4"/>
        <v>16</v>
      </c>
      <c r="N11" s="65">
        <f>VLOOKUP($A11,'Return Data'!$B$7:$R$2292,17,0)</f>
        <v>5.2275</v>
      </c>
      <c r="O11" s="66">
        <f t="shared" si="5"/>
        <v>13</v>
      </c>
      <c r="P11" s="65">
        <f>VLOOKUP($A11,'Return Data'!$B$7:$R$2292,14,0)</f>
        <v>7.6608000000000001</v>
      </c>
      <c r="Q11" s="66">
        <f t="shared" si="6"/>
        <v>15</v>
      </c>
      <c r="R11" s="65">
        <f>VLOOKUP($A11,'Return Data'!$B$7:$R$2292,16,0)</f>
        <v>8.5311000000000003</v>
      </c>
      <c r="S11" s="67">
        <f t="shared" si="7"/>
        <v>14</v>
      </c>
    </row>
    <row r="12" spans="1:19" x14ac:dyDescent="0.3">
      <c r="A12" s="82" t="s">
        <v>1292</v>
      </c>
      <c r="B12" s="64">
        <f>VLOOKUP($A12,'Return Data'!$B$7:$R$2292,3,0)</f>
        <v>44651</v>
      </c>
      <c r="C12" s="65">
        <f>VLOOKUP($A12,'Return Data'!$B$7:$R$2292,4,0)</f>
        <v>79.788799999999995</v>
      </c>
      <c r="D12" s="65">
        <f>VLOOKUP($A12,'Return Data'!$B$7:$R$2292,9,0)</f>
        <v>2.4962</v>
      </c>
      <c r="E12" s="66">
        <f t="shared" si="0"/>
        <v>13</v>
      </c>
      <c r="F12" s="65">
        <f>VLOOKUP($A12,'Return Data'!$B$7:$R$2292,10,0)</f>
        <v>0.82920000000000005</v>
      </c>
      <c r="G12" s="66">
        <f t="shared" si="1"/>
        <v>11</v>
      </c>
      <c r="H12" s="65">
        <f>VLOOKUP($A12,'Return Data'!$B$7:$R$2292,11,0)</f>
        <v>1.4830000000000001</v>
      </c>
      <c r="I12" s="66">
        <f t="shared" si="2"/>
        <v>7</v>
      </c>
      <c r="J12" s="65">
        <f>VLOOKUP($A12,'Return Data'!$B$7:$R$2292,12,0)</f>
        <v>3.8620999999999999</v>
      </c>
      <c r="K12" s="66">
        <f t="shared" si="3"/>
        <v>7</v>
      </c>
      <c r="L12" s="65">
        <f>VLOOKUP($A12,'Return Data'!$B$7:$R$2292,13,0)</f>
        <v>4.6120999999999999</v>
      </c>
      <c r="M12" s="66">
        <f t="shared" si="4"/>
        <v>8</v>
      </c>
      <c r="N12" s="65">
        <f>VLOOKUP($A12,'Return Data'!$B$7:$R$2292,17,0)</f>
        <v>6.2221000000000002</v>
      </c>
      <c r="O12" s="66">
        <f t="shared" si="5"/>
        <v>7</v>
      </c>
      <c r="P12" s="65">
        <f>VLOOKUP($A12,'Return Data'!$B$7:$R$2292,14,0)</f>
        <v>9.2986000000000004</v>
      </c>
      <c r="Q12" s="66">
        <f t="shared" si="6"/>
        <v>3</v>
      </c>
      <c r="R12" s="65">
        <f>VLOOKUP($A12,'Return Data'!$B$7:$R$2292,16,0)</f>
        <v>8.5402000000000005</v>
      </c>
      <c r="S12" s="67">
        <f t="shared" si="7"/>
        <v>13</v>
      </c>
    </row>
    <row r="13" spans="1:19" x14ac:dyDescent="0.3">
      <c r="A13" s="82" t="s">
        <v>1294</v>
      </c>
      <c r="B13" s="64">
        <f>VLOOKUP($A13,'Return Data'!$B$7:$R$2292,3,0)</f>
        <v>44651</v>
      </c>
      <c r="C13" s="65">
        <f>VLOOKUP($A13,'Return Data'!$B$7:$R$2292,4,0)</f>
        <v>20.689900000000002</v>
      </c>
      <c r="D13" s="65">
        <f>VLOOKUP($A13,'Return Data'!$B$7:$R$2292,9,0)</f>
        <v>0.84850000000000003</v>
      </c>
      <c r="E13" s="66">
        <f t="shared" si="0"/>
        <v>19</v>
      </c>
      <c r="F13" s="65">
        <f>VLOOKUP($A13,'Return Data'!$B$7:$R$2292,10,0)</f>
        <v>1.7402</v>
      </c>
      <c r="G13" s="66">
        <f t="shared" si="1"/>
        <v>9</v>
      </c>
      <c r="H13" s="65">
        <f>VLOOKUP($A13,'Return Data'!$B$7:$R$2292,11,0)</f>
        <v>1.4715</v>
      </c>
      <c r="I13" s="66">
        <f t="shared" si="2"/>
        <v>8</v>
      </c>
      <c r="J13" s="65">
        <f>VLOOKUP($A13,'Return Data'!$B$7:$R$2292,12,0)</f>
        <v>4.3941999999999997</v>
      </c>
      <c r="K13" s="66">
        <f t="shared" si="3"/>
        <v>4</v>
      </c>
      <c r="L13" s="65">
        <f>VLOOKUP($A13,'Return Data'!$B$7:$R$2292,13,0)</f>
        <v>5.7328000000000001</v>
      </c>
      <c r="M13" s="66">
        <f t="shared" si="4"/>
        <v>2</v>
      </c>
      <c r="N13" s="65">
        <f>VLOOKUP($A13,'Return Data'!$B$7:$R$2292,17,0)</f>
        <v>7.3849999999999998</v>
      </c>
      <c r="O13" s="66">
        <f t="shared" si="5"/>
        <v>1</v>
      </c>
      <c r="P13" s="65">
        <f>VLOOKUP($A13,'Return Data'!$B$7:$R$2292,14,0)</f>
        <v>9.4833999999999996</v>
      </c>
      <c r="Q13" s="66">
        <f t="shared" si="6"/>
        <v>2</v>
      </c>
      <c r="R13" s="65">
        <f>VLOOKUP($A13,'Return Data'!$B$7:$R$2292,16,0)</f>
        <v>9.3531999999999993</v>
      </c>
      <c r="S13" s="67">
        <f t="shared" si="7"/>
        <v>8</v>
      </c>
    </row>
    <row r="14" spans="1:19" x14ac:dyDescent="0.3">
      <c r="A14" s="82" t="s">
        <v>1297</v>
      </c>
      <c r="B14" s="64">
        <f>VLOOKUP($A14,'Return Data'!$B$7:$R$2292,3,0)</f>
        <v>44651</v>
      </c>
      <c r="C14" s="65">
        <f>VLOOKUP($A14,'Return Data'!$B$7:$R$2292,4,0)</f>
        <v>52.730899999999998</v>
      </c>
      <c r="D14" s="65">
        <f>VLOOKUP($A14,'Return Data'!$B$7:$R$2292,9,0)</f>
        <v>2.8942000000000001</v>
      </c>
      <c r="E14" s="66">
        <f t="shared" si="0"/>
        <v>9</v>
      </c>
      <c r="F14" s="65">
        <f>VLOOKUP($A14,'Return Data'!$B$7:$R$2292,10,0)</f>
        <v>2.9563000000000001</v>
      </c>
      <c r="G14" s="66">
        <f t="shared" si="1"/>
        <v>3</v>
      </c>
      <c r="H14" s="65">
        <f>VLOOKUP($A14,'Return Data'!$B$7:$R$2292,11,0)</f>
        <v>2.3260999999999998</v>
      </c>
      <c r="I14" s="66">
        <f t="shared" si="2"/>
        <v>3</v>
      </c>
      <c r="J14" s="65">
        <f>VLOOKUP($A14,'Return Data'!$B$7:$R$2292,12,0)</f>
        <v>4.1852</v>
      </c>
      <c r="K14" s="66">
        <f t="shared" si="3"/>
        <v>5</v>
      </c>
      <c r="L14" s="65">
        <f>VLOOKUP($A14,'Return Data'!$B$7:$R$2292,13,0)</f>
        <v>4.6704999999999997</v>
      </c>
      <c r="M14" s="66">
        <f t="shared" si="4"/>
        <v>6</v>
      </c>
      <c r="N14" s="65">
        <f>VLOOKUP($A14,'Return Data'!$B$7:$R$2292,17,0)</f>
        <v>4.0810000000000004</v>
      </c>
      <c r="O14" s="66">
        <f t="shared" si="5"/>
        <v>21</v>
      </c>
      <c r="P14" s="65">
        <f>VLOOKUP($A14,'Return Data'!$B$7:$R$2292,14,0)</f>
        <v>6.2464000000000004</v>
      </c>
      <c r="Q14" s="66">
        <f t="shared" si="6"/>
        <v>23</v>
      </c>
      <c r="R14" s="65">
        <f>VLOOKUP($A14,'Return Data'!$B$7:$R$2292,16,0)</f>
        <v>7.5808999999999997</v>
      </c>
      <c r="S14" s="67">
        <f t="shared" si="7"/>
        <v>23</v>
      </c>
    </row>
    <row r="15" spans="1:19" x14ac:dyDescent="0.3">
      <c r="A15" s="82" t="s">
        <v>1299</v>
      </c>
      <c r="B15" s="64">
        <f>VLOOKUP($A15,'Return Data'!$B$7:$R$2292,3,0)</f>
        <v>44651</v>
      </c>
      <c r="C15" s="65">
        <f>VLOOKUP($A15,'Return Data'!$B$7:$R$2292,4,0)</f>
        <v>46.5944</v>
      </c>
      <c r="D15" s="65">
        <f>VLOOKUP($A15,'Return Data'!$B$7:$R$2292,9,0)</f>
        <v>2.8167</v>
      </c>
      <c r="E15" s="66">
        <f t="shared" si="0"/>
        <v>12</v>
      </c>
      <c r="F15" s="65">
        <f>VLOOKUP($A15,'Return Data'!$B$7:$R$2292,10,0)</f>
        <v>0.67220000000000002</v>
      </c>
      <c r="G15" s="66">
        <f t="shared" si="1"/>
        <v>12</v>
      </c>
      <c r="H15" s="65">
        <f>VLOOKUP($A15,'Return Data'!$B$7:$R$2292,11,0)</f>
        <v>1.2098</v>
      </c>
      <c r="I15" s="66">
        <f t="shared" si="2"/>
        <v>11</v>
      </c>
      <c r="J15" s="65">
        <f>VLOOKUP($A15,'Return Data'!$B$7:$R$2292,12,0)</f>
        <v>3.6972999999999998</v>
      </c>
      <c r="K15" s="66">
        <f t="shared" si="3"/>
        <v>9</v>
      </c>
      <c r="L15" s="65">
        <f>VLOOKUP($A15,'Return Data'!$B$7:$R$2292,13,0)</f>
        <v>4.0796999999999999</v>
      </c>
      <c r="M15" s="66">
        <f t="shared" si="4"/>
        <v>11</v>
      </c>
      <c r="N15" s="65">
        <f>VLOOKUP($A15,'Return Data'!$B$7:$R$2292,17,0)</f>
        <v>5.3102</v>
      </c>
      <c r="O15" s="66">
        <f t="shared" si="5"/>
        <v>12</v>
      </c>
      <c r="P15" s="65">
        <f>VLOOKUP($A15,'Return Data'!$B$7:$R$2292,14,0)</f>
        <v>6.8959000000000001</v>
      </c>
      <c r="Q15" s="66">
        <f t="shared" si="6"/>
        <v>20</v>
      </c>
      <c r="R15" s="65">
        <f>VLOOKUP($A15,'Return Data'!$B$7:$R$2292,16,0)</f>
        <v>8.0106999999999999</v>
      </c>
      <c r="S15" s="67">
        <f t="shared" si="7"/>
        <v>17</v>
      </c>
    </row>
    <row r="16" spans="1:19" x14ac:dyDescent="0.3">
      <c r="A16" s="82" t="s">
        <v>1301</v>
      </c>
      <c r="B16" s="64">
        <f>VLOOKUP($A16,'Return Data'!$B$7:$R$2292,3,0)</f>
        <v>44651</v>
      </c>
      <c r="C16" s="65">
        <f>VLOOKUP($A16,'Return Data'!$B$7:$R$2292,4,0)</f>
        <v>85.433099999999996</v>
      </c>
      <c r="D16" s="65">
        <f>VLOOKUP($A16,'Return Data'!$B$7:$R$2292,9,0)</f>
        <v>1.2126999999999999</v>
      </c>
      <c r="E16" s="66">
        <f t="shared" si="0"/>
        <v>18</v>
      </c>
      <c r="F16" s="65">
        <f>VLOOKUP($A16,'Return Data'!$B$7:$R$2292,10,0)</f>
        <v>-0.1348</v>
      </c>
      <c r="G16" s="66">
        <f t="shared" si="1"/>
        <v>15</v>
      </c>
      <c r="H16" s="65">
        <f>VLOOKUP($A16,'Return Data'!$B$7:$R$2292,11,0)</f>
        <v>0.29430000000000001</v>
      </c>
      <c r="I16" s="66">
        <f t="shared" si="2"/>
        <v>16</v>
      </c>
      <c r="J16" s="65">
        <f>VLOOKUP($A16,'Return Data'!$B$7:$R$2292,12,0)</f>
        <v>4.0872000000000002</v>
      </c>
      <c r="K16" s="66">
        <f t="shared" si="3"/>
        <v>6</v>
      </c>
      <c r="L16" s="65">
        <f>VLOOKUP($A16,'Return Data'!$B$7:$R$2292,13,0)</f>
        <v>4.6619000000000002</v>
      </c>
      <c r="M16" s="66">
        <f t="shared" si="4"/>
        <v>7</v>
      </c>
      <c r="N16" s="65">
        <f>VLOOKUP($A16,'Return Data'!$B$7:$R$2292,17,0)</f>
        <v>6.7473000000000001</v>
      </c>
      <c r="O16" s="66">
        <f t="shared" si="5"/>
        <v>3</v>
      </c>
      <c r="P16" s="65">
        <f>VLOOKUP($A16,'Return Data'!$B$7:$R$2292,14,0)</f>
        <v>8.7231000000000005</v>
      </c>
      <c r="Q16" s="66">
        <f t="shared" si="6"/>
        <v>9</v>
      </c>
      <c r="R16" s="65">
        <f>VLOOKUP($A16,'Return Data'!$B$7:$R$2292,16,0)</f>
        <v>8.8542000000000005</v>
      </c>
      <c r="S16" s="67">
        <f t="shared" si="7"/>
        <v>10</v>
      </c>
    </row>
    <row r="17" spans="1:19" x14ac:dyDescent="0.3">
      <c r="A17" s="82" t="s">
        <v>1303</v>
      </c>
      <c r="B17" s="64">
        <f>VLOOKUP($A17,'Return Data'!$B$7:$R$2292,3,0)</f>
        <v>44651</v>
      </c>
      <c r="C17" s="65">
        <f>VLOOKUP($A17,'Return Data'!$B$7:$R$2292,4,0)</f>
        <v>18.5703</v>
      </c>
      <c r="D17" s="65">
        <f>VLOOKUP($A17,'Return Data'!$B$7:$R$2292,9,0)</f>
        <v>4.9344000000000001</v>
      </c>
      <c r="E17" s="66">
        <f t="shared" si="0"/>
        <v>3</v>
      </c>
      <c r="F17" s="65">
        <f>VLOOKUP($A17,'Return Data'!$B$7:$R$2292,10,0)</f>
        <v>-0.66059999999999997</v>
      </c>
      <c r="G17" s="66">
        <f t="shared" si="1"/>
        <v>18</v>
      </c>
      <c r="H17" s="65">
        <f>VLOOKUP($A17,'Return Data'!$B$7:$R$2292,11,0)</f>
        <v>0.23569999999999999</v>
      </c>
      <c r="I17" s="66">
        <f t="shared" si="2"/>
        <v>17</v>
      </c>
      <c r="J17" s="65">
        <f>VLOOKUP($A17,'Return Data'!$B$7:$R$2292,12,0)</f>
        <v>2.1036999999999999</v>
      </c>
      <c r="K17" s="66">
        <f t="shared" si="3"/>
        <v>21</v>
      </c>
      <c r="L17" s="65">
        <f>VLOOKUP($A17,'Return Data'!$B$7:$R$2292,13,0)</f>
        <v>3.3532000000000002</v>
      </c>
      <c r="M17" s="66">
        <f t="shared" si="4"/>
        <v>18</v>
      </c>
      <c r="N17" s="65">
        <f>VLOOKUP($A17,'Return Data'!$B$7:$R$2292,17,0)</f>
        <v>3.5095000000000001</v>
      </c>
      <c r="O17" s="66">
        <f t="shared" si="5"/>
        <v>23</v>
      </c>
      <c r="P17" s="65">
        <f>VLOOKUP($A17,'Return Data'!$B$7:$R$2292,14,0)</f>
        <v>5.9801000000000002</v>
      </c>
      <c r="Q17" s="66">
        <f t="shared" si="6"/>
        <v>24</v>
      </c>
      <c r="R17" s="65">
        <f>VLOOKUP($A17,'Return Data'!$B$7:$R$2292,16,0)</f>
        <v>6.8513000000000002</v>
      </c>
      <c r="S17" s="67">
        <f t="shared" si="7"/>
        <v>24</v>
      </c>
    </row>
    <row r="18" spans="1:19" x14ac:dyDescent="0.3">
      <c r="A18" s="82" t="s">
        <v>1304</v>
      </c>
      <c r="B18" s="64">
        <f>VLOOKUP($A18,'Return Data'!$B$7:$R$2292,3,0)</f>
        <v>44651</v>
      </c>
      <c r="C18" s="65">
        <f>VLOOKUP($A18,'Return Data'!$B$7:$R$2292,4,0)</f>
        <v>30.512</v>
      </c>
      <c r="D18" s="65">
        <f>VLOOKUP($A18,'Return Data'!$B$7:$R$2292,9,0)</f>
        <v>5.5987</v>
      </c>
      <c r="E18" s="66">
        <f t="shared" si="0"/>
        <v>1</v>
      </c>
      <c r="F18" s="65">
        <f>VLOOKUP($A18,'Return Data'!$B$7:$R$2292,10,0)</f>
        <v>4.6380999999999997</v>
      </c>
      <c r="G18" s="66">
        <f t="shared" si="1"/>
        <v>1</v>
      </c>
      <c r="H18" s="65">
        <f>VLOOKUP($A18,'Return Data'!$B$7:$R$2292,11,0)</f>
        <v>3.7544</v>
      </c>
      <c r="I18" s="66">
        <f t="shared" si="2"/>
        <v>1</v>
      </c>
      <c r="J18" s="65">
        <f>VLOOKUP($A18,'Return Data'!$B$7:$R$2292,12,0)</f>
        <v>4.8548999999999998</v>
      </c>
      <c r="K18" s="66">
        <f t="shared" si="3"/>
        <v>2</v>
      </c>
      <c r="L18" s="65">
        <f>VLOOKUP($A18,'Return Data'!$B$7:$R$2292,13,0)</f>
        <v>5.4873000000000003</v>
      </c>
      <c r="M18" s="66">
        <f t="shared" si="4"/>
        <v>3</v>
      </c>
      <c r="N18" s="65">
        <f>VLOOKUP($A18,'Return Data'!$B$7:$R$2292,17,0)</f>
        <v>6.7211999999999996</v>
      </c>
      <c r="O18" s="66">
        <f t="shared" si="5"/>
        <v>4</v>
      </c>
      <c r="P18" s="65">
        <f>VLOOKUP($A18,'Return Data'!$B$7:$R$2292,14,0)</f>
        <v>9.6586999999999996</v>
      </c>
      <c r="Q18" s="66">
        <f t="shared" si="6"/>
        <v>1</v>
      </c>
      <c r="R18" s="65">
        <f>VLOOKUP($A18,'Return Data'!$B$7:$R$2292,16,0)</f>
        <v>9.5350999999999999</v>
      </c>
      <c r="S18" s="67">
        <f t="shared" si="7"/>
        <v>5</v>
      </c>
    </row>
    <row r="19" spans="1:19" x14ac:dyDescent="0.3">
      <c r="A19" s="82" t="s">
        <v>1307</v>
      </c>
      <c r="B19" s="64">
        <f>VLOOKUP($A19,'Return Data'!$B$7:$R$2292,3,0)</f>
        <v>44651</v>
      </c>
      <c r="C19" s="65">
        <f>VLOOKUP($A19,'Return Data'!$B$7:$R$2292,4,0)</f>
        <v>2447.7003</v>
      </c>
      <c r="D19" s="65">
        <f>VLOOKUP($A19,'Return Data'!$B$7:$R$2292,9,0)</f>
        <v>3.1556000000000002</v>
      </c>
      <c r="E19" s="66">
        <f t="shared" si="0"/>
        <v>5</v>
      </c>
      <c r="F19" s="65">
        <f>VLOOKUP($A19,'Return Data'!$B$7:$R$2292,10,0)</f>
        <v>-1.3652</v>
      </c>
      <c r="G19" s="66">
        <f t="shared" si="1"/>
        <v>21</v>
      </c>
      <c r="H19" s="65">
        <f>VLOOKUP($A19,'Return Data'!$B$7:$R$2292,11,0)</f>
        <v>0.22439999999999999</v>
      </c>
      <c r="I19" s="66">
        <f t="shared" si="2"/>
        <v>18</v>
      </c>
      <c r="J19" s="65">
        <f>VLOOKUP($A19,'Return Data'!$B$7:$R$2292,12,0)</f>
        <v>1.9639</v>
      </c>
      <c r="K19" s="66">
        <f t="shared" si="3"/>
        <v>22</v>
      </c>
      <c r="L19" s="65">
        <f>VLOOKUP($A19,'Return Data'!$B$7:$R$2292,13,0)</f>
        <v>2.1751</v>
      </c>
      <c r="M19" s="66">
        <f t="shared" si="4"/>
        <v>23</v>
      </c>
      <c r="N19" s="65">
        <f>VLOOKUP($A19,'Return Data'!$B$7:$R$2292,17,0)</f>
        <v>3.5007999999999999</v>
      </c>
      <c r="O19" s="66">
        <f t="shared" si="5"/>
        <v>24</v>
      </c>
      <c r="P19" s="65">
        <f>VLOOKUP($A19,'Return Data'!$B$7:$R$2292,14,0)</f>
        <v>6.3170000000000002</v>
      </c>
      <c r="Q19" s="66">
        <f t="shared" si="6"/>
        <v>22</v>
      </c>
      <c r="R19" s="65">
        <f>VLOOKUP($A19,'Return Data'!$B$7:$R$2292,16,0)</f>
        <v>7.5815999999999999</v>
      </c>
      <c r="S19" s="67">
        <f t="shared" si="7"/>
        <v>22</v>
      </c>
    </row>
    <row r="20" spans="1:19" x14ac:dyDescent="0.3">
      <c r="A20" s="82" t="s">
        <v>1308</v>
      </c>
      <c r="B20" s="64">
        <f>VLOOKUP($A20,'Return Data'!$B$7:$R$2292,3,0)</f>
        <v>44651</v>
      </c>
      <c r="C20" s="65">
        <f>VLOOKUP($A20,'Return Data'!$B$7:$R$2292,4,0)</f>
        <v>88.18</v>
      </c>
      <c r="D20" s="65">
        <f>VLOOKUP($A20,'Return Data'!$B$7:$R$2292,9,0)</f>
        <v>5.5377999999999998</v>
      </c>
      <c r="E20" s="66">
        <f t="shared" si="0"/>
        <v>2</v>
      </c>
      <c r="F20" s="65">
        <f>VLOOKUP($A20,'Return Data'!$B$7:$R$2292,10,0)</f>
        <v>1.8275999999999999</v>
      </c>
      <c r="G20" s="66">
        <f t="shared" si="1"/>
        <v>8</v>
      </c>
      <c r="H20" s="65">
        <f>VLOOKUP($A20,'Return Data'!$B$7:$R$2292,11,0)</f>
        <v>0.97589999999999999</v>
      </c>
      <c r="I20" s="66">
        <f t="shared" si="2"/>
        <v>13</v>
      </c>
      <c r="J20" s="65">
        <f>VLOOKUP($A20,'Return Data'!$B$7:$R$2292,12,0)</f>
        <v>4.4950999999999999</v>
      </c>
      <c r="K20" s="66">
        <f t="shared" si="3"/>
        <v>3</v>
      </c>
      <c r="L20" s="65">
        <f>VLOOKUP($A20,'Return Data'!$B$7:$R$2292,13,0)</f>
        <v>4.9782000000000002</v>
      </c>
      <c r="M20" s="66">
        <f t="shared" si="4"/>
        <v>4</v>
      </c>
      <c r="N20" s="65">
        <f>VLOOKUP($A20,'Return Data'!$B$7:$R$2292,17,0)</f>
        <v>6.4568000000000003</v>
      </c>
      <c r="O20" s="66">
        <f t="shared" si="5"/>
        <v>5</v>
      </c>
      <c r="P20" s="65">
        <f>VLOOKUP($A20,'Return Data'!$B$7:$R$2292,14,0)</f>
        <v>8.7523</v>
      </c>
      <c r="Q20" s="66">
        <f t="shared" si="6"/>
        <v>8</v>
      </c>
      <c r="R20" s="65">
        <f>VLOOKUP($A20,'Return Data'!$B$7:$R$2292,16,0)</f>
        <v>8.7033000000000005</v>
      </c>
      <c r="S20" s="67">
        <f t="shared" si="7"/>
        <v>12</v>
      </c>
    </row>
    <row r="21" spans="1:19" x14ac:dyDescent="0.3">
      <c r="A21" s="82" t="s">
        <v>1310</v>
      </c>
      <c r="B21" s="64">
        <f>VLOOKUP($A21,'Return Data'!$B$7:$R$2292,3,0)</f>
        <v>44651</v>
      </c>
      <c r="C21" s="65">
        <f>VLOOKUP($A21,'Return Data'!$B$7:$R$2292,4,0)</f>
        <v>60.061</v>
      </c>
      <c r="D21" s="65">
        <f>VLOOKUP($A21,'Return Data'!$B$7:$R$2292,9,0)</f>
        <v>2.8691</v>
      </c>
      <c r="E21" s="66">
        <f t="shared" si="0"/>
        <v>10</v>
      </c>
      <c r="F21" s="65">
        <f>VLOOKUP($A21,'Return Data'!$B$7:$R$2292,10,0)</f>
        <v>-1.1298999999999999</v>
      </c>
      <c r="G21" s="66">
        <f t="shared" si="1"/>
        <v>20</v>
      </c>
      <c r="H21" s="65">
        <f>VLOOKUP($A21,'Return Data'!$B$7:$R$2292,11,0)</f>
        <v>1.14E-2</v>
      </c>
      <c r="I21" s="66">
        <f t="shared" si="2"/>
        <v>19</v>
      </c>
      <c r="J21" s="65">
        <f>VLOOKUP($A21,'Return Data'!$B$7:$R$2292,12,0)</f>
        <v>2.5783</v>
      </c>
      <c r="K21" s="66">
        <f t="shared" si="3"/>
        <v>19</v>
      </c>
      <c r="L21" s="65">
        <f>VLOOKUP($A21,'Return Data'!$B$7:$R$2292,13,0)</f>
        <v>3.2042999999999999</v>
      </c>
      <c r="M21" s="66">
        <f t="shared" si="4"/>
        <v>19</v>
      </c>
      <c r="N21" s="65">
        <f>VLOOKUP($A21,'Return Data'!$B$7:$R$2292,17,0)</f>
        <v>5.0132000000000003</v>
      </c>
      <c r="O21" s="66">
        <f t="shared" si="5"/>
        <v>17</v>
      </c>
      <c r="P21" s="65">
        <f>VLOOKUP($A21,'Return Data'!$B$7:$R$2292,14,0)</f>
        <v>7.5289000000000001</v>
      </c>
      <c r="Q21" s="66">
        <f t="shared" si="6"/>
        <v>16</v>
      </c>
      <c r="R21" s="65">
        <f>VLOOKUP($A21,'Return Data'!$B$7:$R$2292,16,0)</f>
        <v>9.1984999999999992</v>
      </c>
      <c r="S21" s="67">
        <f t="shared" si="7"/>
        <v>9</v>
      </c>
    </row>
    <row r="22" spans="1:19" x14ac:dyDescent="0.3">
      <c r="A22" s="82" t="s">
        <v>1312</v>
      </c>
      <c r="B22" s="64">
        <f>VLOOKUP($A22,'Return Data'!$B$7:$R$2292,3,0)</f>
        <v>44651</v>
      </c>
      <c r="C22" s="65">
        <f>VLOOKUP($A22,'Return Data'!$B$7:$R$2292,4,0)</f>
        <v>53.003799999999998</v>
      </c>
      <c r="D22" s="65">
        <f>VLOOKUP($A22,'Return Data'!$B$7:$R$2292,9,0)</f>
        <v>2.4375</v>
      </c>
      <c r="E22" s="66">
        <f t="shared" si="0"/>
        <v>14</v>
      </c>
      <c r="F22" s="65">
        <f>VLOOKUP($A22,'Return Data'!$B$7:$R$2292,10,0)</f>
        <v>2.1646000000000001</v>
      </c>
      <c r="G22" s="66">
        <f t="shared" si="1"/>
        <v>5</v>
      </c>
      <c r="H22" s="65">
        <f>VLOOKUP($A22,'Return Data'!$B$7:$R$2292,11,0)</f>
        <v>1.95</v>
      </c>
      <c r="I22" s="66">
        <f t="shared" si="2"/>
        <v>6</v>
      </c>
      <c r="J22" s="65">
        <f>VLOOKUP($A22,'Return Data'!$B$7:$R$2292,12,0)</f>
        <v>2.7543000000000002</v>
      </c>
      <c r="K22" s="66">
        <f t="shared" si="3"/>
        <v>18</v>
      </c>
      <c r="L22" s="65">
        <f>VLOOKUP($A22,'Return Data'!$B$7:$R$2292,13,0)</f>
        <v>3.4462999999999999</v>
      </c>
      <c r="M22" s="66">
        <f t="shared" si="4"/>
        <v>17</v>
      </c>
      <c r="N22" s="65">
        <f>VLOOKUP($A22,'Return Data'!$B$7:$R$2292,17,0)</f>
        <v>5.2102000000000004</v>
      </c>
      <c r="O22" s="66">
        <f t="shared" si="5"/>
        <v>14</v>
      </c>
      <c r="P22" s="65">
        <f>VLOOKUP($A22,'Return Data'!$B$7:$R$2292,14,0)</f>
        <v>8.0347000000000008</v>
      </c>
      <c r="Q22" s="66">
        <f t="shared" si="6"/>
        <v>13</v>
      </c>
      <c r="R22" s="65">
        <f>VLOOKUP($A22,'Return Data'!$B$7:$R$2292,16,0)</f>
        <v>7.9382999999999999</v>
      </c>
      <c r="S22" s="67">
        <f t="shared" si="7"/>
        <v>20</v>
      </c>
    </row>
    <row r="23" spans="1:19" x14ac:dyDescent="0.3">
      <c r="A23" s="82" t="s">
        <v>1315</v>
      </c>
      <c r="B23" s="64">
        <f>VLOOKUP($A23,'Return Data'!$B$7:$R$2292,3,0)</f>
        <v>44651</v>
      </c>
      <c r="C23" s="65">
        <f>VLOOKUP($A23,'Return Data'!$B$7:$R$2292,4,0)</f>
        <v>34.0364</v>
      </c>
      <c r="D23" s="65">
        <f>VLOOKUP($A23,'Return Data'!$B$7:$R$2292,9,0)</f>
        <v>0.60919999999999996</v>
      </c>
      <c r="E23" s="66">
        <f t="shared" si="0"/>
        <v>20</v>
      </c>
      <c r="F23" s="65">
        <f>VLOOKUP($A23,'Return Data'!$B$7:$R$2292,10,0)</f>
        <v>0.83340000000000003</v>
      </c>
      <c r="G23" s="66">
        <f t="shared" si="1"/>
        <v>10</v>
      </c>
      <c r="H23" s="65">
        <f>VLOOKUP($A23,'Return Data'!$B$7:$R$2292,11,0)</f>
        <v>1.1729000000000001</v>
      </c>
      <c r="I23" s="66">
        <f t="shared" si="2"/>
        <v>12</v>
      </c>
      <c r="J23" s="65">
        <f>VLOOKUP($A23,'Return Data'!$B$7:$R$2292,12,0)</f>
        <v>3.6709999999999998</v>
      </c>
      <c r="K23" s="66">
        <f t="shared" si="3"/>
        <v>10</v>
      </c>
      <c r="L23" s="65">
        <f>VLOOKUP($A23,'Return Data'!$B$7:$R$2292,13,0)</f>
        <v>4.3341000000000003</v>
      </c>
      <c r="M23" s="66">
        <f t="shared" si="4"/>
        <v>9</v>
      </c>
      <c r="N23" s="65">
        <f>VLOOKUP($A23,'Return Data'!$B$7:$R$2292,17,0)</f>
        <v>5.5286</v>
      </c>
      <c r="O23" s="66">
        <f t="shared" si="5"/>
        <v>10</v>
      </c>
      <c r="P23" s="65">
        <f>VLOOKUP($A23,'Return Data'!$B$7:$R$2292,14,0)</f>
        <v>8.6149000000000004</v>
      </c>
      <c r="Q23" s="66">
        <f t="shared" si="6"/>
        <v>11</v>
      </c>
      <c r="R23" s="65">
        <f>VLOOKUP($A23,'Return Data'!$B$7:$R$2292,16,0)</f>
        <v>10.0242</v>
      </c>
      <c r="S23" s="67">
        <f t="shared" si="7"/>
        <v>1</v>
      </c>
    </row>
    <row r="24" spans="1:19" x14ac:dyDescent="0.3">
      <c r="A24" s="82" t="s">
        <v>1317</v>
      </c>
      <c r="B24" s="64">
        <f>VLOOKUP($A24,'Return Data'!$B$7:$R$2292,3,0)</f>
        <v>44651</v>
      </c>
      <c r="C24" s="65">
        <f>VLOOKUP($A24,'Return Data'!$B$7:$R$2292,4,0)</f>
        <v>25.763500000000001</v>
      </c>
      <c r="D24" s="65">
        <f>VLOOKUP($A24,'Return Data'!$B$7:$R$2292,9,0)</f>
        <v>3.1526999999999998</v>
      </c>
      <c r="E24" s="66">
        <f t="shared" si="0"/>
        <v>6</v>
      </c>
      <c r="F24" s="65">
        <f>VLOOKUP($A24,'Return Data'!$B$7:$R$2292,10,0)</f>
        <v>0.66379999999999995</v>
      </c>
      <c r="G24" s="66">
        <f t="shared" si="1"/>
        <v>13</v>
      </c>
      <c r="H24" s="65">
        <f>VLOOKUP($A24,'Return Data'!$B$7:$R$2292,11,0)</f>
        <v>1.4371</v>
      </c>
      <c r="I24" s="66">
        <f t="shared" si="2"/>
        <v>9</v>
      </c>
      <c r="J24" s="65">
        <f>VLOOKUP($A24,'Return Data'!$B$7:$R$2292,12,0)</f>
        <v>3.6288</v>
      </c>
      <c r="K24" s="66">
        <f t="shared" si="3"/>
        <v>11</v>
      </c>
      <c r="L24" s="65">
        <f>VLOOKUP($A24,'Return Data'!$B$7:$R$2292,13,0)</f>
        <v>4.7667000000000002</v>
      </c>
      <c r="M24" s="66">
        <f t="shared" si="4"/>
        <v>5</v>
      </c>
      <c r="N24" s="65">
        <f>VLOOKUP($A24,'Return Data'!$B$7:$R$2292,17,0)</f>
        <v>5.4362000000000004</v>
      </c>
      <c r="O24" s="66">
        <f t="shared" si="5"/>
        <v>11</v>
      </c>
      <c r="P24" s="65">
        <f>VLOOKUP($A24,'Return Data'!$B$7:$R$2292,14,0)</f>
        <v>7.6886999999999999</v>
      </c>
      <c r="Q24" s="66">
        <f t="shared" si="6"/>
        <v>14</v>
      </c>
      <c r="R24" s="65">
        <f>VLOOKUP($A24,'Return Data'!$B$7:$R$2292,16,0)</f>
        <v>7.9649999999999999</v>
      </c>
      <c r="S24" s="67">
        <f t="shared" si="7"/>
        <v>19</v>
      </c>
    </row>
    <row r="25" spans="1:19" x14ac:dyDescent="0.3">
      <c r="A25" s="82" t="s">
        <v>1318</v>
      </c>
      <c r="B25" s="64">
        <f>VLOOKUP($A25,'Return Data'!$B$7:$R$2292,3,0)</f>
        <v>44651</v>
      </c>
      <c r="C25" s="65">
        <f>VLOOKUP($A25,'Return Data'!$B$7:$R$2292,4,0)</f>
        <v>54.3964</v>
      </c>
      <c r="D25" s="65">
        <f>VLOOKUP($A25,'Return Data'!$B$7:$R$2292,9,0)</f>
        <v>4.2643000000000004</v>
      </c>
      <c r="E25" s="66">
        <f t="shared" si="0"/>
        <v>4</v>
      </c>
      <c r="F25" s="65">
        <f>VLOOKUP($A25,'Return Data'!$B$7:$R$2292,10,0)</f>
        <v>1.9372</v>
      </c>
      <c r="G25" s="66">
        <f t="shared" si="1"/>
        <v>7</v>
      </c>
      <c r="H25" s="65">
        <f>VLOOKUP($A25,'Return Data'!$B$7:$R$2292,11,0)</f>
        <v>2.0695000000000001</v>
      </c>
      <c r="I25" s="66">
        <f t="shared" si="2"/>
        <v>5</v>
      </c>
      <c r="J25" s="65">
        <f>VLOOKUP($A25,'Return Data'!$B$7:$R$2292,12,0)</f>
        <v>3.7025000000000001</v>
      </c>
      <c r="K25" s="66">
        <f t="shared" si="3"/>
        <v>8</v>
      </c>
      <c r="L25" s="65">
        <f>VLOOKUP($A25,'Return Data'!$B$7:$R$2292,13,0)</f>
        <v>4.1105</v>
      </c>
      <c r="M25" s="66">
        <f t="shared" si="4"/>
        <v>10</v>
      </c>
      <c r="N25" s="65">
        <f>VLOOKUP($A25,'Return Data'!$B$7:$R$2292,17,0)</f>
        <v>5.9164000000000003</v>
      </c>
      <c r="O25" s="66">
        <f t="shared" si="5"/>
        <v>9</v>
      </c>
      <c r="P25" s="65">
        <f>VLOOKUP($A25,'Return Data'!$B$7:$R$2292,14,0)</f>
        <v>9.1433</v>
      </c>
      <c r="Q25" s="66">
        <f t="shared" si="6"/>
        <v>5</v>
      </c>
      <c r="R25" s="65">
        <f>VLOOKUP($A25,'Return Data'!$B$7:$R$2292,16,0)</f>
        <v>9.6933000000000007</v>
      </c>
      <c r="S25" s="67">
        <f t="shared" si="7"/>
        <v>2</v>
      </c>
    </row>
    <row r="26" spans="1:19" x14ac:dyDescent="0.3">
      <c r="A26" s="82" t="s">
        <v>1320</v>
      </c>
      <c r="B26" s="64">
        <f>VLOOKUP($A26,'Return Data'!$B$7:$R$2292,3,0)</f>
        <v>44651</v>
      </c>
      <c r="C26" s="65">
        <f>VLOOKUP($A26,'Return Data'!$B$7:$R$2292,4,0)</f>
        <v>68.020899999999997</v>
      </c>
      <c r="D26" s="65">
        <f>VLOOKUP($A26,'Return Data'!$B$7:$R$2292,9,0)</f>
        <v>1.7647999999999999</v>
      </c>
      <c r="E26" s="66">
        <f t="shared" si="0"/>
        <v>16</v>
      </c>
      <c r="F26" s="65">
        <f>VLOOKUP($A26,'Return Data'!$B$7:$R$2292,10,0)</f>
        <v>-0.2681</v>
      </c>
      <c r="G26" s="66">
        <f t="shared" si="1"/>
        <v>16</v>
      </c>
      <c r="H26" s="65">
        <f>VLOOKUP($A26,'Return Data'!$B$7:$R$2292,11,0)</f>
        <v>0.34910000000000002</v>
      </c>
      <c r="I26" s="66">
        <f t="shared" si="2"/>
        <v>15</v>
      </c>
      <c r="J26" s="65">
        <f>VLOOKUP($A26,'Return Data'!$B$7:$R$2292,12,0)</f>
        <v>2.8588</v>
      </c>
      <c r="K26" s="66">
        <f t="shared" si="3"/>
        <v>17</v>
      </c>
      <c r="L26" s="65">
        <f>VLOOKUP($A26,'Return Data'!$B$7:$R$2292,13,0)</f>
        <v>3.0646</v>
      </c>
      <c r="M26" s="66">
        <f t="shared" si="4"/>
        <v>20</v>
      </c>
      <c r="N26" s="65">
        <f>VLOOKUP($A26,'Return Data'!$B$7:$R$2292,17,0)</f>
        <v>4.2561</v>
      </c>
      <c r="O26" s="66">
        <f t="shared" si="5"/>
        <v>20</v>
      </c>
      <c r="P26" s="65">
        <f>VLOOKUP($A26,'Return Data'!$B$7:$R$2292,14,0)</f>
        <v>6.8418999999999999</v>
      </c>
      <c r="Q26" s="66">
        <f t="shared" si="6"/>
        <v>21</v>
      </c>
      <c r="R26" s="65">
        <f>VLOOKUP($A26,'Return Data'!$B$7:$R$2292,16,0)</f>
        <v>8.3050999999999995</v>
      </c>
      <c r="S26" s="67">
        <f t="shared" si="7"/>
        <v>15</v>
      </c>
    </row>
    <row r="27" spans="1:19" x14ac:dyDescent="0.3">
      <c r="A27" s="82" t="s">
        <v>1322</v>
      </c>
      <c r="B27" s="64">
        <f>VLOOKUP($A27,'Return Data'!$B$7:$R$2292,3,0)</f>
        <v>44651</v>
      </c>
      <c r="C27" s="65">
        <f>VLOOKUP($A27,'Return Data'!$B$7:$R$2292,4,0)</f>
        <v>51.711300000000001</v>
      </c>
      <c r="D27" s="65">
        <f>VLOOKUP($A27,'Return Data'!$B$7:$R$2292,9,0)</f>
        <v>2.2059000000000002</v>
      </c>
      <c r="E27" s="66">
        <f t="shared" si="0"/>
        <v>15</v>
      </c>
      <c r="F27" s="65">
        <f>VLOOKUP($A27,'Return Data'!$B$7:$R$2292,10,0)</f>
        <v>-0.63900000000000001</v>
      </c>
      <c r="G27" s="66">
        <f t="shared" si="1"/>
        <v>17</v>
      </c>
      <c r="H27" s="65">
        <f>VLOOKUP($A27,'Return Data'!$B$7:$R$2292,11,0)</f>
        <v>-0.1484</v>
      </c>
      <c r="I27" s="66">
        <f t="shared" si="2"/>
        <v>20</v>
      </c>
      <c r="J27" s="65">
        <f>VLOOKUP($A27,'Return Data'!$B$7:$R$2292,12,0)</f>
        <v>2.4502999999999999</v>
      </c>
      <c r="K27" s="66">
        <f t="shared" si="3"/>
        <v>20</v>
      </c>
      <c r="L27" s="65">
        <f>VLOOKUP($A27,'Return Data'!$B$7:$R$2292,13,0)</f>
        <v>3.0038</v>
      </c>
      <c r="M27" s="66">
        <f t="shared" si="4"/>
        <v>22</v>
      </c>
      <c r="N27" s="65">
        <f>VLOOKUP($A27,'Return Data'!$B$7:$R$2292,17,0)</f>
        <v>4.9137000000000004</v>
      </c>
      <c r="O27" s="66">
        <f t="shared" si="5"/>
        <v>19</v>
      </c>
      <c r="P27" s="65">
        <f>VLOOKUP($A27,'Return Data'!$B$7:$R$2292,14,0)</f>
        <v>7.4951999999999996</v>
      </c>
      <c r="Q27" s="66">
        <f t="shared" si="6"/>
        <v>17</v>
      </c>
      <c r="R27" s="65">
        <f>VLOOKUP($A27,'Return Data'!$B$7:$R$2292,16,0)</f>
        <v>8.7342999999999993</v>
      </c>
      <c r="S27" s="67">
        <f t="shared" si="7"/>
        <v>11</v>
      </c>
    </row>
    <row r="28" spans="1:19" x14ac:dyDescent="0.3">
      <c r="A28" s="82" t="s">
        <v>840</v>
      </c>
      <c r="B28" s="64">
        <f>VLOOKUP($A28,'Return Data'!$B$7:$R$2292,3,0)</f>
        <v>44651</v>
      </c>
      <c r="C28" s="65">
        <f>VLOOKUP($A28,'Return Data'!$B$7:$R$2292,4,0)</f>
        <v>17.813800000000001</v>
      </c>
      <c r="D28" s="65">
        <f>VLOOKUP($A28,'Return Data'!$B$7:$R$2292,9,0)</f>
        <v>0.54220000000000002</v>
      </c>
      <c r="E28" s="66">
        <f t="shared" si="0"/>
        <v>21</v>
      </c>
      <c r="F28" s="65">
        <f>VLOOKUP($A28,'Return Data'!$B$7:$R$2292,10,0)</f>
        <v>-4.1795999999999998</v>
      </c>
      <c r="G28" s="66">
        <f t="shared" si="1"/>
        <v>24</v>
      </c>
      <c r="H28" s="65">
        <f>VLOOKUP($A28,'Return Data'!$B$7:$R$2292,11,0)</f>
        <v>-2.4344999999999999</v>
      </c>
      <c r="I28" s="66">
        <f t="shared" si="2"/>
        <v>24</v>
      </c>
      <c r="J28" s="65">
        <f>VLOOKUP($A28,'Return Data'!$B$7:$R$2292,12,0)</f>
        <v>-2.1490999999999998</v>
      </c>
      <c r="K28" s="66">
        <f t="shared" si="3"/>
        <v>24</v>
      </c>
      <c r="L28" s="65">
        <f>VLOOKUP($A28,'Return Data'!$B$7:$R$2292,13,0)</f>
        <v>0.51859999999999995</v>
      </c>
      <c r="M28" s="66">
        <f t="shared" si="4"/>
        <v>24</v>
      </c>
      <c r="N28" s="65">
        <f>VLOOKUP($A28,'Return Data'!$B$7:$R$2292,17,0)</f>
        <v>3.7606999999999999</v>
      </c>
      <c r="O28" s="66">
        <f t="shared" si="5"/>
        <v>22</v>
      </c>
      <c r="P28" s="65">
        <f>VLOOKUP($A28,'Return Data'!$B$7:$R$2292,14,0)</f>
        <v>7.0904999999999996</v>
      </c>
      <c r="Q28" s="66">
        <f t="shared" si="6"/>
        <v>19</v>
      </c>
      <c r="R28" s="65">
        <f>VLOOKUP($A28,'Return Data'!$B$7:$R$2292,16,0)</f>
        <v>7.9859</v>
      </c>
      <c r="S28" s="67">
        <f t="shared" si="7"/>
        <v>18</v>
      </c>
    </row>
    <row r="29" spans="1:19" x14ac:dyDescent="0.3">
      <c r="A29" s="82" t="s">
        <v>843</v>
      </c>
      <c r="B29" s="64">
        <f>VLOOKUP($A29,'Return Data'!$B$7:$R$2292,3,0)</f>
        <v>44651</v>
      </c>
      <c r="C29" s="65">
        <f>VLOOKUP($A29,'Return Data'!$B$7:$R$2292,4,0)</f>
        <v>19.959900000000001</v>
      </c>
      <c r="D29" s="65">
        <f>VLOOKUP($A29,'Return Data'!$B$7:$R$2292,9,0)</f>
        <v>-0.15340000000000001</v>
      </c>
      <c r="E29" s="66">
        <f t="shared" si="0"/>
        <v>23</v>
      </c>
      <c r="F29" s="65">
        <f>VLOOKUP($A29,'Return Data'!$B$7:$R$2292,10,0)</f>
        <v>-1.1043000000000001</v>
      </c>
      <c r="G29" s="66">
        <f t="shared" si="1"/>
        <v>19</v>
      </c>
      <c r="H29" s="65">
        <f>VLOOKUP($A29,'Return Data'!$B$7:$R$2292,11,0)</f>
        <v>-0.50609999999999999</v>
      </c>
      <c r="I29" s="66">
        <f t="shared" si="2"/>
        <v>22</v>
      </c>
      <c r="J29" s="65">
        <f>VLOOKUP($A29,'Return Data'!$B$7:$R$2292,12,0)</f>
        <v>2.8597999999999999</v>
      </c>
      <c r="K29" s="66">
        <f t="shared" si="3"/>
        <v>16</v>
      </c>
      <c r="L29" s="65">
        <f>VLOOKUP($A29,'Return Data'!$B$7:$R$2292,13,0)</f>
        <v>3.9237000000000002</v>
      </c>
      <c r="M29" s="66">
        <f t="shared" si="4"/>
        <v>14</v>
      </c>
      <c r="N29" s="65">
        <f>VLOOKUP($A29,'Return Data'!$B$7:$R$2292,17,0)</f>
        <v>6.0246000000000004</v>
      </c>
      <c r="O29" s="66">
        <f t="shared" si="5"/>
        <v>8</v>
      </c>
      <c r="P29" s="65">
        <f>VLOOKUP($A29,'Return Data'!$B$7:$R$2292,14,0)</f>
        <v>9.1854999999999993</v>
      </c>
      <c r="Q29" s="66">
        <f t="shared" si="6"/>
        <v>4</v>
      </c>
      <c r="R29" s="65">
        <f>VLOOKUP($A29,'Return Data'!$B$7:$R$2292,16,0)</f>
        <v>9.5816999999999997</v>
      </c>
      <c r="S29" s="67">
        <f t="shared" si="7"/>
        <v>4</v>
      </c>
    </row>
    <row r="30" spans="1:19" x14ac:dyDescent="0.3">
      <c r="A30" s="82" t="s">
        <v>844</v>
      </c>
      <c r="B30" s="64">
        <f>VLOOKUP($A30,'Return Data'!$B$7:$R$2292,3,0)</f>
        <v>44651</v>
      </c>
      <c r="C30" s="65">
        <f>VLOOKUP($A30,'Return Data'!$B$7:$R$2292,4,0)</f>
        <v>36.777700000000003</v>
      </c>
      <c r="D30" s="65">
        <f>VLOOKUP($A30,'Return Data'!$B$7:$R$2292,9,0)</f>
        <v>0.40029999999999999</v>
      </c>
      <c r="E30" s="66">
        <f t="shared" si="0"/>
        <v>22</v>
      </c>
      <c r="F30" s="65">
        <f>VLOOKUP($A30,'Return Data'!$B$7:$R$2292,10,0)</f>
        <v>-2.4780000000000002</v>
      </c>
      <c r="G30" s="66">
        <f t="shared" si="1"/>
        <v>23</v>
      </c>
      <c r="H30" s="65">
        <f>VLOOKUP($A30,'Return Data'!$B$7:$R$2292,11,0)</f>
        <v>-1.4626999999999999</v>
      </c>
      <c r="I30" s="66">
        <f t="shared" si="2"/>
        <v>23</v>
      </c>
      <c r="J30" s="65">
        <f>VLOOKUP($A30,'Return Data'!$B$7:$R$2292,12,0)</f>
        <v>1.7237</v>
      </c>
      <c r="K30" s="66">
        <f t="shared" si="3"/>
        <v>23</v>
      </c>
      <c r="L30" s="65">
        <f>VLOOKUP($A30,'Return Data'!$B$7:$R$2292,13,0)</f>
        <v>3.0158999999999998</v>
      </c>
      <c r="M30" s="66">
        <f t="shared" si="4"/>
        <v>21</v>
      </c>
      <c r="N30" s="65">
        <f>VLOOKUP($A30,'Return Data'!$B$7:$R$2292,17,0)</f>
        <v>5.0629</v>
      </c>
      <c r="O30" s="66">
        <f t="shared" si="5"/>
        <v>16</v>
      </c>
      <c r="P30" s="65">
        <f>VLOOKUP($A30,'Return Data'!$B$7:$R$2292,14,0)</f>
        <v>8.6397999999999993</v>
      </c>
      <c r="Q30" s="66">
        <f t="shared" si="6"/>
        <v>10</v>
      </c>
      <c r="R30" s="65">
        <f>VLOOKUP($A30,'Return Data'!$B$7:$R$2292,16,0)</f>
        <v>9.6205999999999996</v>
      </c>
      <c r="S30" s="67">
        <f t="shared" si="7"/>
        <v>3</v>
      </c>
    </row>
    <row r="31" spans="1:19" x14ac:dyDescent="0.3">
      <c r="A31" s="82" t="s">
        <v>846</v>
      </c>
      <c r="B31" s="64">
        <f>VLOOKUP($A31,'Return Data'!$B$7:$R$2292,3,0)</f>
        <v>44651</v>
      </c>
      <c r="C31" s="65">
        <f>VLOOKUP($A31,'Return Data'!$B$7:$R$2292,4,0)</f>
        <v>52.2881</v>
      </c>
      <c r="D31" s="65">
        <f>VLOOKUP($A31,'Return Data'!$B$7:$R$2292,9,0)</f>
        <v>-0.96750000000000003</v>
      </c>
      <c r="E31" s="66">
        <f t="shared" si="0"/>
        <v>24</v>
      </c>
      <c r="F31" s="65">
        <f>VLOOKUP($A31,'Return Data'!$B$7:$R$2292,10,0)</f>
        <v>-2.0097</v>
      </c>
      <c r="G31" s="66">
        <f t="shared" si="1"/>
        <v>22</v>
      </c>
      <c r="H31" s="65">
        <f>VLOOKUP($A31,'Return Data'!$B$7:$R$2292,11,0)</f>
        <v>-0.3679</v>
      </c>
      <c r="I31" s="66">
        <f t="shared" si="2"/>
        <v>21</v>
      </c>
      <c r="J31" s="65">
        <f>VLOOKUP($A31,'Return Data'!$B$7:$R$2292,12,0)</f>
        <v>2.8700999999999999</v>
      </c>
      <c r="K31" s="66">
        <f t="shared" si="3"/>
        <v>15</v>
      </c>
      <c r="L31" s="65">
        <f>VLOOKUP($A31,'Return Data'!$B$7:$R$2292,13,0)</f>
        <v>3.875</v>
      </c>
      <c r="M31" s="66">
        <f t="shared" si="4"/>
        <v>15</v>
      </c>
      <c r="N31" s="65">
        <f>VLOOKUP($A31,'Return Data'!$B$7:$R$2292,17,0)</f>
        <v>5.0670999999999999</v>
      </c>
      <c r="O31" s="66">
        <f t="shared" si="5"/>
        <v>15</v>
      </c>
      <c r="P31" s="65">
        <f>VLOOKUP($A31,'Return Data'!$B$7:$R$2292,14,0)</f>
        <v>8.2030999999999992</v>
      </c>
      <c r="Q31" s="66">
        <f t="shared" si="6"/>
        <v>12</v>
      </c>
      <c r="R31" s="65">
        <f>VLOOKUP($A31,'Return Data'!$B$7:$R$2292,16,0)</f>
        <v>9.4217999999999993</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2.3710375000000004</v>
      </c>
      <c r="E33" s="88"/>
      <c r="F33" s="89">
        <f>AVERAGE(F8:F31)</f>
        <v>0.48654999999999998</v>
      </c>
      <c r="G33" s="88"/>
      <c r="H33" s="89">
        <f>AVERAGE(H8:H31)</f>
        <v>0.87181249999999988</v>
      </c>
      <c r="I33" s="88"/>
      <c r="J33" s="89">
        <f>AVERAGE(J8:J31)</f>
        <v>3.1685208333333321</v>
      </c>
      <c r="K33" s="88"/>
      <c r="L33" s="89">
        <f>AVERAGE(L8:L31)</f>
        <v>3.9362416666666671</v>
      </c>
      <c r="M33" s="88"/>
      <c r="N33" s="89">
        <f>AVERAGE(N8:N31)</f>
        <v>5.4035916666666672</v>
      </c>
      <c r="O33" s="88"/>
      <c r="P33" s="89">
        <f>AVERAGE(P8:P31)</f>
        <v>8.0368250000000021</v>
      </c>
      <c r="Q33" s="88"/>
      <c r="R33" s="89">
        <f>AVERAGE(R8:R31)</f>
        <v>8.6408874999999998</v>
      </c>
      <c r="S33" s="90"/>
    </row>
    <row r="34" spans="1:19" x14ac:dyDescent="0.3">
      <c r="A34" s="87" t="s">
        <v>28</v>
      </c>
      <c r="B34" s="88"/>
      <c r="C34" s="88"/>
      <c r="D34" s="89">
        <f>MIN(D8:D31)</f>
        <v>-0.96750000000000003</v>
      </c>
      <c r="E34" s="88"/>
      <c r="F34" s="89">
        <f>MIN(F8:F31)</f>
        <v>-4.1795999999999998</v>
      </c>
      <c r="G34" s="88"/>
      <c r="H34" s="89">
        <f>MIN(H8:H31)</f>
        <v>-2.4344999999999999</v>
      </c>
      <c r="I34" s="88"/>
      <c r="J34" s="89">
        <f>MIN(J8:J31)</f>
        <v>-2.1490999999999998</v>
      </c>
      <c r="K34" s="88"/>
      <c r="L34" s="89">
        <f>MIN(L8:L31)</f>
        <v>0.51859999999999995</v>
      </c>
      <c r="M34" s="88"/>
      <c r="N34" s="89">
        <f>MIN(N8:N31)</f>
        <v>3.5007999999999999</v>
      </c>
      <c r="O34" s="88"/>
      <c r="P34" s="89">
        <f>MIN(P8:P31)</f>
        <v>5.9801000000000002</v>
      </c>
      <c r="Q34" s="88"/>
      <c r="R34" s="89">
        <f>MIN(R8:R31)</f>
        <v>6.8513000000000002</v>
      </c>
      <c r="S34" s="90"/>
    </row>
    <row r="35" spans="1:19" ht="15" thickBot="1" x14ac:dyDescent="0.35">
      <c r="A35" s="91" t="s">
        <v>29</v>
      </c>
      <c r="B35" s="92"/>
      <c r="C35" s="92"/>
      <c r="D35" s="93">
        <f>MAX(D8:D31)</f>
        <v>5.5987</v>
      </c>
      <c r="E35" s="92"/>
      <c r="F35" s="93">
        <f>MAX(F8:F31)</f>
        <v>4.6380999999999997</v>
      </c>
      <c r="G35" s="92"/>
      <c r="H35" s="93">
        <f>MAX(H8:H31)</f>
        <v>3.7544</v>
      </c>
      <c r="I35" s="92"/>
      <c r="J35" s="93">
        <f>MAX(J8:J31)</f>
        <v>5.0053999999999998</v>
      </c>
      <c r="K35" s="92"/>
      <c r="L35" s="93">
        <f>MAX(L8:L31)</f>
        <v>5.7892000000000001</v>
      </c>
      <c r="M35" s="92"/>
      <c r="N35" s="93">
        <f>MAX(N8:N31)</f>
        <v>7.3849999999999998</v>
      </c>
      <c r="O35" s="92"/>
      <c r="P35" s="93">
        <f>MAX(P8:P31)</f>
        <v>9.6586999999999996</v>
      </c>
      <c r="Q35" s="92"/>
      <c r="R35" s="93">
        <f>MAX(R8:R31)</f>
        <v>10.0242</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1288</v>
      </c>
      <c r="B8" s="64">
        <f>VLOOKUP($A8,'Return Data'!$B$7:$R$2292,3,0)</f>
        <v>44651</v>
      </c>
      <c r="C8" s="65">
        <f>VLOOKUP($A8,'Return Data'!$B$7:$R$2292,4,0)</f>
        <v>66.363</v>
      </c>
      <c r="D8" s="65">
        <f>VLOOKUP($A8,'Return Data'!$B$7:$R$2292,9,0)</f>
        <v>2.4089999999999998</v>
      </c>
      <c r="E8" s="66">
        <f>RANK(D8,D$8:D$34,0)</f>
        <v>7</v>
      </c>
      <c r="F8" s="65">
        <f>VLOOKUP($A8,'Return Data'!$B$7:$R$2292,10,0)</f>
        <v>2.5038</v>
      </c>
      <c r="G8" s="66">
        <f>RANK(F8,F$8:F$34,0)</f>
        <v>2</v>
      </c>
      <c r="H8" s="65">
        <f>VLOOKUP($A8,'Return Data'!$B$7:$R$2292,11,0)</f>
        <v>2.23</v>
      </c>
      <c r="I8" s="66">
        <f>RANK(H8,H$8:H$34,0)</f>
        <v>2</v>
      </c>
      <c r="J8" s="65">
        <f>VLOOKUP($A8,'Return Data'!$B$7:$R$2292,12,0)</f>
        <v>4.3331999999999997</v>
      </c>
      <c r="K8" s="66">
        <f>RANK(J8,J$8:J$34,0)</f>
        <v>1</v>
      </c>
      <c r="L8" s="65">
        <f>VLOOKUP($A8,'Return Data'!$B$7:$R$2292,13,0)</f>
        <v>5.0902000000000003</v>
      </c>
      <c r="M8" s="66">
        <f>RANK(L8,L$8:L$34,0)</f>
        <v>1</v>
      </c>
      <c r="N8" s="65">
        <f>VLOOKUP($A8,'Return Data'!$B$7:$R$2292,17,0)</f>
        <v>6.3219000000000003</v>
      </c>
      <c r="O8" s="66">
        <f>RANK(N8,N$8:N$34,0)</f>
        <v>2</v>
      </c>
      <c r="P8" s="65">
        <f>VLOOKUP($A8,'Return Data'!$B$7:$R$2292,14,0)</f>
        <v>8.4321000000000002</v>
      </c>
      <c r="Q8" s="66">
        <f>RANK(P8,P$8:P$34,0)</f>
        <v>8</v>
      </c>
      <c r="R8" s="65">
        <f>VLOOKUP($A8,'Return Data'!$B$7:$R$2292,16,0)</f>
        <v>8.7813999999999997</v>
      </c>
      <c r="S8" s="67">
        <f>RANK(R8,R$8:R$34,0)</f>
        <v>6</v>
      </c>
    </row>
    <row r="9" spans="1:19" x14ac:dyDescent="0.3">
      <c r="A9" s="82" t="s">
        <v>1291</v>
      </c>
      <c r="B9" s="64">
        <f>VLOOKUP($A9,'Return Data'!$B$7:$R$2292,3,0)</f>
        <v>44651</v>
      </c>
      <c r="C9" s="65">
        <f>VLOOKUP($A9,'Return Data'!$B$7:$R$2292,4,0)</f>
        <v>20.435099999999998</v>
      </c>
      <c r="D9" s="65">
        <f>VLOOKUP($A9,'Return Data'!$B$7:$R$2292,9,0)</f>
        <v>2.2397999999999998</v>
      </c>
      <c r="E9" s="66">
        <f t="shared" ref="E9:E34" si="0">RANK(D9,D$8:D$34,0)</f>
        <v>10</v>
      </c>
      <c r="F9" s="65">
        <f>VLOOKUP($A9,'Return Data'!$B$7:$R$2292,10,0)</f>
        <v>1.38</v>
      </c>
      <c r="G9" s="66">
        <f t="shared" ref="G9:G34" si="1">RANK(F9,F$8:F$34,0)</f>
        <v>7</v>
      </c>
      <c r="H9" s="65">
        <f>VLOOKUP($A9,'Return Data'!$B$7:$R$2292,11,0)</f>
        <v>0.64390000000000003</v>
      </c>
      <c r="I9" s="66">
        <f t="shared" ref="I9:I34" si="2">RANK(H9,H$8:H$34,0)</f>
        <v>10</v>
      </c>
      <c r="J9" s="65">
        <f>VLOOKUP($A9,'Return Data'!$B$7:$R$2292,12,0)</f>
        <v>2.9790999999999999</v>
      </c>
      <c r="K9" s="66">
        <f t="shared" ref="K9:K34" si="3">RANK(J9,J$8:J$34,0)</f>
        <v>10</v>
      </c>
      <c r="L9" s="65">
        <f>VLOOKUP($A9,'Return Data'!$B$7:$R$2292,13,0)</f>
        <v>3.3845999999999998</v>
      </c>
      <c r="M9" s="66">
        <f t="shared" ref="M9:M34" si="4">RANK(L9,L$8:L$34,0)</f>
        <v>13</v>
      </c>
      <c r="N9" s="65">
        <f>VLOOKUP($A9,'Return Data'!$B$7:$R$2292,17,0)</f>
        <v>5.8003</v>
      </c>
      <c r="O9" s="66">
        <f t="shared" ref="O9:O34" si="5">RANK(N9,N$8:N$34,0)</f>
        <v>6</v>
      </c>
      <c r="P9" s="65">
        <f>VLOOKUP($A9,'Return Data'!$B$7:$R$2292,14,0)</f>
        <v>8.5334000000000003</v>
      </c>
      <c r="Q9" s="66">
        <f t="shared" ref="Q9:Q34" si="6">RANK(P9,P$8:P$34,0)</f>
        <v>6</v>
      </c>
      <c r="R9" s="65">
        <f>VLOOKUP($A9,'Return Data'!$B$7:$R$2292,16,0)</f>
        <v>7.2638999999999996</v>
      </c>
      <c r="S9" s="67">
        <f t="shared" ref="S9:S34" si="7">RANK(R9,R$8:R$34,0)</f>
        <v>19</v>
      </c>
    </row>
    <row r="10" spans="1:19" x14ac:dyDescent="0.3">
      <c r="A10" s="82" t="s">
        <v>2051</v>
      </c>
      <c r="B10" s="64">
        <f>VLOOKUP($A10,'Return Data'!$B$7:$R$2292,3,0)</f>
        <v>44651</v>
      </c>
      <c r="C10" s="65">
        <f>VLOOKUP($A10,'Return Data'!$B$7:$R$2292,4,0)</f>
        <v>34.081600000000002</v>
      </c>
      <c r="D10" s="65">
        <f>VLOOKUP($A10,'Return Data'!$B$7:$R$2292,9,0)</f>
        <v>0.63949999999999996</v>
      </c>
      <c r="E10" s="66">
        <f t="shared" si="0"/>
        <v>17</v>
      </c>
      <c r="F10" s="65">
        <f>VLOOKUP($A10,'Return Data'!$B$7:$R$2292,10,0)</f>
        <v>-0.67120000000000002</v>
      </c>
      <c r="G10" s="66">
        <f t="shared" si="1"/>
        <v>14</v>
      </c>
      <c r="H10" s="65">
        <f>VLOOKUP($A10,'Return Data'!$B$7:$R$2292,11,0)</f>
        <v>-0.18279999999999999</v>
      </c>
      <c r="I10" s="66">
        <f t="shared" si="2"/>
        <v>14</v>
      </c>
      <c r="J10" s="65">
        <f>VLOOKUP($A10,'Return Data'!$B$7:$R$2292,12,0)</f>
        <v>2.5537999999999998</v>
      </c>
      <c r="K10" s="66">
        <f t="shared" si="3"/>
        <v>15</v>
      </c>
      <c r="L10" s="65">
        <f>VLOOKUP($A10,'Return Data'!$B$7:$R$2292,13,0)</f>
        <v>3.21</v>
      </c>
      <c r="M10" s="66">
        <f t="shared" si="4"/>
        <v>15</v>
      </c>
      <c r="N10" s="65">
        <f>VLOOKUP($A10,'Return Data'!$B$7:$R$2292,17,0)</f>
        <v>4.1287000000000003</v>
      </c>
      <c r="O10" s="66">
        <f t="shared" si="5"/>
        <v>18</v>
      </c>
      <c r="P10" s="65">
        <f>VLOOKUP($A10,'Return Data'!$B$7:$R$2292,14,0)</f>
        <v>6.3623000000000003</v>
      </c>
      <c r="Q10" s="66">
        <f t="shared" si="6"/>
        <v>21</v>
      </c>
      <c r="R10" s="65">
        <f>VLOOKUP($A10,'Return Data'!$B$7:$R$2292,16,0)</f>
        <v>6.3093000000000004</v>
      </c>
      <c r="S10" s="67">
        <f t="shared" si="7"/>
        <v>24</v>
      </c>
    </row>
    <row r="11" spans="1:19" x14ac:dyDescent="0.3">
      <c r="A11" s="82" t="s">
        <v>1925</v>
      </c>
      <c r="B11" s="64">
        <f>VLOOKUP($A11,'Return Data'!$B$7:$R$2292,3,0)</f>
        <v>44651</v>
      </c>
      <c r="C11" s="65">
        <f>VLOOKUP($A11,'Return Data'!$B$7:$R$2292,4,0)</f>
        <v>61.715400000000002</v>
      </c>
      <c r="D11" s="65">
        <f>VLOOKUP($A11,'Return Data'!$B$7:$R$2292,9,0)</f>
        <v>2.4681999999999999</v>
      </c>
      <c r="E11" s="66">
        <f t="shared" si="0"/>
        <v>5</v>
      </c>
      <c r="F11" s="65">
        <f>VLOOKUP($A11,'Return Data'!$B$7:$R$2292,10,0)</f>
        <v>1.5919000000000001</v>
      </c>
      <c r="G11" s="66">
        <f t="shared" si="1"/>
        <v>4</v>
      </c>
      <c r="H11" s="65">
        <f>VLOOKUP($A11,'Return Data'!$B$7:$R$2292,11,0)</f>
        <v>1.5511999999999999</v>
      </c>
      <c r="I11" s="66">
        <f t="shared" si="2"/>
        <v>5</v>
      </c>
      <c r="J11" s="65">
        <f>VLOOKUP($A11,'Return Data'!$B$7:$R$2292,12,0)</f>
        <v>2.8549000000000002</v>
      </c>
      <c r="K11" s="66">
        <f t="shared" si="3"/>
        <v>11</v>
      </c>
      <c r="L11" s="65">
        <f>VLOOKUP($A11,'Return Data'!$B$7:$R$2292,13,0)</f>
        <v>2.9731000000000001</v>
      </c>
      <c r="M11" s="66">
        <f t="shared" si="4"/>
        <v>16</v>
      </c>
      <c r="N11" s="65">
        <f>VLOOKUP($A11,'Return Data'!$B$7:$R$2292,17,0)</f>
        <v>4.4962</v>
      </c>
      <c r="O11" s="66">
        <f t="shared" si="5"/>
        <v>15</v>
      </c>
      <c r="P11" s="65">
        <f>VLOOKUP($A11,'Return Data'!$B$7:$R$2292,14,0)</f>
        <v>6.9276</v>
      </c>
      <c r="Q11" s="66">
        <f t="shared" si="6"/>
        <v>16</v>
      </c>
      <c r="R11" s="65">
        <f>VLOOKUP($A11,'Return Data'!$B$7:$R$2292,16,0)</f>
        <v>8.516</v>
      </c>
      <c r="S11" s="67">
        <f t="shared" si="7"/>
        <v>8</v>
      </c>
    </row>
    <row r="12" spans="1:19" x14ac:dyDescent="0.3">
      <c r="A12" s="82" t="s">
        <v>1293</v>
      </c>
      <c r="B12" s="64">
        <f>VLOOKUP($A12,'Return Data'!$B$7:$R$2292,3,0)</f>
        <v>44651</v>
      </c>
      <c r="C12" s="65">
        <f>VLOOKUP($A12,'Return Data'!$B$7:$R$2292,4,0)</f>
        <v>76.291899999999998</v>
      </c>
      <c r="D12" s="65">
        <f>VLOOKUP($A12,'Return Data'!$B$7:$R$2292,9,0)</f>
        <v>1.9741</v>
      </c>
      <c r="E12" s="66">
        <f t="shared" si="0"/>
        <v>12</v>
      </c>
      <c r="F12" s="65">
        <f>VLOOKUP($A12,'Return Data'!$B$7:$R$2292,10,0)</f>
        <v>0.29899999999999999</v>
      </c>
      <c r="G12" s="66">
        <f t="shared" si="1"/>
        <v>10</v>
      </c>
      <c r="H12" s="65">
        <f>VLOOKUP($A12,'Return Data'!$B$7:$R$2292,11,0)</f>
        <v>0.94450000000000001</v>
      </c>
      <c r="I12" s="66">
        <f t="shared" si="2"/>
        <v>7</v>
      </c>
      <c r="J12" s="65">
        <f>VLOOKUP($A12,'Return Data'!$B$7:$R$2292,12,0)</f>
        <v>3.3245</v>
      </c>
      <c r="K12" s="66">
        <f t="shared" si="3"/>
        <v>7</v>
      </c>
      <c r="L12" s="65">
        <f>VLOOKUP($A12,'Return Data'!$B$7:$R$2292,13,0)</f>
        <v>4.0667</v>
      </c>
      <c r="M12" s="66">
        <f t="shared" si="4"/>
        <v>5</v>
      </c>
      <c r="N12" s="65">
        <f>VLOOKUP($A12,'Return Data'!$B$7:$R$2292,17,0)</f>
        <v>5.6688000000000001</v>
      </c>
      <c r="O12" s="66">
        <f t="shared" si="5"/>
        <v>7</v>
      </c>
      <c r="P12" s="65">
        <f>VLOOKUP($A12,'Return Data'!$B$7:$R$2292,14,0)</f>
        <v>8.7132000000000005</v>
      </c>
      <c r="Q12" s="66">
        <f t="shared" si="6"/>
        <v>4</v>
      </c>
      <c r="R12" s="65">
        <f>VLOOKUP($A12,'Return Data'!$B$7:$R$2292,16,0)</f>
        <v>9.4448000000000008</v>
      </c>
      <c r="S12" s="67">
        <f t="shared" si="7"/>
        <v>2</v>
      </c>
    </row>
    <row r="13" spans="1:19" x14ac:dyDescent="0.3">
      <c r="A13" s="82" t="s">
        <v>1295</v>
      </c>
      <c r="B13" s="64">
        <f>VLOOKUP($A13,'Return Data'!$B$7:$R$2292,3,0)</f>
        <v>44651</v>
      </c>
      <c r="C13" s="65">
        <f>VLOOKUP($A13,'Return Data'!$B$7:$R$2292,4,0)</f>
        <v>19.868400000000001</v>
      </c>
      <c r="D13" s="65">
        <f>VLOOKUP($A13,'Return Data'!$B$7:$R$2292,9,0)</f>
        <v>0.1956</v>
      </c>
      <c r="E13" s="66">
        <f t="shared" si="0"/>
        <v>22</v>
      </c>
      <c r="F13" s="65">
        <f>VLOOKUP($A13,'Return Data'!$B$7:$R$2292,10,0)</f>
        <v>1.0868</v>
      </c>
      <c r="G13" s="66">
        <f t="shared" si="1"/>
        <v>8</v>
      </c>
      <c r="H13" s="65">
        <f>VLOOKUP($A13,'Return Data'!$B$7:$R$2292,11,0)</f>
        <v>0.81589999999999996</v>
      </c>
      <c r="I13" s="66">
        <f t="shared" si="2"/>
        <v>8</v>
      </c>
      <c r="J13" s="65">
        <f>VLOOKUP($A13,'Return Data'!$B$7:$R$2292,12,0)</f>
        <v>3.6890999999999998</v>
      </c>
      <c r="K13" s="66">
        <f t="shared" si="3"/>
        <v>4</v>
      </c>
      <c r="L13" s="65">
        <f>VLOOKUP($A13,'Return Data'!$B$7:$R$2292,13,0)</f>
        <v>4.9932999999999996</v>
      </c>
      <c r="M13" s="66">
        <f t="shared" si="4"/>
        <v>2</v>
      </c>
      <c r="N13" s="65">
        <f>VLOOKUP($A13,'Return Data'!$B$7:$R$2292,17,0)</f>
        <v>6.7369000000000003</v>
      </c>
      <c r="O13" s="66">
        <f t="shared" si="5"/>
        <v>1</v>
      </c>
      <c r="P13" s="65">
        <f>VLOOKUP($A13,'Return Data'!$B$7:$R$2292,14,0)</f>
        <v>8.8504000000000005</v>
      </c>
      <c r="Q13" s="66">
        <f t="shared" si="6"/>
        <v>3</v>
      </c>
      <c r="R13" s="65">
        <f>VLOOKUP($A13,'Return Data'!$B$7:$R$2292,16,0)</f>
        <v>8.8096999999999994</v>
      </c>
      <c r="S13" s="67">
        <f t="shared" si="7"/>
        <v>5</v>
      </c>
    </row>
    <row r="14" spans="1:19" x14ac:dyDescent="0.3">
      <c r="A14" s="82" t="s">
        <v>1296</v>
      </c>
      <c r="B14" s="64">
        <f>VLOOKUP($A14,'Return Data'!$B$7:$R$2292,3,0)</f>
        <v>44651</v>
      </c>
      <c r="C14" s="65">
        <f>VLOOKUP($A14,'Return Data'!$B$7:$R$2292,4,0)</f>
        <v>48.902299999999997</v>
      </c>
      <c r="D14" s="65">
        <f>VLOOKUP($A14,'Return Data'!$B$7:$R$2292,9,0)</f>
        <v>2.4367999999999999</v>
      </c>
      <c r="E14" s="66">
        <f t="shared" si="0"/>
        <v>6</v>
      </c>
      <c r="F14" s="65">
        <f>VLOOKUP($A14,'Return Data'!$B$7:$R$2292,10,0)</f>
        <v>2.4958</v>
      </c>
      <c r="G14" s="66">
        <f t="shared" si="1"/>
        <v>3</v>
      </c>
      <c r="H14" s="65">
        <f>VLOOKUP($A14,'Return Data'!$B$7:$R$2292,11,0)</f>
        <v>1.8638999999999999</v>
      </c>
      <c r="I14" s="66">
        <f t="shared" si="2"/>
        <v>3</v>
      </c>
      <c r="J14" s="65">
        <f>VLOOKUP($A14,'Return Data'!$B$7:$R$2292,12,0)</f>
        <v>3.7145000000000001</v>
      </c>
      <c r="K14" s="66">
        <f t="shared" si="3"/>
        <v>3</v>
      </c>
      <c r="L14" s="65">
        <f>VLOOKUP($A14,'Return Data'!$B$7:$R$2292,13,0)</f>
        <v>4.2026000000000003</v>
      </c>
      <c r="M14" s="66">
        <f t="shared" si="4"/>
        <v>4</v>
      </c>
      <c r="N14" s="65">
        <f>VLOOKUP($A14,'Return Data'!$B$7:$R$2292,17,0)</f>
        <v>3.6009000000000002</v>
      </c>
      <c r="O14" s="66">
        <f t="shared" si="5"/>
        <v>20</v>
      </c>
      <c r="P14" s="65">
        <f>VLOOKUP($A14,'Return Data'!$B$7:$R$2292,14,0)</f>
        <v>5.7389999999999999</v>
      </c>
      <c r="Q14" s="66">
        <f t="shared" si="6"/>
        <v>25</v>
      </c>
      <c r="R14" s="65">
        <f>VLOOKUP($A14,'Return Data'!$B$7:$R$2292,16,0)</f>
        <v>8.1219000000000001</v>
      </c>
      <c r="S14" s="67">
        <f t="shared" si="7"/>
        <v>12</v>
      </c>
    </row>
    <row r="15" spans="1:19" x14ac:dyDescent="0.3">
      <c r="A15" s="82" t="s">
        <v>1298</v>
      </c>
      <c r="B15" s="64">
        <f>VLOOKUP($A15,'Return Data'!$B$7:$R$2292,3,0)</f>
        <v>44651</v>
      </c>
      <c r="C15" s="65">
        <f>VLOOKUP($A15,'Return Data'!$B$7:$R$2292,4,0)</f>
        <v>44.885599999999997</v>
      </c>
      <c r="D15" s="65">
        <f>VLOOKUP($A15,'Return Data'!$B$7:$R$2292,9,0)</f>
        <v>2.3681999999999999</v>
      </c>
      <c r="E15" s="66">
        <f t="shared" si="0"/>
        <v>9</v>
      </c>
      <c r="F15" s="65">
        <f>VLOOKUP($A15,'Return Data'!$B$7:$R$2292,10,0)</f>
        <v>0.2233</v>
      </c>
      <c r="G15" s="66">
        <f t="shared" si="1"/>
        <v>11</v>
      </c>
      <c r="H15" s="65">
        <f>VLOOKUP($A15,'Return Data'!$B$7:$R$2292,11,0)</f>
        <v>0.75609999999999999</v>
      </c>
      <c r="I15" s="66">
        <f t="shared" si="2"/>
        <v>9</v>
      </c>
      <c r="J15" s="65">
        <f>VLOOKUP($A15,'Return Data'!$B$7:$R$2292,12,0)</f>
        <v>3.2328999999999999</v>
      </c>
      <c r="K15" s="66">
        <f t="shared" si="3"/>
        <v>8</v>
      </c>
      <c r="L15" s="65">
        <f>VLOOKUP($A15,'Return Data'!$B$7:$R$2292,13,0)</f>
        <v>3.6171000000000002</v>
      </c>
      <c r="M15" s="66">
        <f t="shared" si="4"/>
        <v>9</v>
      </c>
      <c r="N15" s="65">
        <f>VLOOKUP($A15,'Return Data'!$B$7:$R$2292,17,0)</f>
        <v>4.8421000000000003</v>
      </c>
      <c r="O15" s="66">
        <f t="shared" si="5"/>
        <v>11</v>
      </c>
      <c r="P15" s="65">
        <f>VLOOKUP($A15,'Return Data'!$B$7:$R$2292,14,0)</f>
        <v>6.4405999999999999</v>
      </c>
      <c r="Q15" s="66">
        <f t="shared" si="6"/>
        <v>20</v>
      </c>
      <c r="R15" s="65">
        <f>VLOOKUP($A15,'Return Data'!$B$7:$R$2292,16,0)</f>
        <v>7.5248999999999997</v>
      </c>
      <c r="S15" s="67">
        <f t="shared" si="7"/>
        <v>17</v>
      </c>
    </row>
    <row r="16" spans="1:19" x14ac:dyDescent="0.3">
      <c r="A16" s="82" t="s">
        <v>1300</v>
      </c>
      <c r="B16" s="64">
        <f>VLOOKUP($A16,'Return Data'!$B$7:$R$2292,3,0)</f>
        <v>44651</v>
      </c>
      <c r="C16" s="65">
        <f>VLOOKUP($A16,'Return Data'!$B$7:$R$2292,4,0)</f>
        <v>80.685100000000006</v>
      </c>
      <c r="D16" s="65">
        <f>VLOOKUP($A16,'Return Data'!$B$7:$R$2292,9,0)</f>
        <v>0.63070000000000004</v>
      </c>
      <c r="E16" s="66">
        <f t="shared" si="0"/>
        <v>18</v>
      </c>
      <c r="F16" s="65">
        <f>VLOOKUP($A16,'Return Data'!$B$7:$R$2292,10,0)</f>
        <v>-0.72499999999999998</v>
      </c>
      <c r="G16" s="66">
        <f t="shared" si="1"/>
        <v>15</v>
      </c>
      <c r="H16" s="65">
        <f>VLOOKUP($A16,'Return Data'!$B$7:$R$2292,11,0)</f>
        <v>-0.30599999999999999</v>
      </c>
      <c r="I16" s="66">
        <f t="shared" si="2"/>
        <v>15</v>
      </c>
      <c r="J16" s="65">
        <f>VLOOKUP($A16,'Return Data'!$B$7:$R$2292,12,0)</f>
        <v>3.4664000000000001</v>
      </c>
      <c r="K16" s="66">
        <f t="shared" si="3"/>
        <v>5</v>
      </c>
      <c r="L16" s="65">
        <f>VLOOKUP($A16,'Return Data'!$B$7:$R$2292,13,0)</f>
        <v>4.0303000000000004</v>
      </c>
      <c r="M16" s="66">
        <f t="shared" si="4"/>
        <v>6</v>
      </c>
      <c r="N16" s="65">
        <f>VLOOKUP($A16,'Return Data'!$B$7:$R$2292,17,0)</f>
        <v>6.1363000000000003</v>
      </c>
      <c r="O16" s="66">
        <f t="shared" si="5"/>
        <v>3</v>
      </c>
      <c r="P16" s="65">
        <f>VLOOKUP($A16,'Return Data'!$B$7:$R$2292,14,0)</f>
        <v>8.1257000000000001</v>
      </c>
      <c r="Q16" s="66">
        <f t="shared" si="6"/>
        <v>9</v>
      </c>
      <c r="R16" s="65">
        <f>VLOOKUP($A16,'Return Data'!$B$7:$R$2292,16,0)</f>
        <v>9.6654999999999998</v>
      </c>
      <c r="S16" s="67">
        <f t="shared" si="7"/>
        <v>1</v>
      </c>
    </row>
    <row r="17" spans="1:19" x14ac:dyDescent="0.3">
      <c r="A17" s="82" t="s">
        <v>1302</v>
      </c>
      <c r="B17" s="64">
        <f>VLOOKUP($A17,'Return Data'!$B$7:$R$2292,3,0)</f>
        <v>44651</v>
      </c>
      <c r="C17" s="65">
        <f>VLOOKUP($A17,'Return Data'!$B$7:$R$2292,4,0)</f>
        <v>17.428899999999999</v>
      </c>
      <c r="D17" s="65">
        <f>VLOOKUP($A17,'Return Data'!$B$7:$R$2292,9,0)</f>
        <v>4.1626000000000003</v>
      </c>
      <c r="E17" s="66">
        <f t="shared" si="0"/>
        <v>3</v>
      </c>
      <c r="F17" s="65">
        <f>VLOOKUP($A17,'Return Data'!$B$7:$R$2292,10,0)</f>
        <v>-1.4282999999999999</v>
      </c>
      <c r="G17" s="66">
        <f t="shared" si="1"/>
        <v>19</v>
      </c>
      <c r="H17" s="65">
        <f>VLOOKUP($A17,'Return Data'!$B$7:$R$2292,11,0)</f>
        <v>-0.53359999999999996</v>
      </c>
      <c r="I17" s="66">
        <f t="shared" si="2"/>
        <v>18</v>
      </c>
      <c r="J17" s="65">
        <f>VLOOKUP($A17,'Return Data'!$B$7:$R$2292,12,0)</f>
        <v>1.3238000000000001</v>
      </c>
      <c r="K17" s="66">
        <f t="shared" si="3"/>
        <v>22</v>
      </c>
      <c r="L17" s="65">
        <f>VLOOKUP($A17,'Return Data'!$B$7:$R$2292,13,0)</f>
        <v>2.5609000000000002</v>
      </c>
      <c r="M17" s="66">
        <f t="shared" si="4"/>
        <v>20</v>
      </c>
      <c r="N17" s="65">
        <f>VLOOKUP($A17,'Return Data'!$B$7:$R$2292,17,0)</f>
        <v>2.6829999999999998</v>
      </c>
      <c r="O17" s="66">
        <f t="shared" si="5"/>
        <v>26</v>
      </c>
      <c r="P17" s="65">
        <f>VLOOKUP($A17,'Return Data'!$B$7:$R$2292,14,0)</f>
        <v>5.1295000000000002</v>
      </c>
      <c r="Q17" s="66">
        <f t="shared" si="6"/>
        <v>27</v>
      </c>
      <c r="R17" s="65">
        <f>VLOOKUP($A17,'Return Data'!$B$7:$R$2292,16,0)</f>
        <v>6.1696999999999997</v>
      </c>
      <c r="S17" s="67">
        <f t="shared" si="7"/>
        <v>25</v>
      </c>
    </row>
    <row r="18" spans="1:19" x14ac:dyDescent="0.3">
      <c r="A18" s="82" t="s">
        <v>1305</v>
      </c>
      <c r="B18" s="64">
        <f>VLOOKUP($A18,'Return Data'!$B$7:$R$2292,3,0)</f>
        <v>44651</v>
      </c>
      <c r="C18" s="65">
        <f>VLOOKUP($A18,'Return Data'!$B$7:$R$2292,4,0)</f>
        <v>28.802499999999998</v>
      </c>
      <c r="D18" s="65">
        <f>VLOOKUP($A18,'Return Data'!$B$7:$R$2292,9,0)</f>
        <v>4.9549000000000003</v>
      </c>
      <c r="E18" s="66">
        <f t="shared" si="0"/>
        <v>1</v>
      </c>
      <c r="F18" s="65">
        <f>VLOOKUP($A18,'Return Data'!$B$7:$R$2292,10,0)</f>
        <v>3.9927000000000001</v>
      </c>
      <c r="G18" s="66">
        <f t="shared" si="1"/>
        <v>1</v>
      </c>
      <c r="H18" s="65">
        <f>VLOOKUP($A18,'Return Data'!$B$7:$R$2292,11,0)</f>
        <v>3.1147999999999998</v>
      </c>
      <c r="I18" s="66">
        <f t="shared" si="2"/>
        <v>1</v>
      </c>
      <c r="J18" s="65">
        <f>VLOOKUP($A18,'Return Data'!$B$7:$R$2292,12,0)</f>
        <v>4.2070999999999996</v>
      </c>
      <c r="K18" s="66">
        <f t="shared" si="3"/>
        <v>2</v>
      </c>
      <c r="L18" s="65">
        <f>VLOOKUP($A18,'Return Data'!$B$7:$R$2292,13,0)</f>
        <v>4.8304999999999998</v>
      </c>
      <c r="M18" s="66">
        <f t="shared" si="4"/>
        <v>3</v>
      </c>
      <c r="N18" s="65">
        <f>VLOOKUP($A18,'Return Data'!$B$7:$R$2292,17,0)</f>
        <v>6.0590000000000002</v>
      </c>
      <c r="O18" s="66">
        <f t="shared" si="5"/>
        <v>4</v>
      </c>
      <c r="P18" s="65">
        <f>VLOOKUP($A18,'Return Data'!$B$7:$R$2292,14,0)</f>
        <v>8.9987999999999992</v>
      </c>
      <c r="Q18" s="66">
        <f t="shared" si="6"/>
        <v>1</v>
      </c>
      <c r="R18" s="65">
        <f>VLOOKUP($A18,'Return Data'!$B$7:$R$2292,16,0)</f>
        <v>8.2652999999999999</v>
      </c>
      <c r="S18" s="67">
        <f t="shared" si="7"/>
        <v>11</v>
      </c>
    </row>
    <row r="19" spans="1:19" x14ac:dyDescent="0.3">
      <c r="A19" s="82" t="s">
        <v>1306</v>
      </c>
      <c r="B19" s="64">
        <f>VLOOKUP($A19,'Return Data'!$B$7:$R$2292,3,0)</f>
        <v>44651</v>
      </c>
      <c r="C19" s="65">
        <f>VLOOKUP($A19,'Return Data'!$B$7:$R$2292,4,0)</f>
        <v>2268.5781999999999</v>
      </c>
      <c r="D19" s="65">
        <f>VLOOKUP($A19,'Return Data'!$B$7:$R$2292,9,0)</f>
        <v>2.3837999999999999</v>
      </c>
      <c r="E19" s="66">
        <f t="shared" si="0"/>
        <v>8</v>
      </c>
      <c r="F19" s="65">
        <f>VLOOKUP($A19,'Return Data'!$B$7:$R$2292,10,0)</f>
        <v>-2.1318999999999999</v>
      </c>
      <c r="G19" s="66">
        <f t="shared" si="1"/>
        <v>20</v>
      </c>
      <c r="H19" s="65">
        <f>VLOOKUP($A19,'Return Data'!$B$7:$R$2292,11,0)</f>
        <v>-0.54500000000000004</v>
      </c>
      <c r="I19" s="66">
        <f t="shared" si="2"/>
        <v>19</v>
      </c>
      <c r="J19" s="65">
        <f>VLOOKUP($A19,'Return Data'!$B$7:$R$2292,12,0)</f>
        <v>1.1848000000000001</v>
      </c>
      <c r="K19" s="66">
        <f t="shared" si="3"/>
        <v>23</v>
      </c>
      <c r="L19" s="65">
        <f>VLOOKUP($A19,'Return Data'!$B$7:$R$2292,13,0)</f>
        <v>1.3913</v>
      </c>
      <c r="M19" s="66">
        <f t="shared" si="4"/>
        <v>25</v>
      </c>
      <c r="N19" s="65">
        <f>VLOOKUP($A19,'Return Data'!$B$7:$R$2292,17,0)</f>
        <v>2.6859000000000002</v>
      </c>
      <c r="O19" s="66">
        <f t="shared" si="5"/>
        <v>25</v>
      </c>
      <c r="P19" s="65">
        <f>VLOOKUP($A19,'Return Data'!$B$7:$R$2292,14,0)</f>
        <v>5.4823000000000004</v>
      </c>
      <c r="Q19" s="66">
        <f t="shared" si="6"/>
        <v>26</v>
      </c>
      <c r="R19" s="65">
        <f>VLOOKUP($A19,'Return Data'!$B$7:$R$2292,16,0)</f>
        <v>5.9607999999999999</v>
      </c>
      <c r="S19" s="67">
        <f t="shared" si="7"/>
        <v>26</v>
      </c>
    </row>
    <row r="20" spans="1:19" x14ac:dyDescent="0.3">
      <c r="A20" s="82" t="s">
        <v>1309</v>
      </c>
      <c r="B20" s="64">
        <f>VLOOKUP($A20,'Return Data'!$B$7:$R$2292,3,0)</f>
        <v>44651</v>
      </c>
      <c r="C20" s="65">
        <f>VLOOKUP($A20,'Return Data'!$B$7:$R$2292,4,0)</f>
        <v>78.490799999999993</v>
      </c>
      <c r="D20" s="65">
        <f>VLOOKUP($A20,'Return Data'!$B$7:$R$2292,9,0)</f>
        <v>4.4812000000000003</v>
      </c>
      <c r="E20" s="66">
        <f t="shared" si="0"/>
        <v>2</v>
      </c>
      <c r="F20" s="65">
        <f>VLOOKUP($A20,'Return Data'!$B$7:$R$2292,10,0)</f>
        <v>0.82420000000000004</v>
      </c>
      <c r="G20" s="66">
        <f t="shared" si="1"/>
        <v>9</v>
      </c>
      <c r="H20" s="65">
        <f>VLOOKUP($A20,'Return Data'!$B$7:$R$2292,11,0)</f>
        <v>-7.6399999999999996E-2</v>
      </c>
      <c r="I20" s="66">
        <f t="shared" si="2"/>
        <v>13</v>
      </c>
      <c r="J20" s="65">
        <f>VLOOKUP($A20,'Return Data'!$B$7:$R$2292,12,0)</f>
        <v>3.4409000000000001</v>
      </c>
      <c r="K20" s="66">
        <f t="shared" si="3"/>
        <v>6</v>
      </c>
      <c r="L20" s="65">
        <f>VLOOKUP($A20,'Return Data'!$B$7:$R$2292,13,0)</f>
        <v>3.9155000000000002</v>
      </c>
      <c r="M20" s="66">
        <f t="shared" si="4"/>
        <v>7</v>
      </c>
      <c r="N20" s="65">
        <f>VLOOKUP($A20,'Return Data'!$B$7:$R$2292,17,0)</f>
        <v>5.3780000000000001</v>
      </c>
      <c r="O20" s="66">
        <f t="shared" si="5"/>
        <v>9</v>
      </c>
      <c r="P20" s="65">
        <f>VLOOKUP($A20,'Return Data'!$B$7:$R$2292,14,0)</f>
        <v>7.6483999999999996</v>
      </c>
      <c r="Q20" s="66">
        <f t="shared" si="6"/>
        <v>11</v>
      </c>
      <c r="R20" s="65">
        <f>VLOOKUP($A20,'Return Data'!$B$7:$R$2292,16,0)</f>
        <v>9.2588000000000008</v>
      </c>
      <c r="S20" s="67">
        <f t="shared" si="7"/>
        <v>4</v>
      </c>
    </row>
    <row r="21" spans="1:19" x14ac:dyDescent="0.3">
      <c r="A21" s="82" t="s">
        <v>1311</v>
      </c>
      <c r="B21" s="64">
        <f>VLOOKUP($A21,'Return Data'!$B$7:$R$2292,3,0)</f>
        <v>44651</v>
      </c>
      <c r="C21" s="65">
        <f>VLOOKUP($A21,'Return Data'!$B$7:$R$2292,4,0)</f>
        <v>54.4818</v>
      </c>
      <c r="D21" s="65">
        <f>VLOOKUP($A21,'Return Data'!$B$7:$R$2292,9,0)</f>
        <v>1.6664000000000001</v>
      </c>
      <c r="E21" s="66">
        <f t="shared" si="0"/>
        <v>16</v>
      </c>
      <c r="F21" s="65">
        <f>VLOOKUP($A21,'Return Data'!$B$7:$R$2292,10,0)</f>
        <v>-2.3247</v>
      </c>
      <c r="G21" s="66">
        <f t="shared" si="1"/>
        <v>22</v>
      </c>
      <c r="H21" s="65">
        <f>VLOOKUP($A21,'Return Data'!$B$7:$R$2292,11,0)</f>
        <v>-1.1852</v>
      </c>
      <c r="I21" s="66">
        <f t="shared" si="2"/>
        <v>22</v>
      </c>
      <c r="J21" s="65">
        <f>VLOOKUP($A21,'Return Data'!$B$7:$R$2292,12,0)</f>
        <v>1.3605</v>
      </c>
      <c r="K21" s="66">
        <f t="shared" si="3"/>
        <v>21</v>
      </c>
      <c r="L21" s="65">
        <f>VLOOKUP($A21,'Return Data'!$B$7:$R$2292,13,0)</f>
        <v>1.9735</v>
      </c>
      <c r="M21" s="66">
        <f t="shared" si="4"/>
        <v>23</v>
      </c>
      <c r="N21" s="65">
        <f>VLOOKUP($A21,'Return Data'!$B$7:$R$2292,17,0)</f>
        <v>3.7719999999999998</v>
      </c>
      <c r="O21" s="66">
        <f t="shared" si="5"/>
        <v>19</v>
      </c>
      <c r="P21" s="65">
        <f>VLOOKUP($A21,'Return Data'!$B$7:$R$2292,14,0)</f>
        <v>6.2409999999999997</v>
      </c>
      <c r="Q21" s="66">
        <f t="shared" si="6"/>
        <v>22</v>
      </c>
      <c r="R21" s="65">
        <f>VLOOKUP($A21,'Return Data'!$B$7:$R$2292,16,0)</f>
        <v>8.0032999999999994</v>
      </c>
      <c r="S21" s="67">
        <f t="shared" si="7"/>
        <v>14</v>
      </c>
    </row>
    <row r="22" spans="1:19" x14ac:dyDescent="0.3">
      <c r="A22" s="82" t="s">
        <v>1313</v>
      </c>
      <c r="B22" s="64">
        <f>VLOOKUP($A22,'Return Data'!$B$7:$R$2292,3,0)</f>
        <v>44651</v>
      </c>
      <c r="C22" s="65">
        <f>VLOOKUP($A22,'Return Data'!$B$7:$R$2292,4,0)</f>
        <v>49.252200000000002</v>
      </c>
      <c r="D22" s="65">
        <f>VLOOKUP($A22,'Return Data'!$B$7:$R$2292,9,0)</f>
        <v>1.7118</v>
      </c>
      <c r="E22" s="66">
        <f t="shared" si="0"/>
        <v>14</v>
      </c>
      <c r="F22" s="65">
        <f>VLOOKUP($A22,'Return Data'!$B$7:$R$2292,10,0)</f>
        <v>1.4402999999999999</v>
      </c>
      <c r="G22" s="66">
        <f t="shared" si="1"/>
        <v>6</v>
      </c>
      <c r="H22" s="65">
        <f>VLOOKUP($A22,'Return Data'!$B$7:$R$2292,11,0)</f>
        <v>1.2241</v>
      </c>
      <c r="I22" s="66">
        <f t="shared" si="2"/>
        <v>6</v>
      </c>
      <c r="J22" s="65">
        <f>VLOOKUP($A22,'Return Data'!$B$7:$R$2292,12,0)</f>
        <v>2.0213999999999999</v>
      </c>
      <c r="K22" s="66">
        <f t="shared" si="3"/>
        <v>18</v>
      </c>
      <c r="L22" s="65">
        <f>VLOOKUP($A22,'Return Data'!$B$7:$R$2292,13,0)</f>
        <v>2.7044000000000001</v>
      </c>
      <c r="M22" s="66">
        <f t="shared" si="4"/>
        <v>19</v>
      </c>
      <c r="N22" s="65">
        <f>VLOOKUP($A22,'Return Data'!$B$7:$R$2292,17,0)</f>
        <v>4.4302000000000001</v>
      </c>
      <c r="O22" s="66">
        <f t="shared" si="5"/>
        <v>16</v>
      </c>
      <c r="P22" s="65">
        <f>VLOOKUP($A22,'Return Data'!$B$7:$R$2292,14,0)</f>
        <v>7.2537000000000003</v>
      </c>
      <c r="Q22" s="66">
        <f t="shared" si="6"/>
        <v>13</v>
      </c>
      <c r="R22" s="65">
        <f>VLOOKUP($A22,'Return Data'!$B$7:$R$2292,16,0)</f>
        <v>7.3940000000000001</v>
      </c>
      <c r="S22" s="67">
        <f t="shared" si="7"/>
        <v>18</v>
      </c>
    </row>
    <row r="23" spans="1:19" x14ac:dyDescent="0.3">
      <c r="A23" s="82" t="s">
        <v>1314</v>
      </c>
      <c r="B23" s="64">
        <f>VLOOKUP($A23,'Return Data'!$B$7:$R$2292,3,0)</f>
        <v>44651</v>
      </c>
      <c r="C23" s="65">
        <f>VLOOKUP($A23,'Return Data'!$B$7:$R$2292,4,0)</f>
        <v>30.934200000000001</v>
      </c>
      <c r="D23" s="65">
        <f>VLOOKUP($A23,'Return Data'!$B$7:$R$2292,9,0)</f>
        <v>-0.35010000000000002</v>
      </c>
      <c r="E23" s="66">
        <f t="shared" si="0"/>
        <v>24</v>
      </c>
      <c r="F23" s="65">
        <f>VLOOKUP($A23,'Return Data'!$B$7:$R$2292,10,0)</f>
        <v>-0.1258</v>
      </c>
      <c r="G23" s="66">
        <f t="shared" si="1"/>
        <v>12</v>
      </c>
      <c r="H23" s="65">
        <f>VLOOKUP($A23,'Return Data'!$B$7:$R$2292,11,0)</f>
        <v>0.2109</v>
      </c>
      <c r="I23" s="66">
        <f t="shared" si="2"/>
        <v>12</v>
      </c>
      <c r="J23" s="65">
        <f>VLOOKUP($A23,'Return Data'!$B$7:$R$2292,12,0)</f>
        <v>2.69</v>
      </c>
      <c r="K23" s="66">
        <f t="shared" si="3"/>
        <v>13</v>
      </c>
      <c r="L23" s="65">
        <f>VLOOKUP($A23,'Return Data'!$B$7:$R$2292,13,0)</f>
        <v>3.3361999999999998</v>
      </c>
      <c r="M23" s="66">
        <f t="shared" si="4"/>
        <v>14</v>
      </c>
      <c r="N23" s="65">
        <f>VLOOKUP($A23,'Return Data'!$B$7:$R$2292,17,0)</f>
        <v>4.5145</v>
      </c>
      <c r="O23" s="66">
        <f t="shared" si="5"/>
        <v>14</v>
      </c>
      <c r="P23" s="65">
        <f>VLOOKUP($A23,'Return Data'!$B$7:$R$2292,14,0)</f>
        <v>7.5948000000000002</v>
      </c>
      <c r="Q23" s="66">
        <f t="shared" si="6"/>
        <v>12</v>
      </c>
      <c r="R23" s="65">
        <f>VLOOKUP($A23,'Return Data'!$B$7:$R$2292,16,0)</f>
        <v>8.6488999999999994</v>
      </c>
      <c r="S23" s="67">
        <f t="shared" si="7"/>
        <v>7</v>
      </c>
    </row>
    <row r="24" spans="1:19" x14ac:dyDescent="0.3">
      <c r="A24" s="82" t="s">
        <v>1316</v>
      </c>
      <c r="B24" s="64">
        <f>VLOOKUP($A24,'Return Data'!$B$7:$R$2292,3,0)</f>
        <v>44651</v>
      </c>
      <c r="C24" s="65">
        <f>VLOOKUP($A24,'Return Data'!$B$7:$R$2292,4,0)</f>
        <v>24.603300000000001</v>
      </c>
      <c r="D24" s="65">
        <f>VLOOKUP($A24,'Return Data'!$B$7:$R$2292,9,0)</f>
        <v>2.1190000000000002</v>
      </c>
      <c r="E24" s="66">
        <f t="shared" si="0"/>
        <v>11</v>
      </c>
      <c r="F24" s="65">
        <f>VLOOKUP($A24,'Return Data'!$B$7:$R$2292,10,0)</f>
        <v>-0.42980000000000002</v>
      </c>
      <c r="G24" s="66">
        <f t="shared" si="1"/>
        <v>13</v>
      </c>
      <c r="H24" s="65">
        <f>VLOOKUP($A24,'Return Data'!$B$7:$R$2292,11,0)</f>
        <v>0.30780000000000002</v>
      </c>
      <c r="I24" s="66">
        <f t="shared" si="2"/>
        <v>11</v>
      </c>
      <c r="J24" s="65">
        <f>VLOOKUP($A24,'Return Data'!$B$7:$R$2292,12,0)</f>
        <v>2.4807000000000001</v>
      </c>
      <c r="K24" s="66">
        <f t="shared" si="3"/>
        <v>16</v>
      </c>
      <c r="L24" s="65">
        <f>VLOOKUP($A24,'Return Data'!$B$7:$R$2292,13,0)</f>
        <v>3.5889000000000002</v>
      </c>
      <c r="M24" s="66">
        <f t="shared" si="4"/>
        <v>11</v>
      </c>
      <c r="N24" s="65">
        <f>VLOOKUP($A24,'Return Data'!$B$7:$R$2292,17,0)</f>
        <v>4.2950999999999997</v>
      </c>
      <c r="O24" s="66">
        <f t="shared" si="5"/>
        <v>17</v>
      </c>
      <c r="P24" s="65">
        <f>VLOOKUP($A24,'Return Data'!$B$7:$R$2292,14,0)</f>
        <v>6.7385999999999999</v>
      </c>
      <c r="Q24" s="66">
        <f t="shared" si="6"/>
        <v>19</v>
      </c>
      <c r="R24" s="65">
        <f>VLOOKUP($A24,'Return Data'!$B$7:$R$2292,16,0)</f>
        <v>6.9318999999999997</v>
      </c>
      <c r="S24" s="67">
        <f t="shared" si="7"/>
        <v>21</v>
      </c>
    </row>
    <row r="25" spans="1:19" x14ac:dyDescent="0.3">
      <c r="A25" s="82" t="s">
        <v>1319</v>
      </c>
      <c r="B25" s="64">
        <f>VLOOKUP($A25,'Return Data'!$B$7:$R$2292,3,0)</f>
        <v>44651</v>
      </c>
      <c r="C25" s="65">
        <f>VLOOKUP($A25,'Return Data'!$B$7:$R$2292,4,0)</f>
        <v>52.168399999999998</v>
      </c>
      <c r="D25" s="65">
        <f>VLOOKUP($A25,'Return Data'!$B$7:$R$2292,9,0)</f>
        <v>3.7835000000000001</v>
      </c>
      <c r="E25" s="66">
        <f t="shared" si="0"/>
        <v>4</v>
      </c>
      <c r="F25" s="65">
        <f>VLOOKUP($A25,'Return Data'!$B$7:$R$2292,10,0)</f>
        <v>1.4550000000000001</v>
      </c>
      <c r="G25" s="66">
        <f t="shared" si="1"/>
        <v>5</v>
      </c>
      <c r="H25" s="65">
        <f>VLOOKUP($A25,'Return Data'!$B$7:$R$2292,11,0)</f>
        <v>1.5854999999999999</v>
      </c>
      <c r="I25" s="66">
        <f t="shared" si="2"/>
        <v>4</v>
      </c>
      <c r="J25" s="65">
        <f>VLOOKUP($A25,'Return Data'!$B$7:$R$2292,12,0)</f>
        <v>3.2101999999999999</v>
      </c>
      <c r="K25" s="66">
        <f t="shared" si="3"/>
        <v>9</v>
      </c>
      <c r="L25" s="65">
        <f>VLOOKUP($A25,'Return Data'!$B$7:$R$2292,13,0)</f>
        <v>3.6120999999999999</v>
      </c>
      <c r="M25" s="66">
        <f t="shared" si="4"/>
        <v>10</v>
      </c>
      <c r="N25" s="65">
        <f>VLOOKUP($A25,'Return Data'!$B$7:$R$2292,17,0)</f>
        <v>5.4126000000000003</v>
      </c>
      <c r="O25" s="66">
        <f t="shared" si="5"/>
        <v>8</v>
      </c>
      <c r="P25" s="65">
        <f>VLOOKUP($A25,'Return Data'!$B$7:$R$2292,14,0)</f>
        <v>8.6346000000000007</v>
      </c>
      <c r="Q25" s="66">
        <f t="shared" si="6"/>
        <v>5</v>
      </c>
      <c r="R25" s="65">
        <f>VLOOKUP($A25,'Return Data'!$B$7:$R$2292,16,0)</f>
        <v>8.0709999999999997</v>
      </c>
      <c r="S25" s="67">
        <f t="shared" si="7"/>
        <v>13</v>
      </c>
    </row>
    <row r="26" spans="1:19" x14ac:dyDescent="0.3">
      <c r="A26" s="82" t="s">
        <v>1321</v>
      </c>
      <c r="B26" s="64">
        <f>VLOOKUP($A26,'Return Data'!$B$7:$R$2292,3,0)</f>
        <v>44651</v>
      </c>
      <c r="C26" s="65">
        <f>VLOOKUP($A26,'Return Data'!$B$7:$R$2292,4,0)</f>
        <v>62.731099999999998</v>
      </c>
      <c r="D26" s="65">
        <f>VLOOKUP($A26,'Return Data'!$B$7:$R$2292,9,0)</f>
        <v>0.56710000000000005</v>
      </c>
      <c r="E26" s="66">
        <f t="shared" si="0"/>
        <v>19</v>
      </c>
      <c r="F26" s="65">
        <f>VLOOKUP($A26,'Return Data'!$B$7:$R$2292,10,0)</f>
        <v>-1.2425999999999999</v>
      </c>
      <c r="G26" s="66">
        <f t="shared" si="1"/>
        <v>17</v>
      </c>
      <c r="H26" s="65">
        <f>VLOOKUP($A26,'Return Data'!$B$7:$R$2292,11,0)</f>
        <v>-0.47460000000000002</v>
      </c>
      <c r="I26" s="66">
        <f t="shared" si="2"/>
        <v>17</v>
      </c>
      <c r="J26" s="65">
        <f>VLOOKUP($A26,'Return Data'!$B$7:$R$2292,12,0)</f>
        <v>1.9871000000000001</v>
      </c>
      <c r="K26" s="66">
        <f t="shared" si="3"/>
        <v>19</v>
      </c>
      <c r="L26" s="65">
        <f>VLOOKUP($A26,'Return Data'!$B$7:$R$2292,13,0)</f>
        <v>2.2141999999999999</v>
      </c>
      <c r="M26" s="66">
        <f t="shared" si="4"/>
        <v>21</v>
      </c>
      <c r="N26" s="65">
        <f>VLOOKUP($A26,'Return Data'!$B$7:$R$2292,17,0)</f>
        <v>3.4030999999999998</v>
      </c>
      <c r="O26" s="66">
        <f t="shared" si="5"/>
        <v>24</v>
      </c>
      <c r="P26" s="65">
        <f>VLOOKUP($A26,'Return Data'!$B$7:$R$2292,14,0)</f>
        <v>6.0323000000000002</v>
      </c>
      <c r="Q26" s="66">
        <f t="shared" si="6"/>
        <v>23</v>
      </c>
      <c r="R26" s="65">
        <f>VLOOKUP($A26,'Return Data'!$B$7:$R$2292,16,0)</f>
        <v>8.4696999999999996</v>
      </c>
      <c r="S26" s="67">
        <f t="shared" si="7"/>
        <v>9</v>
      </c>
    </row>
    <row r="27" spans="1:19" x14ac:dyDescent="0.3">
      <c r="A27" s="82" t="s">
        <v>1323</v>
      </c>
      <c r="B27" s="64">
        <f>VLOOKUP($A27,'Return Data'!$B$7:$R$2292,3,0)</f>
        <v>44651</v>
      </c>
      <c r="C27" s="65">
        <f>VLOOKUP($A27,'Return Data'!$B$7:$R$2292,4,0)</f>
        <v>50.380400000000002</v>
      </c>
      <c r="D27" s="65">
        <f>VLOOKUP($A27,'Return Data'!$B$7:$R$2292,9,0)</f>
        <v>1.9265000000000001</v>
      </c>
      <c r="E27" s="66">
        <f t="shared" si="0"/>
        <v>13</v>
      </c>
      <c r="F27" s="65">
        <f>VLOOKUP($A27,'Return Data'!$B$7:$R$2292,10,0)</f>
        <v>-0.91800000000000004</v>
      </c>
      <c r="G27" s="66">
        <f t="shared" si="1"/>
        <v>16</v>
      </c>
      <c r="H27" s="65">
        <f>VLOOKUP($A27,'Return Data'!$B$7:$R$2292,11,0)</f>
        <v>-0.42780000000000001</v>
      </c>
      <c r="I27" s="66">
        <f t="shared" si="2"/>
        <v>16</v>
      </c>
      <c r="J27" s="65">
        <f>VLOOKUP($A27,'Return Data'!$B$7:$R$2292,12,0)</f>
        <v>2.1655000000000002</v>
      </c>
      <c r="K27" s="66">
        <f t="shared" si="3"/>
        <v>17</v>
      </c>
      <c r="L27" s="65">
        <f>VLOOKUP($A27,'Return Data'!$B$7:$R$2292,13,0)</f>
        <v>2.7147999999999999</v>
      </c>
      <c r="M27" s="66">
        <f t="shared" si="4"/>
        <v>18</v>
      </c>
      <c r="N27" s="65">
        <f>VLOOKUP($A27,'Return Data'!$B$7:$R$2292,17,0)</f>
        <v>4.6127000000000002</v>
      </c>
      <c r="O27" s="66">
        <f t="shared" si="5"/>
        <v>13</v>
      </c>
      <c r="P27" s="65">
        <f>VLOOKUP($A27,'Return Data'!$B$7:$R$2292,14,0)</f>
        <v>7.1844999999999999</v>
      </c>
      <c r="Q27" s="66">
        <f t="shared" si="6"/>
        <v>14</v>
      </c>
      <c r="R27" s="65">
        <f>VLOOKUP($A27,'Return Data'!$B$7:$R$2292,16,0)</f>
        <v>8.3330000000000002</v>
      </c>
      <c r="S27" s="67">
        <f t="shared" si="7"/>
        <v>10</v>
      </c>
    </row>
    <row r="28" spans="1:19" x14ac:dyDescent="0.3">
      <c r="A28" s="82" t="s">
        <v>841</v>
      </c>
      <c r="B28" s="64">
        <f>VLOOKUP($A28,'Return Data'!$B$7:$R$2292,3,0)</f>
        <v>44651</v>
      </c>
      <c r="C28" s="65">
        <f>VLOOKUP($A28,'Return Data'!$B$7:$R$2292,4,0)</f>
        <v>17.505199999999999</v>
      </c>
      <c r="D28" s="65">
        <f>VLOOKUP($A28,'Return Data'!$B$7:$R$2292,9,0)</f>
        <v>0.34310000000000002</v>
      </c>
      <c r="E28" s="66">
        <f t="shared" si="0"/>
        <v>20</v>
      </c>
      <c r="F28" s="65">
        <f>VLOOKUP($A28,'Return Data'!$B$7:$R$2292,10,0)</f>
        <v>-4.3795000000000002</v>
      </c>
      <c r="G28" s="66">
        <f t="shared" si="1"/>
        <v>26</v>
      </c>
      <c r="H28" s="65">
        <f>VLOOKUP($A28,'Return Data'!$B$7:$R$2292,11,0)</f>
        <v>-2.6387999999999998</v>
      </c>
      <c r="I28" s="66">
        <f t="shared" si="2"/>
        <v>27</v>
      </c>
      <c r="J28" s="65">
        <f>VLOOKUP($A28,'Return Data'!$B$7:$R$2292,12,0)</f>
        <v>-2.3532999999999999</v>
      </c>
      <c r="K28" s="66">
        <f t="shared" si="3"/>
        <v>27</v>
      </c>
      <c r="L28" s="65">
        <f>VLOOKUP($A28,'Return Data'!$B$7:$R$2292,13,0)</f>
        <v>0.30769999999999997</v>
      </c>
      <c r="M28" s="66">
        <f t="shared" si="4"/>
        <v>27</v>
      </c>
      <c r="N28" s="65">
        <f>VLOOKUP($A28,'Return Data'!$B$7:$R$2292,17,0)</f>
        <v>3.5480999999999998</v>
      </c>
      <c r="O28" s="66">
        <f t="shared" si="5"/>
        <v>22</v>
      </c>
      <c r="P28" s="65">
        <f>VLOOKUP($A28,'Return Data'!$B$7:$R$2292,14,0)</f>
        <v>6.8616999999999999</v>
      </c>
      <c r="Q28" s="66">
        <f t="shared" si="6"/>
        <v>17</v>
      </c>
      <c r="R28" s="65">
        <f>VLOOKUP($A28,'Return Data'!$B$7:$R$2292,16,0)</f>
        <v>7.7351000000000001</v>
      </c>
      <c r="S28" s="67">
        <f t="shared" si="7"/>
        <v>16</v>
      </c>
    </row>
    <row r="29" spans="1:19" x14ac:dyDescent="0.3">
      <c r="A29" s="82" t="s">
        <v>842</v>
      </c>
      <c r="B29" s="64">
        <f>VLOOKUP($A29,'Return Data'!$B$7:$R$2292,3,0)</f>
        <v>44651</v>
      </c>
      <c r="C29" s="65">
        <f>VLOOKUP($A29,'Return Data'!$B$7:$R$2292,4,0)</f>
        <v>19.624600000000001</v>
      </c>
      <c r="D29" s="65">
        <f>VLOOKUP($A29,'Return Data'!$B$7:$R$2292,9,0)</f>
        <v>-0.31190000000000001</v>
      </c>
      <c r="E29" s="66">
        <f t="shared" si="0"/>
        <v>23</v>
      </c>
      <c r="F29" s="65">
        <f>VLOOKUP($A29,'Return Data'!$B$7:$R$2292,10,0)</f>
        <v>-1.2628999999999999</v>
      </c>
      <c r="G29" s="66">
        <f t="shared" si="1"/>
        <v>18</v>
      </c>
      <c r="H29" s="65">
        <f>VLOOKUP($A29,'Return Data'!$B$7:$R$2292,11,0)</f>
        <v>-0.66510000000000002</v>
      </c>
      <c r="I29" s="66">
        <f t="shared" si="2"/>
        <v>20</v>
      </c>
      <c r="J29" s="65">
        <f>VLOOKUP($A29,'Return Data'!$B$7:$R$2292,12,0)</f>
        <v>2.6968000000000001</v>
      </c>
      <c r="K29" s="66">
        <f t="shared" si="3"/>
        <v>12</v>
      </c>
      <c r="L29" s="65">
        <f>VLOOKUP($A29,'Return Data'!$B$7:$R$2292,13,0)</f>
        <v>3.7581000000000002</v>
      </c>
      <c r="M29" s="66">
        <f t="shared" si="4"/>
        <v>8</v>
      </c>
      <c r="N29" s="65">
        <f>VLOOKUP($A29,'Return Data'!$B$7:$R$2292,17,0)</f>
        <v>5.8552999999999997</v>
      </c>
      <c r="O29" s="66">
        <f t="shared" si="5"/>
        <v>5</v>
      </c>
      <c r="P29" s="65">
        <f>VLOOKUP($A29,'Return Data'!$B$7:$R$2292,14,0)</f>
        <v>8.9971999999999994</v>
      </c>
      <c r="Q29" s="66">
        <f t="shared" si="6"/>
        <v>2</v>
      </c>
      <c r="R29" s="65">
        <f>VLOOKUP($A29,'Return Data'!$B$7:$R$2292,16,0)</f>
        <v>9.3361999999999998</v>
      </c>
      <c r="S29" s="67">
        <f t="shared" si="7"/>
        <v>3</v>
      </c>
    </row>
    <row r="30" spans="1:19" x14ac:dyDescent="0.3">
      <c r="A30" s="82" t="s">
        <v>845</v>
      </c>
      <c r="B30" s="64">
        <f>VLOOKUP($A30,'Return Data'!$B$7:$R$2292,3,0)</f>
        <v>44651</v>
      </c>
      <c r="C30" s="65">
        <f>VLOOKUP($A30,'Return Data'!$B$7:$R$2292,4,0)</f>
        <v>36.398600000000002</v>
      </c>
      <c r="D30" s="65">
        <f>VLOOKUP($A30,'Return Data'!$B$7:$R$2292,9,0)</f>
        <v>0.2427</v>
      </c>
      <c r="E30" s="66">
        <f t="shared" si="0"/>
        <v>21</v>
      </c>
      <c r="F30" s="65">
        <f>VLOOKUP($A30,'Return Data'!$B$7:$R$2292,10,0)</f>
        <v>-2.6280000000000001</v>
      </c>
      <c r="G30" s="66">
        <f t="shared" si="1"/>
        <v>23</v>
      </c>
      <c r="H30" s="65">
        <f>VLOOKUP($A30,'Return Data'!$B$7:$R$2292,11,0)</f>
        <v>-1.6020000000000001</v>
      </c>
      <c r="I30" s="66">
        <f t="shared" si="2"/>
        <v>23</v>
      </c>
      <c r="J30" s="65">
        <f>VLOOKUP($A30,'Return Data'!$B$7:$R$2292,12,0)</f>
        <v>1.5847</v>
      </c>
      <c r="K30" s="66">
        <f t="shared" si="3"/>
        <v>20</v>
      </c>
      <c r="L30" s="65">
        <f>VLOOKUP($A30,'Return Data'!$B$7:$R$2292,13,0)</f>
        <v>2.8767</v>
      </c>
      <c r="M30" s="66">
        <f t="shared" si="4"/>
        <v>17</v>
      </c>
      <c r="N30" s="65">
        <f>VLOOKUP($A30,'Return Data'!$B$7:$R$2292,17,0)</f>
        <v>4.9225000000000003</v>
      </c>
      <c r="O30" s="66">
        <f t="shared" si="5"/>
        <v>10</v>
      </c>
      <c r="P30" s="65">
        <f>VLOOKUP($A30,'Return Data'!$B$7:$R$2292,14,0)</f>
        <v>8.4967000000000006</v>
      </c>
      <c r="Q30" s="66">
        <f t="shared" si="6"/>
        <v>7</v>
      </c>
      <c r="R30" s="65">
        <f>VLOOKUP($A30,'Return Data'!$B$7:$R$2292,16,0)</f>
        <v>6.6475</v>
      </c>
      <c r="S30" s="67">
        <f t="shared" si="7"/>
        <v>23</v>
      </c>
    </row>
    <row r="31" spans="1:19" x14ac:dyDescent="0.3">
      <c r="A31" s="82" t="s">
        <v>1993</v>
      </c>
      <c r="B31" s="64">
        <f>VLOOKUP($A31,'Return Data'!$B$7:$R$2292,3,0)</f>
        <v>44651</v>
      </c>
      <c r="C31" s="65">
        <f>VLOOKUP($A31,'Return Data'!$B$7:$R$2292,4,0)</f>
        <v>50.814799999999998</v>
      </c>
      <c r="D31" s="65">
        <f>VLOOKUP($A31,'Return Data'!$B$7:$R$2292,9,0)</f>
        <v>-1.2753000000000001</v>
      </c>
      <c r="E31" s="66">
        <f t="shared" si="0"/>
        <v>27</v>
      </c>
      <c r="F31" s="65">
        <f>VLOOKUP($A31,'Return Data'!$B$7:$R$2292,10,0)</f>
        <v>-2.3163999999999998</v>
      </c>
      <c r="G31" s="66">
        <f t="shared" si="1"/>
        <v>21</v>
      </c>
      <c r="H31" s="65">
        <f>VLOOKUP($A31,'Return Data'!$B$7:$R$2292,11,0)</f>
        <v>-0.67649999999999999</v>
      </c>
      <c r="I31" s="66">
        <f t="shared" si="2"/>
        <v>21</v>
      </c>
      <c r="J31" s="65">
        <f>VLOOKUP($A31,'Return Data'!$B$7:$R$2292,12,0)</f>
        <v>2.5541999999999998</v>
      </c>
      <c r="K31" s="66">
        <f t="shared" si="3"/>
        <v>14</v>
      </c>
      <c r="L31" s="65">
        <f>VLOOKUP($A31,'Return Data'!$B$7:$R$2292,13,0)</f>
        <v>3.5537999999999998</v>
      </c>
      <c r="M31" s="66">
        <f t="shared" si="4"/>
        <v>12</v>
      </c>
      <c r="N31" s="65">
        <f>VLOOKUP($A31,'Return Data'!$B$7:$R$2292,17,0)</f>
        <v>4.7441000000000004</v>
      </c>
      <c r="O31" s="66">
        <f t="shared" si="5"/>
        <v>12</v>
      </c>
      <c r="P31" s="65">
        <f>VLOOKUP($A31,'Return Data'!$B$7:$R$2292,14,0)</f>
        <v>7.8738999999999999</v>
      </c>
      <c r="Q31" s="66">
        <f t="shared" si="6"/>
        <v>10</v>
      </c>
      <c r="R31" s="65">
        <f>VLOOKUP($A31,'Return Data'!$B$7:$R$2292,16,0)</f>
        <v>7.9397000000000002</v>
      </c>
      <c r="S31" s="67">
        <f t="shared" si="7"/>
        <v>15</v>
      </c>
    </row>
    <row r="32" spans="1:19" x14ac:dyDescent="0.3">
      <c r="A32" s="82" t="s">
        <v>699</v>
      </c>
      <c r="B32" s="64">
        <f>VLOOKUP($A32,'Return Data'!$B$7:$R$2292,3,0)</f>
        <v>44651</v>
      </c>
      <c r="C32" s="65">
        <f>VLOOKUP($A32,'Return Data'!$B$7:$R$2292,4,0)</f>
        <v>22.229700000000001</v>
      </c>
      <c r="D32" s="65">
        <f>VLOOKUP($A32,'Return Data'!$B$7:$R$2292,9,0)</f>
        <v>-0.47120000000000001</v>
      </c>
      <c r="E32" s="66">
        <f t="shared" si="0"/>
        <v>25</v>
      </c>
      <c r="F32" s="65">
        <f>VLOOKUP($A32,'Return Data'!$B$7:$R$2292,10,0)</f>
        <v>-4.0727000000000002</v>
      </c>
      <c r="G32" s="66">
        <f t="shared" si="1"/>
        <v>24</v>
      </c>
      <c r="H32" s="65">
        <f>VLOOKUP($A32,'Return Data'!$B$7:$R$2292,11,0)</f>
        <v>-1.7555000000000001</v>
      </c>
      <c r="I32" s="66">
        <f t="shared" si="2"/>
        <v>24</v>
      </c>
      <c r="J32" s="65">
        <f>VLOOKUP($A32,'Return Data'!$B$7:$R$2292,12,0)</f>
        <v>0.3286</v>
      </c>
      <c r="K32" s="66">
        <f t="shared" si="3"/>
        <v>24</v>
      </c>
      <c r="L32" s="65">
        <f>VLOOKUP($A32,'Return Data'!$B$7:$R$2292,13,0)</f>
        <v>2.1768999999999998</v>
      </c>
      <c r="M32" s="66">
        <f t="shared" si="4"/>
        <v>22</v>
      </c>
      <c r="N32" s="65">
        <f>VLOOKUP($A32,'Return Data'!$B$7:$R$2292,17,0)</f>
        <v>3.5756000000000001</v>
      </c>
      <c r="O32" s="66">
        <f t="shared" si="5"/>
        <v>21</v>
      </c>
      <c r="P32" s="65">
        <f>VLOOKUP($A32,'Return Data'!$B$7:$R$2292,14,0)</f>
        <v>6.8098000000000001</v>
      </c>
      <c r="Q32" s="66">
        <f t="shared" si="6"/>
        <v>18</v>
      </c>
      <c r="R32" s="65">
        <f>VLOOKUP($A32,'Return Data'!$B$7:$R$2292,16,0)</f>
        <v>7.1986999999999997</v>
      </c>
      <c r="S32" s="67">
        <f t="shared" si="7"/>
        <v>20</v>
      </c>
    </row>
    <row r="33" spans="1:19" x14ac:dyDescent="0.3">
      <c r="A33" s="82" t="s">
        <v>700</v>
      </c>
      <c r="B33" s="64">
        <f>VLOOKUP($A33,'Return Data'!$B$7:$R$2292,3,0)</f>
        <v>44651</v>
      </c>
      <c r="C33" s="65">
        <f>VLOOKUP($A33,'Return Data'!$B$7:$R$2292,4,0)</f>
        <v>22.552600000000002</v>
      </c>
      <c r="D33" s="65">
        <f>VLOOKUP($A33,'Return Data'!$B$7:$R$2292,9,0)</f>
        <v>-0.64700000000000002</v>
      </c>
      <c r="E33" s="66">
        <f t="shared" si="0"/>
        <v>26</v>
      </c>
      <c r="F33" s="65">
        <f>VLOOKUP($A33,'Return Data'!$B$7:$R$2292,10,0)</f>
        <v>-4.6731999999999996</v>
      </c>
      <c r="G33" s="66">
        <f t="shared" si="1"/>
        <v>27</v>
      </c>
      <c r="H33" s="65">
        <f>VLOOKUP($A33,'Return Data'!$B$7:$R$2292,11,0)</f>
        <v>-2.1996000000000002</v>
      </c>
      <c r="I33" s="66">
        <f t="shared" si="2"/>
        <v>25</v>
      </c>
      <c r="J33" s="65">
        <f>VLOOKUP($A33,'Return Data'!$B$7:$R$2292,12,0)</f>
        <v>-6.4899999999999999E-2</v>
      </c>
      <c r="K33" s="66">
        <f t="shared" si="3"/>
        <v>25</v>
      </c>
      <c r="L33" s="65">
        <f>VLOOKUP($A33,'Return Data'!$B$7:$R$2292,13,0)</f>
        <v>1.9621</v>
      </c>
      <c r="M33" s="66">
        <f t="shared" si="4"/>
        <v>24</v>
      </c>
      <c r="N33" s="65">
        <f>VLOOKUP($A33,'Return Data'!$B$7:$R$2292,17,0)</f>
        <v>3.5442999999999998</v>
      </c>
      <c r="O33" s="66">
        <f t="shared" si="5"/>
        <v>23</v>
      </c>
      <c r="P33" s="65">
        <f>VLOOKUP($A33,'Return Data'!$B$7:$R$2292,14,0)</f>
        <v>6.9969999999999999</v>
      </c>
      <c r="Q33" s="66">
        <f t="shared" si="6"/>
        <v>15</v>
      </c>
      <c r="R33" s="65">
        <f>VLOOKUP($A33,'Return Data'!$B$7:$R$2292,16,0)</f>
        <v>6.8628999999999998</v>
      </c>
      <c r="S33" s="67">
        <f t="shared" si="7"/>
        <v>22</v>
      </c>
    </row>
    <row r="34" spans="1:19" x14ac:dyDescent="0.3">
      <c r="A34" s="82" t="s">
        <v>701</v>
      </c>
      <c r="B34" s="64">
        <f>VLOOKUP($A34,'Return Data'!$B$7:$R$2292,3,0)</f>
        <v>44651</v>
      </c>
      <c r="C34" s="65">
        <f>VLOOKUP($A34,'Return Data'!$B$7:$R$2292,4,0)</f>
        <v>203.08840000000001</v>
      </c>
      <c r="D34" s="65">
        <f>VLOOKUP($A34,'Return Data'!$B$7:$R$2292,9,0)</f>
        <v>1.6732</v>
      </c>
      <c r="E34" s="66">
        <f t="shared" si="0"/>
        <v>15</v>
      </c>
      <c r="F34" s="65">
        <f>VLOOKUP($A34,'Return Data'!$B$7:$R$2292,10,0)</f>
        <v>-4.2847999999999997</v>
      </c>
      <c r="G34" s="66">
        <f t="shared" si="1"/>
        <v>25</v>
      </c>
      <c r="H34" s="65">
        <f>VLOOKUP($A34,'Return Data'!$B$7:$R$2292,11,0)</f>
        <v>-2.4350000000000001</v>
      </c>
      <c r="I34" s="66">
        <f t="shared" si="2"/>
        <v>26</v>
      </c>
      <c r="J34" s="65">
        <f>VLOOKUP($A34,'Return Data'!$B$7:$R$2292,12,0)</f>
        <v>-1.9167000000000001</v>
      </c>
      <c r="K34" s="66">
        <f t="shared" si="3"/>
        <v>26</v>
      </c>
      <c r="L34" s="65">
        <f>VLOOKUP($A34,'Return Data'!$B$7:$R$2292,13,0)</f>
        <v>0.75660000000000005</v>
      </c>
      <c r="M34" s="66">
        <f t="shared" si="4"/>
        <v>26</v>
      </c>
      <c r="N34" s="65">
        <f>VLOOKUP($A34,'Return Data'!$B$7:$R$2292,17,0)</f>
        <v>1.9118999999999999</v>
      </c>
      <c r="O34" s="66">
        <f t="shared" si="5"/>
        <v>27</v>
      </c>
      <c r="P34" s="65">
        <f>VLOOKUP($A34,'Return Data'!$B$7:$R$2292,14,0)</f>
        <v>6.0034000000000001</v>
      </c>
      <c r="Q34" s="66">
        <f t="shared" si="6"/>
        <v>24</v>
      </c>
      <c r="R34" s="65">
        <f>VLOOKUP($A34,'Return Data'!$B$7:$R$2292,16,0)</f>
        <v>5.9039000000000001</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1.5674888888888889</v>
      </c>
      <c r="E36" s="88"/>
      <c r="F36" s="89">
        <f>AVERAGE(F8:F34)</f>
        <v>-0.60451851851851846</v>
      </c>
      <c r="G36" s="88"/>
      <c r="H36" s="89">
        <f>AVERAGE(H8:H34)</f>
        <v>-1.6862962962962989E-2</v>
      </c>
      <c r="I36" s="88"/>
      <c r="J36" s="89">
        <f>AVERAGE(J8:J34)</f>
        <v>2.1870296296296297</v>
      </c>
      <c r="K36" s="88"/>
      <c r="L36" s="89">
        <f>AVERAGE(L8:L34)</f>
        <v>3.1037814814814819</v>
      </c>
      <c r="M36" s="88"/>
      <c r="N36" s="89">
        <f>AVERAGE(N8:N34)</f>
        <v>4.5585185185185191</v>
      </c>
      <c r="O36" s="88"/>
      <c r="P36" s="89">
        <f>AVERAGE(P8:P34)</f>
        <v>7.3000925925925912</v>
      </c>
      <c r="Q36" s="88"/>
      <c r="R36" s="89">
        <f>AVERAGE(R8:R34)</f>
        <v>7.8358444444444437</v>
      </c>
      <c r="S36" s="90"/>
    </row>
    <row r="37" spans="1:19" x14ac:dyDescent="0.3">
      <c r="A37" s="87" t="s">
        <v>28</v>
      </c>
      <c r="B37" s="88"/>
      <c r="C37" s="88"/>
      <c r="D37" s="89">
        <f>MIN(D8:D34)</f>
        <v>-1.2753000000000001</v>
      </c>
      <c r="E37" s="88"/>
      <c r="F37" s="89">
        <f>MIN(F8:F34)</f>
        <v>-4.6731999999999996</v>
      </c>
      <c r="G37" s="88"/>
      <c r="H37" s="89">
        <f>MIN(H8:H34)</f>
        <v>-2.6387999999999998</v>
      </c>
      <c r="I37" s="88"/>
      <c r="J37" s="89">
        <f>MIN(J8:J34)</f>
        <v>-2.3532999999999999</v>
      </c>
      <c r="K37" s="88"/>
      <c r="L37" s="89">
        <f>MIN(L8:L34)</f>
        <v>0.30769999999999997</v>
      </c>
      <c r="M37" s="88"/>
      <c r="N37" s="89">
        <f>MIN(N8:N34)</f>
        <v>1.9118999999999999</v>
      </c>
      <c r="O37" s="88"/>
      <c r="P37" s="89">
        <f>MIN(P8:P34)</f>
        <v>5.1295000000000002</v>
      </c>
      <c r="Q37" s="88"/>
      <c r="R37" s="89">
        <f>MIN(R8:R34)</f>
        <v>5.9039000000000001</v>
      </c>
      <c r="S37" s="90"/>
    </row>
    <row r="38" spans="1:19" ht="15" thickBot="1" x14ac:dyDescent="0.35">
      <c r="A38" s="91" t="s">
        <v>29</v>
      </c>
      <c r="B38" s="92"/>
      <c r="C38" s="92"/>
      <c r="D38" s="93">
        <f>MAX(D8:D34)</f>
        <v>4.9549000000000003</v>
      </c>
      <c r="E38" s="92"/>
      <c r="F38" s="93">
        <f>MAX(F8:F34)</f>
        <v>3.9927000000000001</v>
      </c>
      <c r="G38" s="92"/>
      <c r="H38" s="93">
        <f>MAX(H8:H34)</f>
        <v>3.1147999999999998</v>
      </c>
      <c r="I38" s="92"/>
      <c r="J38" s="93">
        <f>MAX(J8:J34)</f>
        <v>4.3331999999999997</v>
      </c>
      <c r="K38" s="92"/>
      <c r="L38" s="93">
        <f>MAX(L8:L34)</f>
        <v>5.0902000000000003</v>
      </c>
      <c r="M38" s="92"/>
      <c r="N38" s="93">
        <f>MAX(N8:N34)</f>
        <v>6.7369000000000003</v>
      </c>
      <c r="O38" s="92"/>
      <c r="P38" s="93">
        <f>MAX(P8:P34)</f>
        <v>8.9987999999999992</v>
      </c>
      <c r="Q38" s="92"/>
      <c r="R38" s="93">
        <f>MAX(R8:R34)</f>
        <v>9.6654999999999998</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44651</v>
      </c>
      <c r="C8" s="65">
        <f>VLOOKUP($A8,'Return Data'!$B$7:$R$2292,4,0)</f>
        <v>304.32659999999998</v>
      </c>
      <c r="D8" s="65">
        <f>VLOOKUP($A8,'Return Data'!$B$7:$R$2292,9,0)</f>
        <v>4.7590000000000003</v>
      </c>
      <c r="E8" s="66">
        <f t="shared" ref="E8:E25" si="0">RANK(D8,D$8:D$25,0)</f>
        <v>1</v>
      </c>
      <c r="F8" s="65">
        <f>VLOOKUP($A8,'Return Data'!$B$7:$R$2292,10,0)</f>
        <v>4.3071999999999999</v>
      </c>
      <c r="G8" s="66">
        <f t="shared" ref="G8:G25" si="1">RANK(F8,F$8:F$25,0)</f>
        <v>2</v>
      </c>
      <c r="H8" s="65">
        <f>VLOOKUP($A8,'Return Data'!$B$7:$R$2292,11,0)</f>
        <v>3.6086999999999998</v>
      </c>
      <c r="I8" s="66">
        <f t="shared" ref="I8:I25" si="2">RANK(H8,H$8:H$25,0)</f>
        <v>4</v>
      </c>
      <c r="J8" s="65">
        <f>VLOOKUP($A8,'Return Data'!$B$7:$R$2292,12,0)</f>
        <v>4.5994000000000002</v>
      </c>
      <c r="K8" s="66">
        <f t="shared" ref="K8:K25" si="3">RANK(J8,J$8:J$25,0)</f>
        <v>5</v>
      </c>
      <c r="L8" s="65">
        <f>VLOOKUP($A8,'Return Data'!$B$7:$R$2292,13,0)</f>
        <v>5.0415999999999999</v>
      </c>
      <c r="M8" s="66">
        <f t="shared" ref="M8:M25" si="4">RANK(L8,L$8:L$25,0)</f>
        <v>7</v>
      </c>
      <c r="N8" s="65">
        <f>VLOOKUP($A8,'Return Data'!$B$7:$R$2292,17,0)</f>
        <v>6.7690000000000001</v>
      </c>
      <c r="O8" s="66">
        <f t="shared" ref="O8:O23" si="5">RANK(N8,N$8:N$25,0)</f>
        <v>3</v>
      </c>
      <c r="P8" s="65">
        <f>VLOOKUP($A8,'Return Data'!$B$7:$R$2292,14,0)</f>
        <v>7.9298999999999999</v>
      </c>
      <c r="Q8" s="66">
        <f t="shared" ref="Q8:Q23" si="6">RANK(P8,P$8:P$25,0)</f>
        <v>4</v>
      </c>
      <c r="R8" s="65">
        <f>VLOOKUP($A8,'Return Data'!$B$7:$R$2292,16,0)</f>
        <v>8.9727999999999994</v>
      </c>
      <c r="S8" s="67">
        <f t="shared" ref="S8:S25" si="7">RANK(R8,R$8:R$25,0)</f>
        <v>1</v>
      </c>
    </row>
    <row r="9" spans="1:19" x14ac:dyDescent="0.3">
      <c r="A9" s="82" t="s">
        <v>561</v>
      </c>
      <c r="B9" s="64">
        <f>VLOOKUP($A9,'Return Data'!$B$7:$R$2292,3,0)</f>
        <v>44651</v>
      </c>
      <c r="C9" s="65">
        <f>VLOOKUP($A9,'Return Data'!$B$7:$R$2292,4,0)</f>
        <v>2187.0567000000001</v>
      </c>
      <c r="D9" s="65">
        <f>VLOOKUP($A9,'Return Data'!$B$7:$R$2292,9,0)</f>
        <v>4.6313000000000004</v>
      </c>
      <c r="E9" s="66">
        <f t="shared" si="0"/>
        <v>2</v>
      </c>
      <c r="F9" s="65">
        <f>VLOOKUP($A9,'Return Data'!$B$7:$R$2292,10,0)</f>
        <v>4.1315</v>
      </c>
      <c r="G9" s="66">
        <f t="shared" si="1"/>
        <v>7</v>
      </c>
      <c r="H9" s="65">
        <f>VLOOKUP($A9,'Return Data'!$B$7:$R$2292,11,0)</f>
        <v>3.6305999999999998</v>
      </c>
      <c r="I9" s="66">
        <f t="shared" si="2"/>
        <v>3</v>
      </c>
      <c r="J9" s="65">
        <f>VLOOKUP($A9,'Return Data'!$B$7:$R$2292,12,0)</f>
        <v>4.0898000000000003</v>
      </c>
      <c r="K9" s="66">
        <f t="shared" si="3"/>
        <v>13</v>
      </c>
      <c r="L9" s="65">
        <f>VLOOKUP($A9,'Return Data'!$B$7:$R$2292,13,0)</f>
        <v>4.2553000000000001</v>
      </c>
      <c r="M9" s="66">
        <f t="shared" si="4"/>
        <v>14</v>
      </c>
      <c r="N9" s="65">
        <f>VLOOKUP($A9,'Return Data'!$B$7:$R$2292,17,0)</f>
        <v>6.1494</v>
      </c>
      <c r="O9" s="66">
        <f t="shared" si="5"/>
        <v>12</v>
      </c>
      <c r="P9" s="65">
        <f>VLOOKUP($A9,'Return Data'!$B$7:$R$2292,14,0)</f>
        <v>7.3083999999999998</v>
      </c>
      <c r="Q9" s="66">
        <f t="shared" si="6"/>
        <v>13</v>
      </c>
      <c r="R9" s="65">
        <f>VLOOKUP($A9,'Return Data'!$B$7:$R$2292,16,0)</f>
        <v>8.2249999999999996</v>
      </c>
      <c r="S9" s="67">
        <f t="shared" si="7"/>
        <v>11</v>
      </c>
    </row>
    <row r="10" spans="1:19" x14ac:dyDescent="0.3">
      <c r="A10" s="82" t="s">
        <v>563</v>
      </c>
      <c r="B10" s="64">
        <f>VLOOKUP($A10,'Return Data'!$B$7:$R$2292,3,0)</f>
        <v>44651</v>
      </c>
      <c r="C10" s="65">
        <f>VLOOKUP($A10,'Return Data'!$B$7:$R$2292,4,0)</f>
        <v>19.971800000000002</v>
      </c>
      <c r="D10" s="65">
        <f>VLOOKUP($A10,'Return Data'!$B$7:$R$2292,9,0)</f>
        <v>3.7317999999999998</v>
      </c>
      <c r="E10" s="66">
        <f t="shared" si="0"/>
        <v>15</v>
      </c>
      <c r="F10" s="65">
        <f>VLOOKUP($A10,'Return Data'!$B$7:$R$2292,10,0)</f>
        <v>3.4796999999999998</v>
      </c>
      <c r="G10" s="66">
        <f t="shared" si="1"/>
        <v>15</v>
      </c>
      <c r="H10" s="65">
        <f>VLOOKUP($A10,'Return Data'!$B$7:$R$2292,11,0)</f>
        <v>3.1703000000000001</v>
      </c>
      <c r="I10" s="66">
        <f t="shared" si="2"/>
        <v>14</v>
      </c>
      <c r="J10" s="65">
        <f>VLOOKUP($A10,'Return Data'!$B$7:$R$2292,12,0)</f>
        <v>4.0395000000000003</v>
      </c>
      <c r="K10" s="66">
        <f t="shared" si="3"/>
        <v>14</v>
      </c>
      <c r="L10" s="65">
        <f>VLOOKUP($A10,'Return Data'!$B$7:$R$2292,13,0)</f>
        <v>4.1071</v>
      </c>
      <c r="M10" s="66">
        <f t="shared" si="4"/>
        <v>15</v>
      </c>
      <c r="N10" s="65">
        <f>VLOOKUP($A10,'Return Data'!$B$7:$R$2292,17,0)</f>
        <v>6.1859999999999999</v>
      </c>
      <c r="O10" s="66">
        <f t="shared" si="5"/>
        <v>11</v>
      </c>
      <c r="P10" s="65">
        <f>VLOOKUP($A10,'Return Data'!$B$7:$R$2292,14,0)</f>
        <v>7.5115999999999996</v>
      </c>
      <c r="Q10" s="66">
        <f t="shared" si="6"/>
        <v>10</v>
      </c>
      <c r="R10" s="65">
        <f>VLOOKUP($A10,'Return Data'!$B$7:$R$2292,16,0)</f>
        <v>8.4289000000000005</v>
      </c>
      <c r="S10" s="67">
        <f t="shared" si="7"/>
        <v>6</v>
      </c>
    </row>
    <row r="11" spans="1:19" x14ac:dyDescent="0.3">
      <c r="A11" s="82" t="s">
        <v>565</v>
      </c>
      <c r="B11" s="64">
        <f>VLOOKUP($A11,'Return Data'!$B$7:$R$2292,3,0)</f>
        <v>44651</v>
      </c>
      <c r="C11" s="65">
        <f>VLOOKUP($A11,'Return Data'!$B$7:$R$2292,4,0)</f>
        <v>20.561399999999999</v>
      </c>
      <c r="D11" s="65">
        <f>VLOOKUP($A11,'Return Data'!$B$7:$R$2292,9,0)</f>
        <v>3.1004</v>
      </c>
      <c r="E11" s="66">
        <f t="shared" si="0"/>
        <v>18</v>
      </c>
      <c r="F11" s="65">
        <f>VLOOKUP($A11,'Return Data'!$B$7:$R$2292,10,0)</f>
        <v>2.6284000000000001</v>
      </c>
      <c r="G11" s="66">
        <f t="shared" si="1"/>
        <v>17</v>
      </c>
      <c r="H11" s="65">
        <f>VLOOKUP($A11,'Return Data'!$B$7:$R$2292,11,0)</f>
        <v>2.7917999999999998</v>
      </c>
      <c r="I11" s="66">
        <f t="shared" si="2"/>
        <v>17</v>
      </c>
      <c r="J11" s="65">
        <f>VLOOKUP($A11,'Return Data'!$B$7:$R$2292,12,0)</f>
        <v>5.2359</v>
      </c>
      <c r="K11" s="66">
        <f t="shared" si="3"/>
        <v>1</v>
      </c>
      <c r="L11" s="65">
        <f>VLOOKUP($A11,'Return Data'!$B$7:$R$2292,13,0)</f>
        <v>5.6913</v>
      </c>
      <c r="M11" s="66">
        <f t="shared" si="4"/>
        <v>1</v>
      </c>
      <c r="N11" s="65">
        <f>VLOOKUP($A11,'Return Data'!$B$7:$R$2292,17,0)</f>
        <v>7.0487000000000002</v>
      </c>
      <c r="O11" s="66">
        <f t="shared" si="5"/>
        <v>1</v>
      </c>
      <c r="P11" s="65">
        <f>VLOOKUP($A11,'Return Data'!$B$7:$R$2292,14,0)</f>
        <v>9.3923000000000005</v>
      </c>
      <c r="Q11" s="66">
        <f t="shared" si="6"/>
        <v>1</v>
      </c>
      <c r="R11" s="65">
        <f>VLOOKUP($A11,'Return Data'!$B$7:$R$2292,16,0)</f>
        <v>8.7956000000000003</v>
      </c>
      <c r="S11" s="67">
        <f t="shared" si="7"/>
        <v>2</v>
      </c>
    </row>
    <row r="12" spans="1:19" x14ac:dyDescent="0.3">
      <c r="A12" s="82" t="s">
        <v>568</v>
      </c>
      <c r="B12" s="64">
        <f>VLOOKUP($A12,'Return Data'!$B$7:$R$2292,3,0)</f>
        <v>44651</v>
      </c>
      <c r="C12" s="65">
        <f>VLOOKUP($A12,'Return Data'!$B$7:$R$2292,4,0)</f>
        <v>18.8566</v>
      </c>
      <c r="D12" s="65">
        <f>VLOOKUP($A12,'Return Data'!$B$7:$R$2292,9,0)</f>
        <v>3.8087</v>
      </c>
      <c r="E12" s="66">
        <f t="shared" si="0"/>
        <v>13</v>
      </c>
      <c r="F12" s="65">
        <f>VLOOKUP($A12,'Return Data'!$B$7:$R$2292,10,0)</f>
        <v>3.9085999999999999</v>
      </c>
      <c r="G12" s="66">
        <f t="shared" si="1"/>
        <v>9</v>
      </c>
      <c r="H12" s="65">
        <f>VLOOKUP($A12,'Return Data'!$B$7:$R$2292,11,0)</f>
        <v>3.5215999999999998</v>
      </c>
      <c r="I12" s="66">
        <f t="shared" si="2"/>
        <v>7</v>
      </c>
      <c r="J12" s="65">
        <f>VLOOKUP($A12,'Return Data'!$B$7:$R$2292,12,0)</f>
        <v>4.3575999999999997</v>
      </c>
      <c r="K12" s="66">
        <f t="shared" si="3"/>
        <v>9</v>
      </c>
      <c r="L12" s="65">
        <f>VLOOKUP($A12,'Return Data'!$B$7:$R$2292,13,0)</f>
        <v>4.6519000000000004</v>
      </c>
      <c r="M12" s="66">
        <f t="shared" si="4"/>
        <v>9</v>
      </c>
      <c r="N12" s="65">
        <f>VLOOKUP($A12,'Return Data'!$B$7:$R$2292,17,0)</f>
        <v>5.5712000000000002</v>
      </c>
      <c r="O12" s="66">
        <f t="shared" si="5"/>
        <v>14</v>
      </c>
      <c r="P12" s="65">
        <f>VLOOKUP($A12,'Return Data'!$B$7:$R$2292,14,0)</f>
        <v>7.4448999999999996</v>
      </c>
      <c r="Q12" s="66">
        <f t="shared" si="6"/>
        <v>12</v>
      </c>
      <c r="R12" s="65">
        <f>VLOOKUP($A12,'Return Data'!$B$7:$R$2292,16,0)</f>
        <v>8.3193999999999999</v>
      </c>
      <c r="S12" s="67">
        <f t="shared" si="7"/>
        <v>9</v>
      </c>
    </row>
    <row r="13" spans="1:19" x14ac:dyDescent="0.3">
      <c r="A13" s="82" t="s">
        <v>569</v>
      </c>
      <c r="B13" s="64">
        <f>VLOOKUP($A13,'Return Data'!$B$7:$R$2292,3,0)</f>
        <v>44651</v>
      </c>
      <c r="C13" s="65">
        <f>VLOOKUP($A13,'Return Data'!$B$7:$R$2292,4,0)</f>
        <v>19.159199999999998</v>
      </c>
      <c r="D13" s="65">
        <f>VLOOKUP($A13,'Return Data'!$B$7:$R$2292,9,0)</f>
        <v>4.2061999999999999</v>
      </c>
      <c r="E13" s="66">
        <f t="shared" si="0"/>
        <v>10</v>
      </c>
      <c r="F13" s="65">
        <f>VLOOKUP($A13,'Return Data'!$B$7:$R$2292,10,0)</f>
        <v>3.6049000000000002</v>
      </c>
      <c r="G13" s="66">
        <f t="shared" si="1"/>
        <v>13</v>
      </c>
      <c r="H13" s="65">
        <f>VLOOKUP($A13,'Return Data'!$B$7:$R$2292,11,0)</f>
        <v>3.3902999999999999</v>
      </c>
      <c r="I13" s="66">
        <f t="shared" si="2"/>
        <v>10</v>
      </c>
      <c r="J13" s="65">
        <f>VLOOKUP($A13,'Return Data'!$B$7:$R$2292,12,0)</f>
        <v>4.4356</v>
      </c>
      <c r="K13" s="66">
        <f t="shared" si="3"/>
        <v>8</v>
      </c>
      <c r="L13" s="65">
        <f>VLOOKUP($A13,'Return Data'!$B$7:$R$2292,13,0)</f>
        <v>4.9854000000000003</v>
      </c>
      <c r="M13" s="66">
        <f t="shared" si="4"/>
        <v>8</v>
      </c>
      <c r="N13" s="65">
        <f>VLOOKUP($A13,'Return Data'!$B$7:$R$2292,17,0)</f>
        <v>6.7099000000000002</v>
      </c>
      <c r="O13" s="66">
        <f t="shared" si="5"/>
        <v>5</v>
      </c>
      <c r="P13" s="65">
        <f>VLOOKUP($A13,'Return Data'!$B$7:$R$2292,14,0)</f>
        <v>7.9112999999999998</v>
      </c>
      <c r="Q13" s="66">
        <f t="shared" si="6"/>
        <v>7</v>
      </c>
      <c r="R13" s="65">
        <f>VLOOKUP($A13,'Return Data'!$B$7:$R$2292,16,0)</f>
        <v>8.4458000000000002</v>
      </c>
      <c r="S13" s="67">
        <f t="shared" si="7"/>
        <v>5</v>
      </c>
    </row>
    <row r="14" spans="1:19" x14ac:dyDescent="0.3">
      <c r="A14" s="82" t="s">
        <v>572</v>
      </c>
      <c r="B14" s="64">
        <f>VLOOKUP($A14,'Return Data'!$B$7:$R$2292,3,0)</f>
        <v>44651</v>
      </c>
      <c r="C14" s="65">
        <f>VLOOKUP($A14,'Return Data'!$B$7:$R$2292,4,0)</f>
        <v>26.920300000000001</v>
      </c>
      <c r="D14" s="65">
        <f>VLOOKUP($A14,'Return Data'!$B$7:$R$2292,9,0)</f>
        <v>4.5354999999999999</v>
      </c>
      <c r="E14" s="66">
        <f t="shared" si="0"/>
        <v>4</v>
      </c>
      <c r="F14" s="65">
        <f>VLOOKUP($A14,'Return Data'!$B$7:$R$2292,10,0)</f>
        <v>3.0232999999999999</v>
      </c>
      <c r="G14" s="66">
        <f t="shared" si="1"/>
        <v>16</v>
      </c>
      <c r="H14" s="65">
        <f>VLOOKUP($A14,'Return Data'!$B$7:$R$2292,11,0)</f>
        <v>2.8193000000000001</v>
      </c>
      <c r="I14" s="66">
        <f t="shared" si="2"/>
        <v>16</v>
      </c>
      <c r="J14" s="65">
        <f>VLOOKUP($A14,'Return Data'!$B$7:$R$2292,12,0)</f>
        <v>4.5949</v>
      </c>
      <c r="K14" s="66">
        <f t="shared" si="3"/>
        <v>6</v>
      </c>
      <c r="L14" s="65">
        <f>VLOOKUP($A14,'Return Data'!$B$7:$R$2292,13,0)</f>
        <v>5.0900999999999996</v>
      </c>
      <c r="M14" s="66">
        <f t="shared" si="4"/>
        <v>4</v>
      </c>
      <c r="N14" s="65">
        <f>VLOOKUP($A14,'Return Data'!$B$7:$R$2292,17,0)</f>
        <v>6.7046000000000001</v>
      </c>
      <c r="O14" s="66">
        <f t="shared" si="5"/>
        <v>6</v>
      </c>
      <c r="P14" s="65">
        <f>VLOOKUP($A14,'Return Data'!$B$7:$R$2292,14,0)</f>
        <v>7.6677</v>
      </c>
      <c r="Q14" s="66">
        <f t="shared" si="6"/>
        <v>9</v>
      </c>
      <c r="R14" s="65">
        <f>VLOOKUP($A14,'Return Data'!$B$7:$R$2292,16,0)</f>
        <v>8.4847000000000001</v>
      </c>
      <c r="S14" s="67">
        <f t="shared" si="7"/>
        <v>4</v>
      </c>
    </row>
    <row r="15" spans="1:19" x14ac:dyDescent="0.3">
      <c r="A15" s="82" t="s">
        <v>573</v>
      </c>
      <c r="B15" s="64">
        <f>VLOOKUP($A15,'Return Data'!$B$7:$R$2292,3,0)</f>
        <v>44651</v>
      </c>
      <c r="C15" s="65">
        <f>VLOOKUP($A15,'Return Data'!$B$7:$R$2292,4,0)</f>
        <v>20.3992</v>
      </c>
      <c r="D15" s="65">
        <f>VLOOKUP($A15,'Return Data'!$B$7:$R$2292,9,0)</f>
        <v>4.3216000000000001</v>
      </c>
      <c r="E15" s="66">
        <f t="shared" si="0"/>
        <v>8</v>
      </c>
      <c r="F15" s="65">
        <f>VLOOKUP($A15,'Return Data'!$B$7:$R$2292,10,0)</f>
        <v>4.1818999999999997</v>
      </c>
      <c r="G15" s="66">
        <f t="shared" si="1"/>
        <v>6</v>
      </c>
      <c r="H15" s="65">
        <f>VLOOKUP($A15,'Return Data'!$B$7:$R$2292,11,0)</f>
        <v>3.5834999999999999</v>
      </c>
      <c r="I15" s="66">
        <f t="shared" si="2"/>
        <v>5</v>
      </c>
      <c r="J15" s="65">
        <f>VLOOKUP($A15,'Return Data'!$B$7:$R$2292,12,0)</f>
        <v>4.2438000000000002</v>
      </c>
      <c r="K15" s="66">
        <f t="shared" si="3"/>
        <v>11</v>
      </c>
      <c r="L15" s="65">
        <f>VLOOKUP($A15,'Return Data'!$B$7:$R$2292,13,0)</f>
        <v>4.3944999999999999</v>
      </c>
      <c r="M15" s="66">
        <f t="shared" si="4"/>
        <v>13</v>
      </c>
      <c r="N15" s="65">
        <f>VLOOKUP($A15,'Return Data'!$B$7:$R$2292,17,0)</f>
        <v>6.5624000000000002</v>
      </c>
      <c r="O15" s="66">
        <f t="shared" si="5"/>
        <v>7</v>
      </c>
      <c r="P15" s="65">
        <f>VLOOKUP($A15,'Return Data'!$B$7:$R$2292,14,0)</f>
        <v>7.9192999999999998</v>
      </c>
      <c r="Q15" s="66">
        <f t="shared" si="6"/>
        <v>6</v>
      </c>
      <c r="R15" s="65">
        <f>VLOOKUP($A15,'Return Data'!$B$7:$R$2292,16,0)</f>
        <v>8.1760999999999999</v>
      </c>
      <c r="S15" s="67">
        <f t="shared" si="7"/>
        <v>12</v>
      </c>
    </row>
    <row r="16" spans="1:19" x14ac:dyDescent="0.3">
      <c r="A16" s="82" t="s">
        <v>578</v>
      </c>
      <c r="B16" s="64">
        <f>VLOOKUP($A16,'Return Data'!$B$7:$R$2292,3,0)</f>
        <v>44651</v>
      </c>
      <c r="C16" s="65">
        <f>VLOOKUP($A16,'Return Data'!$B$7:$R$2292,4,0)</f>
        <v>1983.2028</v>
      </c>
      <c r="D16" s="65">
        <f>VLOOKUP($A16,'Return Data'!$B$7:$R$2292,9,0)</f>
        <v>3.2719</v>
      </c>
      <c r="E16" s="66">
        <f t="shared" si="0"/>
        <v>17</v>
      </c>
      <c r="F16" s="65">
        <f>VLOOKUP($A16,'Return Data'!$B$7:$R$2292,10,0)</f>
        <v>1.4662999999999999</v>
      </c>
      <c r="G16" s="66">
        <f t="shared" si="1"/>
        <v>18</v>
      </c>
      <c r="H16" s="65">
        <f>VLOOKUP($A16,'Return Data'!$B$7:$R$2292,11,0)</f>
        <v>2.0282</v>
      </c>
      <c r="I16" s="66">
        <f t="shared" si="2"/>
        <v>18</v>
      </c>
      <c r="J16" s="65">
        <f>VLOOKUP($A16,'Return Data'!$B$7:$R$2292,12,0)</f>
        <v>3.9721000000000002</v>
      </c>
      <c r="K16" s="66">
        <f t="shared" si="3"/>
        <v>15</v>
      </c>
      <c r="L16" s="65">
        <f>VLOOKUP($A16,'Return Data'!$B$7:$R$2292,13,0)</f>
        <v>4.5152999999999999</v>
      </c>
      <c r="M16" s="66">
        <f t="shared" si="4"/>
        <v>10</v>
      </c>
      <c r="N16" s="65">
        <f>VLOOKUP($A16,'Return Data'!$B$7:$R$2292,17,0)</f>
        <v>5.9024999999999999</v>
      </c>
      <c r="O16" s="66">
        <f t="shared" si="5"/>
        <v>13</v>
      </c>
      <c r="P16" s="65">
        <f>VLOOKUP($A16,'Return Data'!$B$7:$R$2292,14,0)</f>
        <v>7.0384000000000002</v>
      </c>
      <c r="Q16" s="66">
        <f t="shared" si="6"/>
        <v>14</v>
      </c>
      <c r="R16" s="65">
        <f>VLOOKUP($A16,'Return Data'!$B$7:$R$2292,16,0)</f>
        <v>7.6406000000000001</v>
      </c>
      <c r="S16" s="67">
        <f t="shared" si="7"/>
        <v>15</v>
      </c>
    </row>
    <row r="17" spans="1:19" x14ac:dyDescent="0.3">
      <c r="A17" s="82" t="s">
        <v>580</v>
      </c>
      <c r="B17" s="64">
        <f>VLOOKUP($A17,'Return Data'!$B$7:$R$2292,3,0)</f>
        <v>44651</v>
      </c>
      <c r="C17" s="65">
        <f>VLOOKUP($A17,'Return Data'!$B$7:$R$2292,4,0)</f>
        <v>54.281100000000002</v>
      </c>
      <c r="D17" s="65">
        <f>VLOOKUP($A17,'Return Data'!$B$7:$R$2292,9,0)</f>
        <v>4.28</v>
      </c>
      <c r="E17" s="66">
        <f t="shared" si="0"/>
        <v>9</v>
      </c>
      <c r="F17" s="65">
        <f>VLOOKUP($A17,'Return Data'!$B$7:$R$2292,10,0)</f>
        <v>3.6814</v>
      </c>
      <c r="G17" s="66">
        <f t="shared" si="1"/>
        <v>11</v>
      </c>
      <c r="H17" s="65">
        <f>VLOOKUP($A17,'Return Data'!$B$7:$R$2292,11,0)</f>
        <v>3.4182999999999999</v>
      </c>
      <c r="I17" s="66">
        <f t="shared" si="2"/>
        <v>8</v>
      </c>
      <c r="J17" s="65">
        <f>VLOOKUP($A17,'Return Data'!$B$7:$R$2292,12,0)</f>
        <v>4.8855000000000004</v>
      </c>
      <c r="K17" s="66">
        <f t="shared" si="3"/>
        <v>3</v>
      </c>
      <c r="L17" s="65">
        <f>VLOOKUP($A17,'Return Data'!$B$7:$R$2292,13,0)</f>
        <v>5.3518999999999997</v>
      </c>
      <c r="M17" s="66">
        <f t="shared" si="4"/>
        <v>2</v>
      </c>
      <c r="N17" s="65">
        <f>VLOOKUP($A17,'Return Data'!$B$7:$R$2292,17,0)</f>
        <v>6.7352999999999996</v>
      </c>
      <c r="O17" s="66">
        <f t="shared" si="5"/>
        <v>4</v>
      </c>
      <c r="P17" s="65">
        <f>VLOOKUP($A17,'Return Data'!$B$7:$R$2292,14,0)</f>
        <v>8.0955999999999992</v>
      </c>
      <c r="Q17" s="66">
        <f t="shared" si="6"/>
        <v>3</v>
      </c>
      <c r="R17" s="65">
        <f>VLOOKUP($A17,'Return Data'!$B$7:$R$2292,16,0)</f>
        <v>8.5896000000000008</v>
      </c>
      <c r="S17" s="67">
        <f t="shared" si="7"/>
        <v>3</v>
      </c>
    </row>
    <row r="18" spans="1:19" x14ac:dyDescent="0.3">
      <c r="A18" s="82" t="s">
        <v>581</v>
      </c>
      <c r="B18" s="64">
        <f>VLOOKUP($A18,'Return Data'!$B$7:$R$2292,3,0)</f>
        <v>44651</v>
      </c>
      <c r="C18" s="65">
        <f>VLOOKUP($A18,'Return Data'!$B$7:$R$2292,4,0)</f>
        <v>21.016500000000001</v>
      </c>
      <c r="D18" s="65">
        <f>VLOOKUP($A18,'Return Data'!$B$7:$R$2292,9,0)</f>
        <v>3.7656000000000001</v>
      </c>
      <c r="E18" s="66">
        <f t="shared" si="0"/>
        <v>14</v>
      </c>
      <c r="F18" s="65">
        <f>VLOOKUP($A18,'Return Data'!$B$7:$R$2292,10,0)</f>
        <v>4.4046000000000003</v>
      </c>
      <c r="G18" s="66">
        <f t="shared" si="1"/>
        <v>1</v>
      </c>
      <c r="H18" s="65">
        <f>VLOOKUP($A18,'Return Data'!$B$7:$R$2292,11,0)</f>
        <v>3.5347</v>
      </c>
      <c r="I18" s="66">
        <f t="shared" si="2"/>
        <v>6</v>
      </c>
      <c r="J18" s="65">
        <f>VLOOKUP($A18,'Return Data'!$B$7:$R$2292,12,0)</f>
        <v>4.3399000000000001</v>
      </c>
      <c r="K18" s="66">
        <f t="shared" si="3"/>
        <v>10</v>
      </c>
      <c r="L18" s="65">
        <f>VLOOKUP($A18,'Return Data'!$B$7:$R$2292,13,0)</f>
        <v>4.4973000000000001</v>
      </c>
      <c r="M18" s="66">
        <f t="shared" si="4"/>
        <v>11</v>
      </c>
      <c r="N18" s="65">
        <f>VLOOKUP($A18,'Return Data'!$B$7:$R$2292,17,0)</f>
        <v>6.3949999999999996</v>
      </c>
      <c r="O18" s="66">
        <f t="shared" si="5"/>
        <v>8</v>
      </c>
      <c r="P18" s="65">
        <f>VLOOKUP($A18,'Return Data'!$B$7:$R$2292,14,0)</f>
        <v>7.7237999999999998</v>
      </c>
      <c r="Q18" s="66">
        <f t="shared" si="6"/>
        <v>8</v>
      </c>
      <c r="R18" s="65">
        <f>VLOOKUP($A18,'Return Data'!$B$7:$R$2292,16,0)</f>
        <v>8.0698000000000008</v>
      </c>
      <c r="S18" s="67">
        <f t="shared" si="7"/>
        <v>13</v>
      </c>
    </row>
    <row r="19" spans="1:19" x14ac:dyDescent="0.3">
      <c r="A19" s="82" t="s">
        <v>584</v>
      </c>
      <c r="B19" s="64">
        <f>VLOOKUP($A19,'Return Data'!$B$7:$R$2292,3,0)</f>
        <v>44651</v>
      </c>
      <c r="C19" s="65">
        <f>VLOOKUP($A19,'Return Data'!$B$7:$R$2292,4,0)</f>
        <v>30.034199999999998</v>
      </c>
      <c r="D19" s="65">
        <f>VLOOKUP($A19,'Return Data'!$B$7:$R$2292,9,0)</f>
        <v>3.9176000000000002</v>
      </c>
      <c r="E19" s="66">
        <f t="shared" si="0"/>
        <v>12</v>
      </c>
      <c r="F19" s="65">
        <f>VLOOKUP($A19,'Return Data'!$B$7:$R$2292,10,0)</f>
        <v>3.6212</v>
      </c>
      <c r="G19" s="66">
        <f t="shared" si="1"/>
        <v>12</v>
      </c>
      <c r="H19" s="65">
        <f>VLOOKUP($A19,'Return Data'!$B$7:$R$2292,11,0)</f>
        <v>3.1876000000000002</v>
      </c>
      <c r="I19" s="66">
        <f t="shared" si="2"/>
        <v>13</v>
      </c>
      <c r="J19" s="65">
        <f>VLOOKUP($A19,'Return Data'!$B$7:$R$2292,12,0)</f>
        <v>3.7324999999999999</v>
      </c>
      <c r="K19" s="66">
        <f t="shared" si="3"/>
        <v>17</v>
      </c>
      <c r="L19" s="65">
        <f>VLOOKUP($A19,'Return Data'!$B$7:$R$2292,13,0)</f>
        <v>3.8900999999999999</v>
      </c>
      <c r="M19" s="66">
        <f t="shared" si="4"/>
        <v>16</v>
      </c>
      <c r="N19" s="65">
        <f>VLOOKUP($A19,'Return Data'!$B$7:$R$2292,17,0)</f>
        <v>5.5143000000000004</v>
      </c>
      <c r="O19" s="66">
        <f t="shared" si="5"/>
        <v>15</v>
      </c>
      <c r="P19" s="65">
        <f>VLOOKUP($A19,'Return Data'!$B$7:$R$2292,14,0)</f>
        <v>6.8730000000000002</v>
      </c>
      <c r="Q19" s="66">
        <f t="shared" si="6"/>
        <v>15</v>
      </c>
      <c r="R19" s="65">
        <f>VLOOKUP($A19,'Return Data'!$B$7:$R$2292,16,0)</f>
        <v>7.6673999999999998</v>
      </c>
      <c r="S19" s="67">
        <f t="shared" si="7"/>
        <v>14</v>
      </c>
    </row>
    <row r="20" spans="1:19" x14ac:dyDescent="0.3">
      <c r="A20" s="82" t="s">
        <v>586</v>
      </c>
      <c r="B20" s="64">
        <f>VLOOKUP($A20,'Return Data'!$B$7:$R$2292,3,0)</f>
        <v>44651</v>
      </c>
      <c r="C20" s="65">
        <f>VLOOKUP($A20,'Return Data'!$B$7:$R$2292,4,0)</f>
        <v>17.2546</v>
      </c>
      <c r="D20" s="65">
        <f>VLOOKUP($A20,'Return Data'!$B$7:$R$2292,9,0)</f>
        <v>4.4109999999999996</v>
      </c>
      <c r="E20" s="66">
        <f t="shared" si="0"/>
        <v>5</v>
      </c>
      <c r="F20" s="65">
        <f>VLOOKUP($A20,'Return Data'!$B$7:$R$2292,10,0)</f>
        <v>4.2058</v>
      </c>
      <c r="G20" s="66">
        <f t="shared" si="1"/>
        <v>5</v>
      </c>
      <c r="H20" s="65">
        <f>VLOOKUP($A20,'Return Data'!$B$7:$R$2292,11,0)</f>
        <v>3.6377000000000002</v>
      </c>
      <c r="I20" s="66">
        <f t="shared" si="2"/>
        <v>2</v>
      </c>
      <c r="J20" s="65">
        <f>VLOOKUP($A20,'Return Data'!$B$7:$R$2292,12,0)</f>
        <v>4.7842000000000002</v>
      </c>
      <c r="K20" s="66">
        <f t="shared" si="3"/>
        <v>4</v>
      </c>
      <c r="L20" s="65">
        <f>VLOOKUP($A20,'Return Data'!$B$7:$R$2292,13,0)</f>
        <v>5.0750999999999999</v>
      </c>
      <c r="M20" s="66">
        <f t="shared" si="4"/>
        <v>5</v>
      </c>
      <c r="N20" s="65">
        <f>VLOOKUP($A20,'Return Data'!$B$7:$R$2292,17,0)</f>
        <v>6.9473000000000003</v>
      </c>
      <c r="O20" s="66">
        <f t="shared" si="5"/>
        <v>2</v>
      </c>
      <c r="P20" s="65">
        <f>VLOOKUP($A20,'Return Data'!$B$7:$R$2292,14,0)</f>
        <v>8.2516999999999996</v>
      </c>
      <c r="Q20" s="66">
        <f t="shared" si="6"/>
        <v>2</v>
      </c>
      <c r="R20" s="65">
        <f>VLOOKUP($A20,'Return Data'!$B$7:$R$2292,16,0)</f>
        <v>8.2486999999999995</v>
      </c>
      <c r="S20" s="67">
        <f t="shared" si="7"/>
        <v>10</v>
      </c>
    </row>
    <row r="21" spans="1:19" x14ac:dyDescent="0.3">
      <c r="A21" s="82" t="s">
        <v>588</v>
      </c>
      <c r="B21" s="64">
        <f>VLOOKUP($A21,'Return Data'!$B$7:$R$2292,3,0)</f>
        <v>44651</v>
      </c>
      <c r="C21" s="65">
        <f>VLOOKUP($A21,'Return Data'!$B$7:$R$2292,4,0)</f>
        <v>20.709700000000002</v>
      </c>
      <c r="D21" s="65">
        <f>VLOOKUP($A21,'Return Data'!$B$7:$R$2292,9,0)</f>
        <v>4.3940999999999999</v>
      </c>
      <c r="E21" s="66">
        <f t="shared" si="0"/>
        <v>6</v>
      </c>
      <c r="F21" s="65">
        <f>VLOOKUP($A21,'Return Data'!$B$7:$R$2292,10,0)</f>
        <v>3.5777000000000001</v>
      </c>
      <c r="G21" s="66">
        <f t="shared" si="1"/>
        <v>14</v>
      </c>
      <c r="H21" s="65">
        <f>VLOOKUP($A21,'Return Data'!$B$7:$R$2292,11,0)</f>
        <v>2.9927000000000001</v>
      </c>
      <c r="I21" s="66">
        <f t="shared" si="2"/>
        <v>15</v>
      </c>
      <c r="J21" s="65">
        <f>VLOOKUP($A21,'Return Data'!$B$7:$R$2292,12,0)</f>
        <v>4.4359000000000002</v>
      </c>
      <c r="K21" s="66">
        <f t="shared" si="3"/>
        <v>7</v>
      </c>
      <c r="L21" s="65">
        <f>VLOOKUP($A21,'Return Data'!$B$7:$R$2292,13,0)</f>
        <v>5.0704000000000002</v>
      </c>
      <c r="M21" s="66">
        <f t="shared" si="4"/>
        <v>6</v>
      </c>
      <c r="N21" s="65">
        <f>VLOOKUP($A21,'Return Data'!$B$7:$R$2292,17,0)</f>
        <v>6.3821000000000003</v>
      </c>
      <c r="O21" s="66">
        <f t="shared" si="5"/>
        <v>9</v>
      </c>
      <c r="P21" s="65">
        <f>VLOOKUP($A21,'Return Data'!$B$7:$R$2292,14,0)</f>
        <v>7.9291</v>
      </c>
      <c r="Q21" s="66">
        <f t="shared" si="6"/>
        <v>5</v>
      </c>
      <c r="R21" s="65">
        <f>VLOOKUP($A21,'Return Data'!$B$7:$R$2292,16,0)</f>
        <v>8.359</v>
      </c>
      <c r="S21" s="67">
        <f t="shared" si="7"/>
        <v>8</v>
      </c>
    </row>
    <row r="22" spans="1:19" x14ac:dyDescent="0.3">
      <c r="A22" s="82" t="s">
        <v>589</v>
      </c>
      <c r="B22" s="64">
        <f>VLOOKUP($A22,'Return Data'!$B$7:$R$2292,3,0)</f>
        <v>44651</v>
      </c>
      <c r="C22" s="65">
        <f>VLOOKUP($A22,'Return Data'!$B$7:$R$2292,4,0)</f>
        <v>2668.0358000000001</v>
      </c>
      <c r="D22" s="65">
        <f>VLOOKUP($A22,'Return Data'!$B$7:$R$2292,9,0)</f>
        <v>4.5726000000000004</v>
      </c>
      <c r="E22" s="66">
        <f t="shared" si="0"/>
        <v>3</v>
      </c>
      <c r="F22" s="65">
        <f>VLOOKUP($A22,'Return Data'!$B$7:$R$2292,10,0)</f>
        <v>4.2252999999999998</v>
      </c>
      <c r="G22" s="66">
        <f t="shared" si="1"/>
        <v>4</v>
      </c>
      <c r="H22" s="65">
        <f>VLOOKUP($A22,'Return Data'!$B$7:$R$2292,11,0)</f>
        <v>3.2988</v>
      </c>
      <c r="I22" s="66">
        <f t="shared" si="2"/>
        <v>12</v>
      </c>
      <c r="J22" s="65">
        <f>VLOOKUP($A22,'Return Data'!$B$7:$R$2292,12,0)</f>
        <v>4.1458000000000004</v>
      </c>
      <c r="K22" s="66">
        <f t="shared" si="3"/>
        <v>12</v>
      </c>
      <c r="L22" s="65">
        <f>VLOOKUP($A22,'Return Data'!$B$7:$R$2292,13,0)</f>
        <v>4.4645999999999999</v>
      </c>
      <c r="M22" s="66">
        <f t="shared" si="4"/>
        <v>12</v>
      </c>
      <c r="N22" s="65">
        <f>VLOOKUP($A22,'Return Data'!$B$7:$R$2292,17,0)</f>
        <v>6.2060000000000004</v>
      </c>
      <c r="O22" s="66">
        <f t="shared" si="5"/>
        <v>10</v>
      </c>
      <c r="P22" s="65">
        <f>VLOOKUP($A22,'Return Data'!$B$7:$R$2292,14,0)</f>
        <v>7.5045999999999999</v>
      </c>
      <c r="Q22" s="66">
        <f t="shared" si="6"/>
        <v>11</v>
      </c>
      <c r="R22" s="65">
        <f>VLOOKUP($A22,'Return Data'!$B$7:$R$2292,16,0)</f>
        <v>8.3834</v>
      </c>
      <c r="S22" s="67">
        <f t="shared" si="7"/>
        <v>7</v>
      </c>
    </row>
    <row r="23" spans="1:19" x14ac:dyDescent="0.3">
      <c r="A23" s="82" t="s">
        <v>592</v>
      </c>
      <c r="B23" s="64">
        <f>VLOOKUP($A23,'Return Data'!$B$7:$R$2292,3,0)</f>
        <v>44651</v>
      </c>
      <c r="C23" s="65">
        <f>VLOOKUP($A23,'Return Data'!$B$7:$R$2292,4,0)</f>
        <v>35.337699999999998</v>
      </c>
      <c r="D23" s="65">
        <f>VLOOKUP($A23,'Return Data'!$B$7:$R$2292,9,0)</f>
        <v>4.3609</v>
      </c>
      <c r="E23" s="66">
        <f t="shared" si="0"/>
        <v>7</v>
      </c>
      <c r="F23" s="65">
        <f>VLOOKUP($A23,'Return Data'!$B$7:$R$2292,10,0)</f>
        <v>4.2279999999999998</v>
      </c>
      <c r="G23" s="66">
        <f t="shared" si="1"/>
        <v>3</v>
      </c>
      <c r="H23" s="65">
        <f>VLOOKUP($A23,'Return Data'!$B$7:$R$2292,11,0)</f>
        <v>3.3963999999999999</v>
      </c>
      <c r="I23" s="66">
        <f t="shared" si="2"/>
        <v>9</v>
      </c>
      <c r="J23" s="65">
        <f>VLOOKUP($A23,'Return Data'!$B$7:$R$2292,12,0)</f>
        <v>3.3462000000000001</v>
      </c>
      <c r="K23" s="66">
        <f t="shared" si="3"/>
        <v>18</v>
      </c>
      <c r="L23" s="65">
        <f>VLOOKUP($A23,'Return Data'!$B$7:$R$2292,13,0)</f>
        <v>3.3868</v>
      </c>
      <c r="M23" s="66">
        <f t="shared" si="4"/>
        <v>18</v>
      </c>
      <c r="N23" s="65">
        <f>VLOOKUP($A23,'Return Data'!$B$7:$R$2292,17,0)</f>
        <v>5.0091000000000001</v>
      </c>
      <c r="O23" s="66">
        <f t="shared" si="5"/>
        <v>17</v>
      </c>
      <c r="P23" s="65">
        <f>VLOOKUP($A23,'Return Data'!$B$7:$R$2292,14,0)</f>
        <v>6.2973999999999997</v>
      </c>
      <c r="Q23" s="66">
        <f t="shared" si="6"/>
        <v>16</v>
      </c>
      <c r="R23" s="65">
        <f>VLOOKUP($A23,'Return Data'!$B$7:$R$2292,16,0)</f>
        <v>7.4530000000000003</v>
      </c>
      <c r="S23" s="67">
        <f t="shared" si="7"/>
        <v>16</v>
      </c>
    </row>
    <row r="24" spans="1:19" x14ac:dyDescent="0.3">
      <c r="A24" s="82" t="s">
        <v>593</v>
      </c>
      <c r="B24" s="64">
        <f>VLOOKUP($A24,'Return Data'!$B$7:$R$2292,3,0)</f>
        <v>44651</v>
      </c>
      <c r="C24" s="65">
        <f>VLOOKUP($A24,'Return Data'!$B$7:$R$2292,4,0)</f>
        <v>11.8782</v>
      </c>
      <c r="D24" s="65">
        <f>VLOOKUP($A24,'Return Data'!$B$7:$R$2292,9,0)</f>
        <v>4.0481999999999996</v>
      </c>
      <c r="E24" s="66">
        <f t="shared" si="0"/>
        <v>11</v>
      </c>
      <c r="F24" s="65">
        <f>VLOOKUP($A24,'Return Data'!$B$7:$R$2292,10,0)</f>
        <v>4.024</v>
      </c>
      <c r="G24" s="66">
        <f t="shared" si="1"/>
        <v>8</v>
      </c>
      <c r="H24" s="65">
        <f>VLOOKUP($A24,'Return Data'!$B$7:$R$2292,11,0)</f>
        <v>3.8178000000000001</v>
      </c>
      <c r="I24" s="66">
        <f t="shared" si="2"/>
        <v>1</v>
      </c>
      <c r="J24" s="65">
        <f>VLOOKUP($A24,'Return Data'!$B$7:$R$2292,12,0)</f>
        <v>4.9322999999999997</v>
      </c>
      <c r="K24" s="66">
        <f t="shared" si="3"/>
        <v>2</v>
      </c>
      <c r="L24" s="65">
        <f>VLOOKUP($A24,'Return Data'!$B$7:$R$2292,13,0)</f>
        <v>5.3376999999999999</v>
      </c>
      <c r="M24" s="66">
        <f t="shared" si="4"/>
        <v>3</v>
      </c>
      <c r="N24" s="65"/>
      <c r="O24" s="66"/>
      <c r="P24" s="65"/>
      <c r="Q24" s="66"/>
      <c r="R24" s="65">
        <f>VLOOKUP($A24,'Return Data'!$B$7:$R$2292,16,0)</f>
        <v>7.2049000000000003</v>
      </c>
      <c r="S24" s="67">
        <f t="shared" si="7"/>
        <v>17</v>
      </c>
    </row>
    <row r="25" spans="1:19" x14ac:dyDescent="0.3">
      <c r="A25" s="82" t="s">
        <v>595</v>
      </c>
      <c r="B25" s="64">
        <f>VLOOKUP($A25,'Return Data'!$B$7:$R$2292,3,0)</f>
        <v>44651</v>
      </c>
      <c r="C25" s="65">
        <f>VLOOKUP($A25,'Return Data'!$B$7:$R$2292,4,0)</f>
        <v>16.850200000000001</v>
      </c>
      <c r="D25" s="65">
        <f>VLOOKUP($A25,'Return Data'!$B$7:$R$2292,9,0)</f>
        <v>3.6518000000000002</v>
      </c>
      <c r="E25" s="66">
        <f t="shared" si="0"/>
        <v>16</v>
      </c>
      <c r="F25" s="65">
        <f>VLOOKUP($A25,'Return Data'!$B$7:$R$2292,10,0)</f>
        <v>3.8388</v>
      </c>
      <c r="G25" s="66">
        <f t="shared" si="1"/>
        <v>10</v>
      </c>
      <c r="H25" s="65">
        <f>VLOOKUP($A25,'Return Data'!$B$7:$R$2292,11,0)</f>
        <v>3.3187000000000002</v>
      </c>
      <c r="I25" s="66">
        <f t="shared" si="2"/>
        <v>11</v>
      </c>
      <c r="J25" s="65">
        <f>VLOOKUP($A25,'Return Data'!$B$7:$R$2292,12,0)</f>
        <v>3.7345000000000002</v>
      </c>
      <c r="K25" s="66">
        <f t="shared" si="3"/>
        <v>16</v>
      </c>
      <c r="L25" s="65">
        <f>VLOOKUP($A25,'Return Data'!$B$7:$R$2292,13,0)</f>
        <v>3.7235</v>
      </c>
      <c r="M25" s="66">
        <f t="shared" si="4"/>
        <v>17</v>
      </c>
      <c r="N25" s="65">
        <f>VLOOKUP($A25,'Return Data'!$B$7:$R$2292,17,0)</f>
        <v>5.2492999999999999</v>
      </c>
      <c r="O25" s="66">
        <f>RANK(N25,N$8:N$25,0)</f>
        <v>16</v>
      </c>
      <c r="P25" s="65">
        <f>VLOOKUP($A25,'Return Data'!$B$7:$R$2292,14,0)</f>
        <v>3.7934000000000001</v>
      </c>
      <c r="Q25" s="66">
        <f>RANK(P25,P$8:P$25,0)</f>
        <v>17</v>
      </c>
      <c r="R25" s="65">
        <f>VLOOKUP($A25,'Return Data'!$B$7:$R$2292,16,0)</f>
        <v>6.6040999999999999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4.098233333333333</v>
      </c>
      <c r="E27" s="88"/>
      <c r="F27" s="89">
        <f>AVERAGE(F8:F25)</f>
        <v>3.6965888888888889</v>
      </c>
      <c r="G27" s="88"/>
      <c r="H27" s="89">
        <f>AVERAGE(H8:H25)</f>
        <v>3.2859444444444446</v>
      </c>
      <c r="I27" s="88"/>
      <c r="J27" s="89">
        <f>AVERAGE(J8:J25)</f>
        <v>4.3280777777777768</v>
      </c>
      <c r="K27" s="88"/>
      <c r="L27" s="89">
        <f>AVERAGE(L8:L25)</f>
        <v>4.6405500000000002</v>
      </c>
      <c r="M27" s="88"/>
      <c r="N27" s="89">
        <f>AVERAGE(N8:N25)</f>
        <v>6.2377705882352945</v>
      </c>
      <c r="O27" s="88"/>
      <c r="P27" s="89">
        <f>AVERAGE(P8:P25)</f>
        <v>7.4466117647058825</v>
      </c>
      <c r="Q27" s="88"/>
      <c r="R27" s="89">
        <f>AVERAGE(R8:R25)</f>
        <v>8.1149333333333331</v>
      </c>
      <c r="S27" s="90"/>
    </row>
    <row r="28" spans="1:19" x14ac:dyDescent="0.3">
      <c r="A28" s="87" t="s">
        <v>28</v>
      </c>
      <c r="B28" s="88"/>
      <c r="C28" s="88"/>
      <c r="D28" s="89">
        <f>MIN(D8:D25)</f>
        <v>3.1004</v>
      </c>
      <c r="E28" s="88"/>
      <c r="F28" s="89">
        <f>MIN(F8:F25)</f>
        <v>1.4662999999999999</v>
      </c>
      <c r="G28" s="88"/>
      <c r="H28" s="89">
        <f>MIN(H8:H25)</f>
        <v>2.0282</v>
      </c>
      <c r="I28" s="88"/>
      <c r="J28" s="89">
        <f>MIN(J8:J25)</f>
        <v>3.3462000000000001</v>
      </c>
      <c r="K28" s="88"/>
      <c r="L28" s="89">
        <f>MIN(L8:L25)</f>
        <v>3.3868</v>
      </c>
      <c r="M28" s="88"/>
      <c r="N28" s="89">
        <f>MIN(N8:N25)</f>
        <v>5.0091000000000001</v>
      </c>
      <c r="O28" s="88"/>
      <c r="P28" s="89">
        <f>MIN(P8:P25)</f>
        <v>3.7934000000000001</v>
      </c>
      <c r="Q28" s="88"/>
      <c r="R28" s="89">
        <f>MIN(R8:R25)</f>
        <v>6.6040999999999999</v>
      </c>
      <c r="S28" s="90"/>
    </row>
    <row r="29" spans="1:19" ht="15" thickBot="1" x14ac:dyDescent="0.35">
      <c r="A29" s="91" t="s">
        <v>29</v>
      </c>
      <c r="B29" s="92"/>
      <c r="C29" s="92"/>
      <c r="D29" s="93">
        <f>MAX(D8:D25)</f>
        <v>4.7590000000000003</v>
      </c>
      <c r="E29" s="92"/>
      <c r="F29" s="93">
        <f>MAX(F8:F25)</f>
        <v>4.4046000000000003</v>
      </c>
      <c r="G29" s="92"/>
      <c r="H29" s="93">
        <f>MAX(H8:H25)</f>
        <v>3.8178000000000001</v>
      </c>
      <c r="I29" s="92"/>
      <c r="J29" s="93">
        <f>MAX(J8:J25)</f>
        <v>5.2359</v>
      </c>
      <c r="K29" s="92"/>
      <c r="L29" s="93">
        <f>MAX(L8:L25)</f>
        <v>5.6913</v>
      </c>
      <c r="M29" s="92"/>
      <c r="N29" s="93">
        <f>MAX(N8:N25)</f>
        <v>7.0487000000000002</v>
      </c>
      <c r="O29" s="92"/>
      <c r="P29" s="93">
        <f>MAX(P8:P25)</f>
        <v>9.3923000000000005</v>
      </c>
      <c r="Q29" s="92"/>
      <c r="R29" s="93">
        <f>MAX(R8:R25)</f>
        <v>8.9727999999999994</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44651</v>
      </c>
      <c r="C8" s="65">
        <f>VLOOKUP($A8,'Return Data'!$B$7:$R$2292,4,0)</f>
        <v>296.51440000000002</v>
      </c>
      <c r="D8" s="65">
        <f>VLOOKUP($A8,'Return Data'!$B$7:$R$2292,9,0)</f>
        <v>4.4165999999999999</v>
      </c>
      <c r="E8" s="66">
        <f t="shared" ref="E8:E27" si="0">RANK(D8,D$8:D$27,0)</f>
        <v>2</v>
      </c>
      <c r="F8" s="65">
        <f>VLOOKUP($A8,'Return Data'!$B$7:$R$2292,10,0)</f>
        <v>3.9645999999999999</v>
      </c>
      <c r="G8" s="66">
        <f t="shared" ref="G8:G27" si="1">RANK(F8,F$8:F$27,0)</f>
        <v>5</v>
      </c>
      <c r="H8" s="65">
        <f>VLOOKUP($A8,'Return Data'!$B$7:$R$2292,11,0)</f>
        <v>3.2685</v>
      </c>
      <c r="I8" s="66">
        <f t="shared" ref="I8:I27" si="2">RANK(H8,H$8:H$27,0)</f>
        <v>5</v>
      </c>
      <c r="J8" s="65">
        <f>VLOOKUP($A8,'Return Data'!$B$7:$R$2292,12,0)</f>
        <v>4.2552000000000003</v>
      </c>
      <c r="K8" s="66">
        <f t="shared" ref="K8:K27" si="3">RANK(J8,J$8:J$27,0)</f>
        <v>7</v>
      </c>
      <c r="L8" s="65">
        <f>VLOOKUP($A8,'Return Data'!$B$7:$R$2292,13,0)</f>
        <v>4.6856999999999998</v>
      </c>
      <c r="M8" s="66">
        <f t="shared" ref="M8:M25" si="4">RANK(L8,L$8:L$27,0)</f>
        <v>6</v>
      </c>
      <c r="N8" s="65">
        <f>VLOOKUP($A8,'Return Data'!$B$7:$R$2292,17,0)</f>
        <v>6.4088000000000003</v>
      </c>
      <c r="O8" s="66">
        <f t="shared" ref="O8:O23" si="5">RANK(N8,N$8:N$27,0)</f>
        <v>3</v>
      </c>
      <c r="P8" s="65">
        <f>VLOOKUP($A8,'Return Data'!$B$7:$R$2292,14,0)</f>
        <v>7.5791000000000004</v>
      </c>
      <c r="Q8" s="66">
        <f t="shared" ref="Q8:Q23" si="6">RANK(P8,P$8:P$27,0)</f>
        <v>4</v>
      </c>
      <c r="R8" s="65">
        <f>VLOOKUP($A8,'Return Data'!$B$7:$R$2292,16,0)</f>
        <v>8.1197999999999997</v>
      </c>
      <c r="S8" s="67">
        <f t="shared" ref="S8:S27" si="7">RANK(R8,R$8:R$27,0)</f>
        <v>4</v>
      </c>
    </row>
    <row r="9" spans="1:19" x14ac:dyDescent="0.3">
      <c r="A9" s="82" t="s">
        <v>562</v>
      </c>
      <c r="B9" s="64">
        <f>VLOOKUP($A9,'Return Data'!$B$7:$R$2292,3,0)</f>
        <v>44651</v>
      </c>
      <c r="C9" s="65">
        <f>VLOOKUP($A9,'Return Data'!$B$7:$R$2292,4,0)</f>
        <v>2140.7193000000002</v>
      </c>
      <c r="D9" s="65">
        <f>VLOOKUP($A9,'Return Data'!$B$7:$R$2292,9,0)</f>
        <v>4.3402000000000003</v>
      </c>
      <c r="E9" s="66">
        <f t="shared" si="0"/>
        <v>3</v>
      </c>
      <c r="F9" s="65">
        <f>VLOOKUP($A9,'Return Data'!$B$7:$R$2292,10,0)</f>
        <v>3.8386</v>
      </c>
      <c r="G9" s="66">
        <f t="shared" si="1"/>
        <v>7</v>
      </c>
      <c r="H9" s="65">
        <f>VLOOKUP($A9,'Return Data'!$B$7:$R$2292,11,0)</f>
        <v>3.3355000000000001</v>
      </c>
      <c r="I9" s="66">
        <f t="shared" si="2"/>
        <v>3</v>
      </c>
      <c r="J9" s="65">
        <f>VLOOKUP($A9,'Return Data'!$B$7:$R$2292,12,0)</f>
        <v>3.7911999999999999</v>
      </c>
      <c r="K9" s="66">
        <f t="shared" si="3"/>
        <v>14</v>
      </c>
      <c r="L9" s="65">
        <f>VLOOKUP($A9,'Return Data'!$B$7:$R$2292,13,0)</f>
        <v>3.9485999999999999</v>
      </c>
      <c r="M9" s="66">
        <f t="shared" si="4"/>
        <v>16</v>
      </c>
      <c r="N9" s="65">
        <f>VLOOKUP($A9,'Return Data'!$B$7:$R$2292,17,0)</f>
        <v>5.8297999999999996</v>
      </c>
      <c r="O9" s="66">
        <f t="shared" si="5"/>
        <v>11</v>
      </c>
      <c r="P9" s="65">
        <f>VLOOKUP($A9,'Return Data'!$B$7:$R$2292,14,0)</f>
        <v>6.9890999999999996</v>
      </c>
      <c r="Q9" s="66">
        <f t="shared" si="6"/>
        <v>13</v>
      </c>
      <c r="R9" s="65">
        <f>VLOOKUP($A9,'Return Data'!$B$7:$R$2292,16,0)</f>
        <v>8.0623000000000005</v>
      </c>
      <c r="S9" s="67">
        <f t="shared" si="7"/>
        <v>7</v>
      </c>
    </row>
    <row r="10" spans="1:19" x14ac:dyDescent="0.3">
      <c r="A10" s="82" t="s">
        <v>564</v>
      </c>
      <c r="B10" s="64">
        <f>VLOOKUP($A10,'Return Data'!$B$7:$R$2292,3,0)</f>
        <v>44651</v>
      </c>
      <c r="C10" s="65">
        <f>VLOOKUP($A10,'Return Data'!$B$7:$R$2292,4,0)</f>
        <v>19.4528</v>
      </c>
      <c r="D10" s="65">
        <f>VLOOKUP($A10,'Return Data'!$B$7:$R$2292,9,0)</f>
        <v>3.4723999999999999</v>
      </c>
      <c r="E10" s="66">
        <f t="shared" si="0"/>
        <v>15</v>
      </c>
      <c r="F10" s="65">
        <f>VLOOKUP($A10,'Return Data'!$B$7:$R$2292,10,0)</f>
        <v>3.2172000000000001</v>
      </c>
      <c r="G10" s="66">
        <f t="shared" si="1"/>
        <v>14</v>
      </c>
      <c r="H10" s="65">
        <f>VLOOKUP($A10,'Return Data'!$B$7:$R$2292,11,0)</f>
        <v>2.9064999999999999</v>
      </c>
      <c r="I10" s="66">
        <f t="shared" si="2"/>
        <v>14</v>
      </c>
      <c r="J10" s="65">
        <f>VLOOKUP($A10,'Return Data'!$B$7:$R$2292,12,0)</f>
        <v>3.7795999999999998</v>
      </c>
      <c r="K10" s="66">
        <f t="shared" si="3"/>
        <v>15</v>
      </c>
      <c r="L10" s="65">
        <f>VLOOKUP($A10,'Return Data'!$B$7:$R$2292,13,0)</f>
        <v>3.8485</v>
      </c>
      <c r="M10" s="66">
        <f t="shared" si="4"/>
        <v>17</v>
      </c>
      <c r="N10" s="65">
        <f>VLOOKUP($A10,'Return Data'!$B$7:$R$2292,17,0)</f>
        <v>5.9145000000000003</v>
      </c>
      <c r="O10" s="66">
        <f t="shared" si="5"/>
        <v>9</v>
      </c>
      <c r="P10" s="65">
        <f>VLOOKUP($A10,'Return Data'!$B$7:$R$2292,14,0)</f>
        <v>7.2188999999999997</v>
      </c>
      <c r="Q10" s="66">
        <f t="shared" si="6"/>
        <v>9</v>
      </c>
      <c r="R10" s="65">
        <f>VLOOKUP($A10,'Return Data'!$B$7:$R$2292,16,0)</f>
        <v>8.0953999999999997</v>
      </c>
      <c r="S10" s="67">
        <f t="shared" si="7"/>
        <v>5</v>
      </c>
    </row>
    <row r="11" spans="1:19" x14ac:dyDescent="0.3">
      <c r="A11" s="82" t="s">
        <v>566</v>
      </c>
      <c r="B11" s="64">
        <f>VLOOKUP($A11,'Return Data'!$B$7:$R$2292,3,0)</f>
        <v>44651</v>
      </c>
      <c r="C11" s="65">
        <f>VLOOKUP($A11,'Return Data'!$B$7:$R$2292,4,0)</f>
        <v>20.049499999999998</v>
      </c>
      <c r="D11" s="65">
        <f>VLOOKUP($A11,'Return Data'!$B$7:$R$2292,9,0)</f>
        <v>2.7902</v>
      </c>
      <c r="E11" s="66">
        <f t="shared" si="0"/>
        <v>20</v>
      </c>
      <c r="F11" s="65">
        <f>VLOOKUP($A11,'Return Data'!$B$7:$R$2292,10,0)</f>
        <v>2.3191000000000002</v>
      </c>
      <c r="G11" s="66">
        <f t="shared" si="1"/>
        <v>19</v>
      </c>
      <c r="H11" s="65">
        <f>VLOOKUP($A11,'Return Data'!$B$7:$R$2292,11,0)</f>
        <v>2.48</v>
      </c>
      <c r="I11" s="66">
        <f t="shared" si="2"/>
        <v>18</v>
      </c>
      <c r="J11" s="65">
        <f>VLOOKUP($A11,'Return Data'!$B$7:$R$2292,12,0)</f>
        <v>4.9154999999999998</v>
      </c>
      <c r="K11" s="66">
        <f t="shared" si="3"/>
        <v>2</v>
      </c>
      <c r="L11" s="65">
        <f>VLOOKUP($A11,'Return Data'!$B$7:$R$2292,13,0)</f>
        <v>5.3655999999999997</v>
      </c>
      <c r="M11" s="66">
        <f t="shared" si="4"/>
        <v>2</v>
      </c>
      <c r="N11" s="65">
        <f>VLOOKUP($A11,'Return Data'!$B$7:$R$2292,17,0)</f>
        <v>6.6989000000000001</v>
      </c>
      <c r="O11" s="66">
        <f t="shared" si="5"/>
        <v>1</v>
      </c>
      <c r="P11" s="65">
        <f>VLOOKUP($A11,'Return Data'!$B$7:$R$2292,14,0)</f>
        <v>9.0386000000000006</v>
      </c>
      <c r="Q11" s="66">
        <f t="shared" si="6"/>
        <v>1</v>
      </c>
      <c r="R11" s="65">
        <f>VLOOKUP($A11,'Return Data'!$B$7:$R$2292,16,0)</f>
        <v>8.4753000000000007</v>
      </c>
      <c r="S11" s="67">
        <f t="shared" si="7"/>
        <v>2</v>
      </c>
    </row>
    <row r="12" spans="1:19" x14ac:dyDescent="0.3">
      <c r="A12" s="82" t="s">
        <v>567</v>
      </c>
      <c r="B12" s="64">
        <f>VLOOKUP($A12,'Return Data'!$B$7:$R$2292,3,0)</f>
        <v>44651</v>
      </c>
      <c r="C12" s="65">
        <f>VLOOKUP($A12,'Return Data'!$B$7:$R$2292,4,0)</f>
        <v>18.247699999999998</v>
      </c>
      <c r="D12" s="65">
        <f>VLOOKUP($A12,'Return Data'!$B$7:$R$2292,9,0)</f>
        <v>3.4687000000000001</v>
      </c>
      <c r="E12" s="66">
        <f t="shared" si="0"/>
        <v>16</v>
      </c>
      <c r="F12" s="65">
        <f>VLOOKUP($A12,'Return Data'!$B$7:$R$2292,10,0)</f>
        <v>3.5716000000000001</v>
      </c>
      <c r="G12" s="66">
        <f t="shared" si="1"/>
        <v>11</v>
      </c>
      <c r="H12" s="65">
        <f>VLOOKUP($A12,'Return Data'!$B$7:$R$2292,11,0)</f>
        <v>3.1797</v>
      </c>
      <c r="I12" s="66">
        <f t="shared" si="2"/>
        <v>8</v>
      </c>
      <c r="J12" s="65">
        <f>VLOOKUP($A12,'Return Data'!$B$7:$R$2292,12,0)</f>
        <v>4.0087999999999999</v>
      </c>
      <c r="K12" s="66">
        <f t="shared" si="3"/>
        <v>9</v>
      </c>
      <c r="L12" s="65">
        <f>VLOOKUP($A12,'Return Data'!$B$7:$R$2292,13,0)</f>
        <v>4.3018000000000001</v>
      </c>
      <c r="M12" s="66">
        <f t="shared" si="4"/>
        <v>11</v>
      </c>
      <c r="N12" s="65">
        <f>VLOOKUP($A12,'Return Data'!$B$7:$R$2292,17,0)</f>
        <v>5.2256</v>
      </c>
      <c r="O12" s="66">
        <f t="shared" si="5"/>
        <v>14</v>
      </c>
      <c r="P12" s="65">
        <f>VLOOKUP($A12,'Return Data'!$B$7:$R$2292,14,0)</f>
        <v>7.0945</v>
      </c>
      <c r="Q12" s="66">
        <f t="shared" si="6"/>
        <v>11</v>
      </c>
      <c r="R12" s="65">
        <f>VLOOKUP($A12,'Return Data'!$B$7:$R$2292,16,0)</f>
        <v>7.8723999999999998</v>
      </c>
      <c r="S12" s="67">
        <f t="shared" si="7"/>
        <v>10</v>
      </c>
    </row>
    <row r="13" spans="1:19" x14ac:dyDescent="0.3">
      <c r="A13" s="82" t="s">
        <v>570</v>
      </c>
      <c r="B13" s="64">
        <f>VLOOKUP($A13,'Return Data'!$B$7:$R$2292,3,0)</f>
        <v>44651</v>
      </c>
      <c r="C13" s="65">
        <f>VLOOKUP($A13,'Return Data'!$B$7:$R$2292,4,0)</f>
        <v>18.642299999999999</v>
      </c>
      <c r="D13" s="65">
        <f>VLOOKUP($A13,'Return Data'!$B$7:$R$2292,9,0)</f>
        <v>3.7509000000000001</v>
      </c>
      <c r="E13" s="66">
        <f t="shared" si="0"/>
        <v>12</v>
      </c>
      <c r="F13" s="65">
        <f>VLOOKUP($A13,'Return Data'!$B$7:$R$2292,10,0)</f>
        <v>3.157</v>
      </c>
      <c r="G13" s="66">
        <f t="shared" si="1"/>
        <v>15</v>
      </c>
      <c r="H13" s="65">
        <f>VLOOKUP($A13,'Return Data'!$B$7:$R$2292,11,0)</f>
        <v>2.9329000000000001</v>
      </c>
      <c r="I13" s="66">
        <f t="shared" si="2"/>
        <v>13</v>
      </c>
      <c r="J13" s="65">
        <f>VLOOKUP($A13,'Return Data'!$B$7:$R$2292,12,0)</f>
        <v>3.97</v>
      </c>
      <c r="K13" s="66">
        <f t="shared" si="3"/>
        <v>10</v>
      </c>
      <c r="L13" s="65">
        <f>VLOOKUP($A13,'Return Data'!$B$7:$R$2292,13,0)</f>
        <v>4.5118</v>
      </c>
      <c r="M13" s="66">
        <f t="shared" si="4"/>
        <v>10</v>
      </c>
      <c r="N13" s="65">
        <f>VLOOKUP($A13,'Return Data'!$B$7:$R$2292,17,0)</f>
        <v>6.2259000000000002</v>
      </c>
      <c r="O13" s="66">
        <f t="shared" si="5"/>
        <v>5</v>
      </c>
      <c r="P13" s="65">
        <f>VLOOKUP($A13,'Return Data'!$B$7:$R$2292,14,0)</f>
        <v>7.4236000000000004</v>
      </c>
      <c r="Q13" s="66">
        <f t="shared" si="6"/>
        <v>7</v>
      </c>
      <c r="R13" s="65">
        <f>VLOOKUP($A13,'Return Data'!$B$7:$R$2292,16,0)</f>
        <v>8.0765999999999991</v>
      </c>
      <c r="S13" s="67">
        <f t="shared" si="7"/>
        <v>6</v>
      </c>
    </row>
    <row r="14" spans="1:19" x14ac:dyDescent="0.3">
      <c r="A14" s="82" t="s">
        <v>571</v>
      </c>
      <c r="B14" s="64">
        <f>VLOOKUP($A14,'Return Data'!$B$7:$R$2292,3,0)</f>
        <v>44651</v>
      </c>
      <c r="C14" s="65">
        <f>VLOOKUP($A14,'Return Data'!$B$7:$R$2292,4,0)</f>
        <v>26.134799999999998</v>
      </c>
      <c r="D14" s="65">
        <f>VLOOKUP($A14,'Return Data'!$B$7:$R$2292,9,0)</f>
        <v>4.0777000000000001</v>
      </c>
      <c r="E14" s="66">
        <f t="shared" si="0"/>
        <v>7</v>
      </c>
      <c r="F14" s="65">
        <f>VLOOKUP($A14,'Return Data'!$B$7:$R$2292,10,0)</f>
        <v>2.5689000000000002</v>
      </c>
      <c r="G14" s="66">
        <f t="shared" si="1"/>
        <v>18</v>
      </c>
      <c r="H14" s="65">
        <f>VLOOKUP($A14,'Return Data'!$B$7:$R$2292,11,0)</f>
        <v>2.3618000000000001</v>
      </c>
      <c r="I14" s="66">
        <f t="shared" si="2"/>
        <v>19</v>
      </c>
      <c r="J14" s="65">
        <f>VLOOKUP($A14,'Return Data'!$B$7:$R$2292,12,0)</f>
        <v>4.1284000000000001</v>
      </c>
      <c r="K14" s="66">
        <f t="shared" si="3"/>
        <v>8</v>
      </c>
      <c r="L14" s="65">
        <f>VLOOKUP($A14,'Return Data'!$B$7:$R$2292,13,0)</f>
        <v>4.617</v>
      </c>
      <c r="M14" s="66">
        <f t="shared" si="4"/>
        <v>7</v>
      </c>
      <c r="N14" s="65">
        <f>VLOOKUP($A14,'Return Data'!$B$7:$R$2292,17,0)</f>
        <v>6.2229999999999999</v>
      </c>
      <c r="O14" s="66">
        <f t="shared" si="5"/>
        <v>6</v>
      </c>
      <c r="P14" s="65">
        <f>VLOOKUP($A14,'Return Data'!$B$7:$R$2292,14,0)</f>
        <v>7.1760000000000002</v>
      </c>
      <c r="Q14" s="66">
        <f t="shared" si="6"/>
        <v>10</v>
      </c>
      <c r="R14" s="65">
        <f>VLOOKUP($A14,'Return Data'!$B$7:$R$2292,16,0)</f>
        <v>8.1565999999999992</v>
      </c>
      <c r="S14" s="67">
        <f t="shared" si="7"/>
        <v>3</v>
      </c>
    </row>
    <row r="15" spans="1:19" x14ac:dyDescent="0.3">
      <c r="A15" s="82" t="s">
        <v>574</v>
      </c>
      <c r="B15" s="64">
        <f>VLOOKUP($A15,'Return Data'!$B$7:$R$2292,3,0)</f>
        <v>44651</v>
      </c>
      <c r="C15" s="65">
        <f>VLOOKUP($A15,'Return Data'!$B$7:$R$2292,4,0)</f>
        <v>20.016400000000001</v>
      </c>
      <c r="D15" s="65">
        <f>VLOOKUP($A15,'Return Data'!$B$7:$R$2292,9,0)</f>
        <v>4.0076999999999998</v>
      </c>
      <c r="E15" s="66">
        <f t="shared" si="0"/>
        <v>8</v>
      </c>
      <c r="F15" s="65">
        <f>VLOOKUP($A15,'Return Data'!$B$7:$R$2292,10,0)</f>
        <v>3.8658999999999999</v>
      </c>
      <c r="G15" s="66">
        <f t="shared" si="1"/>
        <v>6</v>
      </c>
      <c r="H15" s="65">
        <f>VLOOKUP($A15,'Return Data'!$B$7:$R$2292,11,0)</f>
        <v>3.2654999999999998</v>
      </c>
      <c r="I15" s="66">
        <f t="shared" si="2"/>
        <v>6</v>
      </c>
      <c r="J15" s="65">
        <f>VLOOKUP($A15,'Return Data'!$B$7:$R$2292,12,0)</f>
        <v>3.9180000000000001</v>
      </c>
      <c r="K15" s="66">
        <f t="shared" si="3"/>
        <v>13</v>
      </c>
      <c r="L15" s="65">
        <f>VLOOKUP($A15,'Return Data'!$B$7:$R$2292,13,0)</f>
        <v>4.0640000000000001</v>
      </c>
      <c r="M15" s="66">
        <f t="shared" si="4"/>
        <v>14</v>
      </c>
      <c r="N15" s="65">
        <f>VLOOKUP($A15,'Return Data'!$B$7:$R$2292,17,0)</f>
        <v>6.2130999999999998</v>
      </c>
      <c r="O15" s="66">
        <f t="shared" si="5"/>
        <v>7</v>
      </c>
      <c r="P15" s="65">
        <f>VLOOKUP($A15,'Return Data'!$B$7:$R$2292,14,0)</f>
        <v>7.5678999999999998</v>
      </c>
      <c r="Q15" s="66">
        <f t="shared" si="6"/>
        <v>5</v>
      </c>
      <c r="R15" s="65">
        <f>VLOOKUP($A15,'Return Data'!$B$7:$R$2292,16,0)</f>
        <v>7.9504000000000001</v>
      </c>
      <c r="S15" s="67">
        <f t="shared" si="7"/>
        <v>8</v>
      </c>
    </row>
    <row r="16" spans="1:19" x14ac:dyDescent="0.3">
      <c r="A16" s="82" t="s">
        <v>577</v>
      </c>
      <c r="B16" s="64">
        <f>VLOOKUP($A16,'Return Data'!$B$7:$R$2292,3,0)</f>
        <v>44651</v>
      </c>
      <c r="C16" s="65">
        <f>VLOOKUP($A16,'Return Data'!$B$7:$R$2292,4,0)</f>
        <v>1874.2261000000001</v>
      </c>
      <c r="D16" s="65">
        <f>VLOOKUP($A16,'Return Data'!$B$7:$R$2292,9,0)</f>
        <v>2.8498999999999999</v>
      </c>
      <c r="E16" s="66">
        <f t="shared" si="0"/>
        <v>19</v>
      </c>
      <c r="F16" s="65">
        <f>VLOOKUP($A16,'Return Data'!$B$7:$R$2292,10,0)</f>
        <v>1.0447</v>
      </c>
      <c r="G16" s="66">
        <f t="shared" si="1"/>
        <v>20</v>
      </c>
      <c r="H16" s="65">
        <f>VLOOKUP($A16,'Return Data'!$B$7:$R$2292,11,0)</f>
        <v>1.6043000000000001</v>
      </c>
      <c r="I16" s="66">
        <f t="shared" si="2"/>
        <v>20</v>
      </c>
      <c r="J16" s="65">
        <f>VLOOKUP($A16,'Return Data'!$B$7:$R$2292,12,0)</f>
        <v>3.5402</v>
      </c>
      <c r="K16" s="66">
        <f t="shared" si="3"/>
        <v>18</v>
      </c>
      <c r="L16" s="65">
        <f>VLOOKUP($A16,'Return Data'!$B$7:$R$2292,13,0)</f>
        <v>4.0780000000000003</v>
      </c>
      <c r="M16" s="66">
        <f t="shared" si="4"/>
        <v>13</v>
      </c>
      <c r="N16" s="65">
        <f>VLOOKUP($A16,'Return Data'!$B$7:$R$2292,17,0)</f>
        <v>5.4433999999999996</v>
      </c>
      <c r="O16" s="66">
        <f t="shared" si="5"/>
        <v>13</v>
      </c>
      <c r="P16" s="65">
        <f>VLOOKUP($A16,'Return Data'!$B$7:$R$2292,14,0)</f>
        <v>6.5762999999999998</v>
      </c>
      <c r="Q16" s="66">
        <f t="shared" si="6"/>
        <v>14</v>
      </c>
      <c r="R16" s="65">
        <f>VLOOKUP($A16,'Return Data'!$B$7:$R$2292,16,0)</f>
        <v>7.0213000000000001</v>
      </c>
      <c r="S16" s="67">
        <f t="shared" si="7"/>
        <v>17</v>
      </c>
    </row>
    <row r="17" spans="1:19" x14ac:dyDescent="0.3">
      <c r="A17" s="82" t="s">
        <v>579</v>
      </c>
      <c r="B17" s="64">
        <f>VLOOKUP($A17,'Return Data'!$B$7:$R$2292,3,0)</f>
        <v>44651</v>
      </c>
      <c r="C17" s="65">
        <f>VLOOKUP($A17,'Return Data'!$B$7:$R$2292,4,0)</f>
        <v>52.794800000000002</v>
      </c>
      <c r="D17" s="65">
        <f>VLOOKUP($A17,'Return Data'!$B$7:$R$2292,9,0)</f>
        <v>3.8687</v>
      </c>
      <c r="E17" s="66">
        <f t="shared" si="0"/>
        <v>11</v>
      </c>
      <c r="F17" s="65">
        <f>VLOOKUP($A17,'Return Data'!$B$7:$R$2292,10,0)</f>
        <v>3.2732999999999999</v>
      </c>
      <c r="G17" s="66">
        <f t="shared" si="1"/>
        <v>13</v>
      </c>
      <c r="H17" s="65">
        <f>VLOOKUP($A17,'Return Data'!$B$7:$R$2292,11,0)</f>
        <v>3.0089999999999999</v>
      </c>
      <c r="I17" s="66">
        <f t="shared" si="2"/>
        <v>12</v>
      </c>
      <c r="J17" s="65">
        <f>VLOOKUP($A17,'Return Data'!$B$7:$R$2292,12,0)</f>
        <v>4.4692999999999996</v>
      </c>
      <c r="K17" s="66">
        <f t="shared" si="3"/>
        <v>4</v>
      </c>
      <c r="L17" s="65">
        <f>VLOOKUP($A17,'Return Data'!$B$7:$R$2292,13,0)</f>
        <v>4.9280999999999997</v>
      </c>
      <c r="M17" s="66">
        <f t="shared" si="4"/>
        <v>3</v>
      </c>
      <c r="N17" s="65">
        <f>VLOOKUP($A17,'Return Data'!$B$7:$R$2292,17,0)</f>
        <v>6.3064999999999998</v>
      </c>
      <c r="O17" s="66">
        <f t="shared" si="5"/>
        <v>4</v>
      </c>
      <c r="P17" s="65">
        <f>VLOOKUP($A17,'Return Data'!$B$7:$R$2292,14,0)</f>
        <v>7.6974</v>
      </c>
      <c r="Q17" s="66">
        <f t="shared" si="6"/>
        <v>3</v>
      </c>
      <c r="R17" s="65">
        <f>VLOOKUP($A17,'Return Data'!$B$7:$R$2292,16,0)</f>
        <v>7.4123999999999999</v>
      </c>
      <c r="S17" s="67">
        <f t="shared" si="7"/>
        <v>14</v>
      </c>
    </row>
    <row r="18" spans="1:19" x14ac:dyDescent="0.3">
      <c r="A18" s="82" t="s">
        <v>582</v>
      </c>
      <c r="B18" s="64">
        <f>VLOOKUP($A18,'Return Data'!$B$7:$R$2292,3,0)</f>
        <v>44651</v>
      </c>
      <c r="C18" s="65">
        <f>VLOOKUP($A18,'Return Data'!$B$7:$R$2292,4,0)</f>
        <v>20.200199999999999</v>
      </c>
      <c r="D18" s="65">
        <f>VLOOKUP($A18,'Return Data'!$B$7:$R$2292,9,0)</f>
        <v>3.3845000000000001</v>
      </c>
      <c r="E18" s="66">
        <f t="shared" si="0"/>
        <v>17</v>
      </c>
      <c r="F18" s="65">
        <f>VLOOKUP($A18,'Return Data'!$B$7:$R$2292,10,0)</f>
        <v>4.0227000000000004</v>
      </c>
      <c r="G18" s="66">
        <f t="shared" si="1"/>
        <v>4</v>
      </c>
      <c r="H18" s="65">
        <f>VLOOKUP($A18,'Return Data'!$B$7:$R$2292,11,0)</f>
        <v>3.1492</v>
      </c>
      <c r="I18" s="66">
        <f t="shared" si="2"/>
        <v>11</v>
      </c>
      <c r="J18" s="65">
        <f>VLOOKUP($A18,'Return Data'!$B$7:$R$2292,12,0)</f>
        <v>3.9483999999999999</v>
      </c>
      <c r="K18" s="66">
        <f t="shared" si="3"/>
        <v>11</v>
      </c>
      <c r="L18" s="65">
        <f>VLOOKUP($A18,'Return Data'!$B$7:$R$2292,13,0)</f>
        <v>4.1010999999999997</v>
      </c>
      <c r="M18" s="66">
        <f t="shared" si="4"/>
        <v>12</v>
      </c>
      <c r="N18" s="65">
        <f>VLOOKUP($A18,'Return Data'!$B$7:$R$2292,17,0)</f>
        <v>5.9809000000000001</v>
      </c>
      <c r="O18" s="66">
        <f t="shared" si="5"/>
        <v>8</v>
      </c>
      <c r="P18" s="65">
        <f>VLOOKUP($A18,'Return Data'!$B$7:$R$2292,14,0)</f>
        <v>7.3033000000000001</v>
      </c>
      <c r="Q18" s="66">
        <f t="shared" si="6"/>
        <v>8</v>
      </c>
      <c r="R18" s="65">
        <f>VLOOKUP($A18,'Return Data'!$B$7:$R$2292,16,0)</f>
        <v>4.9555999999999996</v>
      </c>
      <c r="S18" s="67">
        <f t="shared" si="7"/>
        <v>20</v>
      </c>
    </row>
    <row r="19" spans="1:19" x14ac:dyDescent="0.3">
      <c r="A19" s="82" t="s">
        <v>583</v>
      </c>
      <c r="B19" s="64">
        <f>VLOOKUP($A19,'Return Data'!$B$7:$R$2292,3,0)</f>
        <v>44651</v>
      </c>
      <c r="C19" s="65">
        <f>VLOOKUP($A19,'Return Data'!$B$7:$R$2292,4,0)</f>
        <v>28.3231</v>
      </c>
      <c r="D19" s="65">
        <f>VLOOKUP($A19,'Return Data'!$B$7:$R$2292,9,0)</f>
        <v>3.3643999999999998</v>
      </c>
      <c r="E19" s="66">
        <f t="shared" si="0"/>
        <v>18</v>
      </c>
      <c r="F19" s="65">
        <f>VLOOKUP($A19,'Return Data'!$B$7:$R$2292,10,0)</f>
        <v>3.0657999999999999</v>
      </c>
      <c r="G19" s="66">
        <f t="shared" si="1"/>
        <v>17</v>
      </c>
      <c r="H19" s="65">
        <f>VLOOKUP($A19,'Return Data'!$B$7:$R$2292,11,0)</f>
        <v>2.6291000000000002</v>
      </c>
      <c r="I19" s="66">
        <f t="shared" si="2"/>
        <v>16</v>
      </c>
      <c r="J19" s="65">
        <f>VLOOKUP($A19,'Return Data'!$B$7:$R$2292,12,0)</f>
        <v>3.1678999999999999</v>
      </c>
      <c r="K19" s="66">
        <f t="shared" si="3"/>
        <v>19</v>
      </c>
      <c r="L19" s="65">
        <f>VLOOKUP($A19,'Return Data'!$B$7:$R$2292,13,0)</f>
        <v>3.3203</v>
      </c>
      <c r="M19" s="66">
        <f t="shared" si="4"/>
        <v>19</v>
      </c>
      <c r="N19" s="65">
        <f>VLOOKUP($A19,'Return Data'!$B$7:$R$2292,17,0)</f>
        <v>4.9389000000000003</v>
      </c>
      <c r="O19" s="66">
        <f t="shared" si="5"/>
        <v>16</v>
      </c>
      <c r="P19" s="65">
        <f>VLOOKUP($A19,'Return Data'!$B$7:$R$2292,14,0)</f>
        <v>6.2934000000000001</v>
      </c>
      <c r="Q19" s="66">
        <f t="shared" si="6"/>
        <v>15</v>
      </c>
      <c r="R19" s="65">
        <f>VLOOKUP($A19,'Return Data'!$B$7:$R$2292,16,0)</f>
        <v>7.2641</v>
      </c>
      <c r="S19" s="67">
        <f t="shared" si="7"/>
        <v>15</v>
      </c>
    </row>
    <row r="20" spans="1:19" x14ac:dyDescent="0.3">
      <c r="A20" s="82" t="s">
        <v>585</v>
      </c>
      <c r="B20" s="64">
        <f>VLOOKUP($A20,'Return Data'!$B$7:$R$2292,3,0)</f>
        <v>44651</v>
      </c>
      <c r="C20" s="65">
        <f>VLOOKUP($A20,'Return Data'!$B$7:$R$2292,4,0)</f>
        <v>16.854800000000001</v>
      </c>
      <c r="D20" s="65">
        <f>VLOOKUP($A20,'Return Data'!$B$7:$R$2292,9,0)</f>
        <v>3.9531000000000001</v>
      </c>
      <c r="E20" s="66">
        <f t="shared" si="0"/>
        <v>9</v>
      </c>
      <c r="F20" s="65">
        <f>VLOOKUP($A20,'Return Data'!$B$7:$R$2292,10,0)</f>
        <v>3.7421000000000002</v>
      </c>
      <c r="G20" s="66">
        <f t="shared" si="1"/>
        <v>9</v>
      </c>
      <c r="H20" s="65">
        <f>VLOOKUP($A20,'Return Data'!$B$7:$R$2292,11,0)</f>
        <v>3.1703999999999999</v>
      </c>
      <c r="I20" s="66">
        <f t="shared" si="2"/>
        <v>10</v>
      </c>
      <c r="J20" s="65">
        <f>VLOOKUP($A20,'Return Data'!$B$7:$R$2292,12,0)</f>
        <v>4.3087999999999997</v>
      </c>
      <c r="K20" s="66">
        <f t="shared" si="3"/>
        <v>6</v>
      </c>
      <c r="L20" s="65">
        <f>VLOOKUP($A20,'Return Data'!$B$7:$R$2292,13,0)</f>
        <v>4.5933999999999999</v>
      </c>
      <c r="M20" s="66">
        <f t="shared" si="4"/>
        <v>8</v>
      </c>
      <c r="N20" s="65">
        <f>VLOOKUP($A20,'Return Data'!$B$7:$R$2292,17,0)</f>
        <v>6.4420000000000002</v>
      </c>
      <c r="O20" s="66">
        <f t="shared" si="5"/>
        <v>2</v>
      </c>
      <c r="P20" s="65">
        <f>VLOOKUP($A20,'Return Data'!$B$7:$R$2292,14,0)</f>
        <v>7.7545000000000002</v>
      </c>
      <c r="Q20" s="66">
        <f t="shared" si="6"/>
        <v>2</v>
      </c>
      <c r="R20" s="65">
        <f>VLOOKUP($A20,'Return Data'!$B$7:$R$2292,16,0)</f>
        <v>7.8806000000000003</v>
      </c>
      <c r="S20" s="67">
        <f t="shared" si="7"/>
        <v>9</v>
      </c>
    </row>
    <row r="21" spans="1:19" x14ac:dyDescent="0.3">
      <c r="A21" s="82" t="s">
        <v>587</v>
      </c>
      <c r="B21" s="64">
        <f>VLOOKUP($A21,'Return Data'!$B$7:$R$2292,3,0)</f>
        <v>44651</v>
      </c>
      <c r="C21" s="65">
        <f>VLOOKUP($A21,'Return Data'!$B$7:$R$2292,4,0)</f>
        <v>19.830400000000001</v>
      </c>
      <c r="D21" s="65">
        <f>VLOOKUP($A21,'Return Data'!$B$7:$R$2292,9,0)</f>
        <v>3.9138999999999999</v>
      </c>
      <c r="E21" s="66">
        <f t="shared" si="0"/>
        <v>10</v>
      </c>
      <c r="F21" s="65">
        <f>VLOOKUP($A21,'Return Data'!$B$7:$R$2292,10,0)</f>
        <v>3.0952000000000002</v>
      </c>
      <c r="G21" s="66">
        <f t="shared" si="1"/>
        <v>16</v>
      </c>
      <c r="H21" s="65">
        <f>VLOOKUP($A21,'Return Data'!$B$7:$R$2292,11,0)</f>
        <v>2.5097999999999998</v>
      </c>
      <c r="I21" s="66">
        <f t="shared" si="2"/>
        <v>17</v>
      </c>
      <c r="J21" s="65">
        <f>VLOOKUP($A21,'Return Data'!$B$7:$R$2292,12,0)</f>
        <v>3.9445000000000001</v>
      </c>
      <c r="K21" s="66">
        <f t="shared" si="3"/>
        <v>12</v>
      </c>
      <c r="L21" s="65">
        <f>VLOOKUP($A21,'Return Data'!$B$7:$R$2292,13,0)</f>
        <v>4.5720000000000001</v>
      </c>
      <c r="M21" s="66">
        <f t="shared" si="4"/>
        <v>9</v>
      </c>
      <c r="N21" s="65">
        <f>VLOOKUP($A21,'Return Data'!$B$7:$R$2292,17,0)</f>
        <v>5.8803000000000001</v>
      </c>
      <c r="O21" s="66">
        <f t="shared" si="5"/>
        <v>10</v>
      </c>
      <c r="P21" s="65">
        <f>VLOOKUP($A21,'Return Data'!$B$7:$R$2292,14,0)</f>
        <v>7.4241000000000001</v>
      </c>
      <c r="Q21" s="66">
        <f t="shared" si="6"/>
        <v>6</v>
      </c>
      <c r="R21" s="65">
        <f>VLOOKUP($A21,'Return Data'!$B$7:$R$2292,16,0)</f>
        <v>7.8418000000000001</v>
      </c>
      <c r="S21" s="67">
        <f t="shared" si="7"/>
        <v>11</v>
      </c>
    </row>
    <row r="22" spans="1:19" x14ac:dyDescent="0.3">
      <c r="A22" s="82" t="s">
        <v>590</v>
      </c>
      <c r="B22" s="64">
        <f>VLOOKUP($A22,'Return Data'!$B$7:$R$2292,3,0)</f>
        <v>44651</v>
      </c>
      <c r="C22" s="65">
        <f>VLOOKUP($A22,'Return Data'!$B$7:$R$2292,4,0)</f>
        <v>2548.3645999999999</v>
      </c>
      <c r="D22" s="65">
        <f>VLOOKUP($A22,'Return Data'!$B$7:$R$2292,9,0)</f>
        <v>4.1013999999999999</v>
      </c>
      <c r="E22" s="66">
        <f t="shared" si="0"/>
        <v>6</v>
      </c>
      <c r="F22" s="65">
        <f>VLOOKUP($A22,'Return Data'!$B$7:$R$2292,10,0)</f>
        <v>3.7507999999999999</v>
      </c>
      <c r="G22" s="66">
        <f t="shared" si="1"/>
        <v>8</v>
      </c>
      <c r="H22" s="65">
        <f>VLOOKUP($A22,'Return Data'!$B$7:$R$2292,11,0)</f>
        <v>2.8214999999999999</v>
      </c>
      <c r="I22" s="66">
        <f t="shared" si="2"/>
        <v>15</v>
      </c>
      <c r="J22" s="65">
        <f>VLOOKUP($A22,'Return Data'!$B$7:$R$2292,12,0)</f>
        <v>3.6619999999999999</v>
      </c>
      <c r="K22" s="66">
        <f t="shared" si="3"/>
        <v>16</v>
      </c>
      <c r="L22" s="65">
        <f>VLOOKUP($A22,'Return Data'!$B$7:$R$2292,13,0)</f>
        <v>3.9746999999999999</v>
      </c>
      <c r="M22" s="66">
        <f t="shared" si="4"/>
        <v>15</v>
      </c>
      <c r="N22" s="65">
        <f>VLOOKUP($A22,'Return Data'!$B$7:$R$2292,17,0)</f>
        <v>5.7073999999999998</v>
      </c>
      <c r="O22" s="66">
        <f t="shared" si="5"/>
        <v>12</v>
      </c>
      <c r="P22" s="65">
        <f>VLOOKUP($A22,'Return Data'!$B$7:$R$2292,14,0)</f>
        <v>7.0018000000000002</v>
      </c>
      <c r="Q22" s="66">
        <f t="shared" si="6"/>
        <v>12</v>
      </c>
      <c r="R22" s="65">
        <f>VLOOKUP($A22,'Return Data'!$B$7:$R$2292,16,0)</f>
        <v>7.7823000000000002</v>
      </c>
      <c r="S22" s="67">
        <f t="shared" si="7"/>
        <v>12</v>
      </c>
    </row>
    <row r="23" spans="1:19" x14ac:dyDescent="0.3">
      <c r="A23" s="82" t="s">
        <v>591</v>
      </c>
      <c r="B23" s="64">
        <f>VLOOKUP($A23,'Return Data'!$B$7:$R$2292,3,0)</f>
        <v>44651</v>
      </c>
      <c r="C23" s="65">
        <f>VLOOKUP($A23,'Return Data'!$B$7:$R$2292,4,0)</f>
        <v>34.9953</v>
      </c>
      <c r="D23" s="65">
        <f>VLOOKUP($A23,'Return Data'!$B$7:$R$2292,9,0)</f>
        <v>4.1767000000000003</v>
      </c>
      <c r="E23" s="66">
        <f t="shared" si="0"/>
        <v>4</v>
      </c>
      <c r="F23" s="65">
        <f>VLOOKUP($A23,'Return Data'!$B$7:$R$2292,10,0)</f>
        <v>4.0415000000000001</v>
      </c>
      <c r="G23" s="66">
        <f t="shared" si="1"/>
        <v>2</v>
      </c>
      <c r="H23" s="65">
        <f>VLOOKUP($A23,'Return Data'!$B$7:$R$2292,11,0)</f>
        <v>3.2069999999999999</v>
      </c>
      <c r="I23" s="66">
        <f t="shared" si="2"/>
        <v>7</v>
      </c>
      <c r="J23" s="65">
        <f>VLOOKUP($A23,'Return Data'!$B$7:$R$2292,12,0)</f>
        <v>3.1536</v>
      </c>
      <c r="K23" s="66">
        <f t="shared" si="3"/>
        <v>20</v>
      </c>
      <c r="L23" s="65">
        <f>VLOOKUP($A23,'Return Data'!$B$7:$R$2292,13,0)</f>
        <v>3.2081</v>
      </c>
      <c r="M23" s="66">
        <f t="shared" si="4"/>
        <v>20</v>
      </c>
      <c r="N23" s="65">
        <f>VLOOKUP($A23,'Return Data'!$B$7:$R$2292,17,0)</f>
        <v>4.8333000000000004</v>
      </c>
      <c r="O23" s="66">
        <f t="shared" si="5"/>
        <v>17</v>
      </c>
      <c r="P23" s="65">
        <f>VLOOKUP($A23,'Return Data'!$B$7:$R$2292,14,0)</f>
        <v>6.133</v>
      </c>
      <c r="Q23" s="66">
        <f t="shared" si="6"/>
        <v>16</v>
      </c>
      <c r="R23" s="65">
        <f>VLOOKUP($A23,'Return Data'!$B$7:$R$2292,16,0)</f>
        <v>7.5270999999999999</v>
      </c>
      <c r="S23" s="67">
        <f t="shared" si="7"/>
        <v>13</v>
      </c>
    </row>
    <row r="24" spans="1:19" x14ac:dyDescent="0.3">
      <c r="A24" s="82" t="s">
        <v>594</v>
      </c>
      <c r="B24" s="64">
        <f>VLOOKUP($A24,'Return Data'!$B$7:$R$2292,3,0)</f>
        <v>44651</v>
      </c>
      <c r="C24" s="65">
        <f>VLOOKUP($A24,'Return Data'!$B$7:$R$2292,4,0)</f>
        <v>11.729799999999999</v>
      </c>
      <c r="D24" s="65">
        <f>VLOOKUP($A24,'Return Data'!$B$7:$R$2292,9,0)</f>
        <v>3.5238</v>
      </c>
      <c r="E24" s="66">
        <f t="shared" si="0"/>
        <v>13</v>
      </c>
      <c r="F24" s="65">
        <f>VLOOKUP($A24,'Return Data'!$B$7:$R$2292,10,0)</f>
        <v>3.5505</v>
      </c>
      <c r="G24" s="66">
        <f t="shared" si="1"/>
        <v>12</v>
      </c>
      <c r="H24" s="65">
        <f>VLOOKUP($A24,'Return Data'!$B$7:$R$2292,11,0)</f>
        <v>3.3178999999999998</v>
      </c>
      <c r="I24" s="66">
        <f t="shared" si="2"/>
        <v>4</v>
      </c>
      <c r="J24" s="65">
        <f>VLOOKUP($A24,'Return Data'!$B$7:$R$2292,12,0)</f>
        <v>4.4236000000000004</v>
      </c>
      <c r="K24" s="66">
        <f t="shared" si="3"/>
        <v>5</v>
      </c>
      <c r="L24" s="65">
        <f>VLOOKUP($A24,'Return Data'!$B$7:$R$2292,13,0)</f>
        <v>4.8333000000000004</v>
      </c>
      <c r="M24" s="66">
        <f t="shared" si="4"/>
        <v>4</v>
      </c>
      <c r="N24" s="65"/>
      <c r="O24" s="66"/>
      <c r="P24" s="65"/>
      <c r="Q24" s="66"/>
      <c r="R24" s="65">
        <f>VLOOKUP($A24,'Return Data'!$B$7:$R$2292,16,0)</f>
        <v>6.6615000000000002</v>
      </c>
      <c r="S24" s="67">
        <f t="shared" si="7"/>
        <v>18</v>
      </c>
    </row>
    <row r="25" spans="1:19" x14ac:dyDescent="0.3">
      <c r="A25" s="82" t="s">
        <v>596</v>
      </c>
      <c r="B25" s="64">
        <f>VLOOKUP($A25,'Return Data'!$B$7:$R$2292,3,0)</f>
        <v>44651</v>
      </c>
      <c r="C25" s="65">
        <f>VLOOKUP($A25,'Return Data'!$B$7:$R$2292,4,0)</f>
        <v>16.715</v>
      </c>
      <c r="D25" s="65">
        <f>VLOOKUP($A25,'Return Data'!$B$7:$R$2292,9,0)</f>
        <v>3.5184000000000002</v>
      </c>
      <c r="E25" s="66">
        <f t="shared" si="0"/>
        <v>14</v>
      </c>
      <c r="F25" s="65">
        <f>VLOOKUP($A25,'Return Data'!$B$7:$R$2292,10,0)</f>
        <v>3.6970999999999998</v>
      </c>
      <c r="G25" s="66">
        <f t="shared" si="1"/>
        <v>10</v>
      </c>
      <c r="H25" s="65">
        <f>VLOOKUP($A25,'Return Data'!$B$7:$R$2292,11,0)</f>
        <v>3.1775000000000002</v>
      </c>
      <c r="I25" s="66">
        <f t="shared" si="2"/>
        <v>9</v>
      </c>
      <c r="J25" s="65">
        <f>VLOOKUP($A25,'Return Data'!$B$7:$R$2292,12,0)</f>
        <v>3.5552000000000001</v>
      </c>
      <c r="K25" s="66">
        <f t="shared" si="3"/>
        <v>17</v>
      </c>
      <c r="L25" s="65">
        <f>VLOOKUP($A25,'Return Data'!$B$7:$R$2292,13,0)</f>
        <v>3.569</v>
      </c>
      <c r="M25" s="66">
        <f t="shared" si="4"/>
        <v>18</v>
      </c>
      <c r="N25" s="65">
        <f>VLOOKUP($A25,'Return Data'!$B$7:$R$2292,17,0)</f>
        <v>5.1454000000000004</v>
      </c>
      <c r="O25" s="66">
        <f>RANK(N25,N$8:N$27,0)</f>
        <v>15</v>
      </c>
      <c r="P25" s="65">
        <f>VLOOKUP($A25,'Return Data'!$B$7:$R$2292,14,0)</f>
        <v>3.6981999999999999</v>
      </c>
      <c r="Q25" s="66">
        <f>RANK(P25,P$8:P$27,0)</f>
        <v>17</v>
      </c>
      <c r="R25" s="65">
        <f>VLOOKUP($A25,'Return Data'!$B$7:$R$2292,16,0)</f>
        <v>6.4988999999999999</v>
      </c>
      <c r="S25" s="67">
        <f t="shared" si="7"/>
        <v>19</v>
      </c>
    </row>
    <row r="26" spans="1:19" x14ac:dyDescent="0.3">
      <c r="A26" s="82" t="s">
        <v>697</v>
      </c>
      <c r="B26" s="64">
        <f>VLOOKUP($A26,'Return Data'!$B$7:$R$2292,3,0)</f>
        <v>44651</v>
      </c>
      <c r="C26" s="65">
        <f>VLOOKUP($A26,'Return Data'!$B$7:$R$2292,4,0)</f>
        <v>1170.4376</v>
      </c>
      <c r="D26" s="65">
        <f>VLOOKUP($A26,'Return Data'!$B$7:$R$2292,9,0)</f>
        <v>4.7595000000000001</v>
      </c>
      <c r="E26" s="66">
        <f t="shared" si="0"/>
        <v>1</v>
      </c>
      <c r="F26" s="65">
        <f>VLOOKUP($A26,'Return Data'!$B$7:$R$2292,10,0)</f>
        <v>4.3219000000000003</v>
      </c>
      <c r="G26" s="66">
        <f t="shared" si="1"/>
        <v>1</v>
      </c>
      <c r="H26" s="65">
        <f>VLOOKUP($A26,'Return Data'!$B$7:$R$2292,11,0)</f>
        <v>3.9411999999999998</v>
      </c>
      <c r="I26" s="66">
        <f t="shared" si="2"/>
        <v>1</v>
      </c>
      <c r="J26" s="65">
        <f>VLOOKUP($A26,'Return Data'!$B$7:$R$2292,12,0)</f>
        <v>4.5896999999999997</v>
      </c>
      <c r="K26" s="66">
        <f t="shared" si="3"/>
        <v>3</v>
      </c>
      <c r="L26" s="65">
        <f>VLOOKUP($A26,'Return Data'!$B$7:$R$2292,13,0)</f>
        <v>4.7854999999999999</v>
      </c>
      <c r="M26" s="66">
        <f t="shared" ref="M26:M27" si="8">RANK(L26,L$8:L$27,0)</f>
        <v>5</v>
      </c>
      <c r="N26" s="65"/>
      <c r="O26" s="66"/>
      <c r="P26" s="65"/>
      <c r="Q26" s="66"/>
      <c r="R26" s="65">
        <f>VLOOKUP($A26,'Return Data'!$B$7:$R$2292,16,0)</f>
        <v>7.2081</v>
      </c>
      <c r="S26" s="67">
        <f t="shared" si="7"/>
        <v>16</v>
      </c>
    </row>
    <row r="27" spans="1:19" x14ac:dyDescent="0.3">
      <c r="A27" s="82" t="s">
        <v>698</v>
      </c>
      <c r="B27" s="64">
        <f>VLOOKUP($A27,'Return Data'!$B$7:$R$2292,3,0)</f>
        <v>44651</v>
      </c>
      <c r="C27" s="65">
        <f>VLOOKUP($A27,'Return Data'!$B$7:$R$2292,4,0)</f>
        <v>1203.0839000000001</v>
      </c>
      <c r="D27" s="65">
        <f>VLOOKUP($A27,'Return Data'!$B$7:$R$2292,9,0)</f>
        <v>4.117</v>
      </c>
      <c r="E27" s="66">
        <f t="shared" si="0"/>
        <v>5</v>
      </c>
      <c r="F27" s="65">
        <f>VLOOKUP($A27,'Return Data'!$B$7:$R$2292,10,0)</f>
        <v>4.0232999999999999</v>
      </c>
      <c r="G27" s="66">
        <f t="shared" si="1"/>
        <v>3</v>
      </c>
      <c r="H27" s="65">
        <f>VLOOKUP($A27,'Return Data'!$B$7:$R$2292,11,0)</f>
        <v>3.9377</v>
      </c>
      <c r="I27" s="66">
        <f t="shared" si="2"/>
        <v>2</v>
      </c>
      <c r="J27" s="65">
        <f>VLOOKUP($A27,'Return Data'!$B$7:$R$2292,12,0)</f>
        <v>5.6454000000000004</v>
      </c>
      <c r="K27" s="66">
        <f t="shared" si="3"/>
        <v>1</v>
      </c>
      <c r="L27" s="65">
        <f>VLOOKUP($A27,'Return Data'!$B$7:$R$2292,13,0)</f>
        <v>6.0575999999999999</v>
      </c>
      <c r="M27" s="66">
        <f t="shared" si="8"/>
        <v>1</v>
      </c>
      <c r="N27" s="65"/>
      <c r="O27" s="66"/>
      <c r="P27" s="65"/>
      <c r="Q27" s="66"/>
      <c r="R27" s="65">
        <f>VLOOKUP($A27,'Return Data'!$B$7:$R$2292,16,0)</f>
        <v>8.5256000000000007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3.7927850000000007</v>
      </c>
      <c r="E29" s="88"/>
      <c r="F29" s="89">
        <f>AVERAGE(F8:F27)</f>
        <v>3.40659</v>
      </c>
      <c r="G29" s="88"/>
      <c r="H29" s="89">
        <f>AVERAGE(H8:H27)</f>
        <v>3.0102500000000001</v>
      </c>
      <c r="I29" s="88"/>
      <c r="J29" s="89">
        <f>AVERAGE(J8:J27)</f>
        <v>4.0587649999999993</v>
      </c>
      <c r="K29" s="88"/>
      <c r="L29" s="89">
        <f>AVERAGE(L8:L27)</f>
        <v>4.3682050000000006</v>
      </c>
      <c r="M29" s="88"/>
      <c r="N29" s="89">
        <f>AVERAGE(N8:N27)</f>
        <v>5.8481000000000005</v>
      </c>
      <c r="O29" s="88"/>
      <c r="P29" s="89">
        <f>AVERAGE(P8:P27)</f>
        <v>7.0570411764705883</v>
      </c>
      <c r="Q29" s="88"/>
      <c r="R29" s="89">
        <f>AVERAGE(R8:R27)</f>
        <v>7.5694050000000006</v>
      </c>
      <c r="S29" s="90"/>
    </row>
    <row r="30" spans="1:19" x14ac:dyDescent="0.3">
      <c r="A30" s="87" t="s">
        <v>28</v>
      </c>
      <c r="B30" s="88"/>
      <c r="C30" s="88"/>
      <c r="D30" s="89">
        <f>MIN(D8:D27)</f>
        <v>2.7902</v>
      </c>
      <c r="E30" s="88"/>
      <c r="F30" s="89">
        <f>MIN(F8:F27)</f>
        <v>1.0447</v>
      </c>
      <c r="G30" s="88"/>
      <c r="H30" s="89">
        <f>MIN(H8:H27)</f>
        <v>1.6043000000000001</v>
      </c>
      <c r="I30" s="88"/>
      <c r="J30" s="89">
        <f>MIN(J8:J27)</f>
        <v>3.1536</v>
      </c>
      <c r="K30" s="88"/>
      <c r="L30" s="89">
        <f>MIN(L8:L27)</f>
        <v>3.2081</v>
      </c>
      <c r="M30" s="88"/>
      <c r="N30" s="89">
        <f>MIN(N8:N27)</f>
        <v>4.8333000000000004</v>
      </c>
      <c r="O30" s="88"/>
      <c r="P30" s="89">
        <f>MIN(P8:P27)</f>
        <v>3.6981999999999999</v>
      </c>
      <c r="Q30" s="88"/>
      <c r="R30" s="89">
        <f>MIN(R8:R27)</f>
        <v>4.9555999999999996</v>
      </c>
      <c r="S30" s="90"/>
    </row>
    <row r="31" spans="1:19" ht="15" thickBot="1" x14ac:dyDescent="0.35">
      <c r="A31" s="91" t="s">
        <v>29</v>
      </c>
      <c r="B31" s="92"/>
      <c r="C31" s="92"/>
      <c r="D31" s="93">
        <f>MAX(D8:D27)</f>
        <v>4.7595000000000001</v>
      </c>
      <c r="E31" s="92"/>
      <c r="F31" s="93">
        <f>MAX(F8:F27)</f>
        <v>4.3219000000000003</v>
      </c>
      <c r="G31" s="92"/>
      <c r="H31" s="93">
        <f>MAX(H8:H27)</f>
        <v>3.9411999999999998</v>
      </c>
      <c r="I31" s="92"/>
      <c r="J31" s="93">
        <f>MAX(J8:J27)</f>
        <v>5.6454000000000004</v>
      </c>
      <c r="K31" s="92"/>
      <c r="L31" s="93">
        <f>MAX(L8:L27)</f>
        <v>6.0575999999999999</v>
      </c>
      <c r="M31" s="92"/>
      <c r="N31" s="93">
        <f>MAX(N8:N27)</f>
        <v>6.6989000000000001</v>
      </c>
      <c r="O31" s="92"/>
      <c r="P31" s="93">
        <f>MAX(P8:P27)</f>
        <v>9.0386000000000006</v>
      </c>
      <c r="Q31" s="92"/>
      <c r="R31" s="93">
        <f>MAX(R8:R27)</f>
        <v>8.5256000000000007</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849</v>
      </c>
      <c r="B8" s="64">
        <f>VLOOKUP($A8,'Return Data'!$B$7:$R$2292,3,0)</f>
        <v>44651</v>
      </c>
      <c r="C8" s="65">
        <f>VLOOKUP($A8,'Return Data'!$B$7:$R$2292,4,0)</f>
        <v>47.3504</v>
      </c>
      <c r="D8" s="65">
        <f>VLOOKUP($A8,'Return Data'!$B$7:$R$2292,9,0)</f>
        <v>21.759799999999998</v>
      </c>
      <c r="E8" s="66">
        <f>RANK(D8,D$8:D$18,0)</f>
        <v>4</v>
      </c>
      <c r="F8" s="65">
        <f>VLOOKUP($A8,'Return Data'!$B$7:$R$2292,10,0)</f>
        <v>31.1661</v>
      </c>
      <c r="G8" s="66">
        <f>RANK(F8,F$8:F$18,0)</f>
        <v>10</v>
      </c>
      <c r="H8" s="65">
        <f>VLOOKUP($A8,'Return Data'!$B$7:$R$2292,11,0)</f>
        <v>25.587900000000001</v>
      </c>
      <c r="I8" s="66">
        <f>RANK(H8,H$8:H$18,0)</f>
        <v>6</v>
      </c>
      <c r="J8" s="65">
        <f>VLOOKUP($A8,'Return Data'!$B$7:$R$2292,12,0)</f>
        <v>14.0291</v>
      </c>
      <c r="K8" s="66">
        <f>RANK(J8,J$8:J$18,0)</f>
        <v>9</v>
      </c>
      <c r="L8" s="65">
        <f>VLOOKUP($A8,'Return Data'!$B$7:$R$2292,13,0)</f>
        <v>17.0701</v>
      </c>
      <c r="M8" s="66">
        <f>RANK(L8,L$8:L$18,0)</f>
        <v>4</v>
      </c>
      <c r="N8" s="65">
        <f>VLOOKUP($A8,'Return Data'!$B$7:$R$2292,17,0)</f>
        <v>8.2483000000000004</v>
      </c>
      <c r="O8" s="66">
        <f>RANK(N8,N$8:N$18,0)</f>
        <v>1</v>
      </c>
      <c r="P8" s="65">
        <f>VLOOKUP($A8,'Return Data'!$B$7:$R$2292,14,0)</f>
        <v>17.268699999999999</v>
      </c>
      <c r="Q8" s="66">
        <f>RANK(P8,P$8:P$18,0)</f>
        <v>2</v>
      </c>
      <c r="R8" s="65">
        <f>VLOOKUP($A8,'Return Data'!$B$7:$R$2292,16,0)</f>
        <v>7.1642999999999999</v>
      </c>
      <c r="S8" s="67">
        <f>RANK(R8,R$8:R$18,0)</f>
        <v>10</v>
      </c>
    </row>
    <row r="9" spans="1:19" x14ac:dyDescent="0.3">
      <c r="A9" s="82" t="s">
        <v>851</v>
      </c>
      <c r="B9" s="64">
        <f>VLOOKUP($A9,'Return Data'!$B$7:$R$2292,3,0)</f>
        <v>44651</v>
      </c>
      <c r="C9" s="65">
        <f>VLOOKUP($A9,'Return Data'!$B$7:$R$2292,4,0)</f>
        <v>44.894199999999998</v>
      </c>
      <c r="D9" s="65">
        <f>VLOOKUP($A9,'Return Data'!$B$7:$R$2292,9,0)</f>
        <v>21.7209</v>
      </c>
      <c r="E9" s="66">
        <f t="shared" ref="E9:E18" si="0">RANK(D9,D$8:D$18,0)</f>
        <v>7</v>
      </c>
      <c r="F9" s="65">
        <f>VLOOKUP($A9,'Return Data'!$B$7:$R$2292,10,0)</f>
        <v>31.218299999999999</v>
      </c>
      <c r="G9" s="66">
        <f t="shared" ref="G9:G18" si="1">RANK(F9,F$8:F$18,0)</f>
        <v>8</v>
      </c>
      <c r="H9" s="65">
        <f>VLOOKUP($A9,'Return Data'!$B$7:$R$2292,11,0)</f>
        <v>25.594899999999999</v>
      </c>
      <c r="I9" s="66">
        <f t="shared" ref="I9:I18" si="2">RANK(H9,H$8:H$18,0)</f>
        <v>5</v>
      </c>
      <c r="J9" s="65">
        <f>VLOOKUP($A9,'Return Data'!$B$7:$R$2292,12,0)</f>
        <v>14.9017</v>
      </c>
      <c r="K9" s="66">
        <f t="shared" ref="K9:K18" si="3">RANK(J9,J$8:J$18,0)</f>
        <v>3</v>
      </c>
      <c r="L9" s="65">
        <f>VLOOKUP($A9,'Return Data'!$B$7:$R$2292,13,0)</f>
        <v>16.993600000000001</v>
      </c>
      <c r="M9" s="66">
        <f t="shared" ref="M9:M18" si="4">RANK(L9,L$8:L$18,0)</f>
        <v>6</v>
      </c>
      <c r="N9" s="65">
        <f>VLOOKUP($A9,'Return Data'!$B$7:$R$2292,17,0)</f>
        <v>8.1041000000000007</v>
      </c>
      <c r="O9" s="66">
        <f t="shared" ref="O9:O18" si="5">RANK(N9,N$8:N$18,0)</f>
        <v>7</v>
      </c>
      <c r="P9" s="65">
        <f>VLOOKUP($A9,'Return Data'!$B$7:$R$2292,14,0)</f>
        <v>17.171099999999999</v>
      </c>
      <c r="Q9" s="66">
        <f t="shared" ref="Q9:Q18" si="6">RANK(P9,P$8:P$18,0)</f>
        <v>3</v>
      </c>
      <c r="R9" s="65">
        <f>VLOOKUP($A9,'Return Data'!$B$7:$R$2292,16,0)</f>
        <v>7.2285000000000004</v>
      </c>
      <c r="S9" s="67">
        <f t="shared" ref="S9:S18" si="7">RANK(R9,R$8:R$18,0)</f>
        <v>9</v>
      </c>
    </row>
    <row r="10" spans="1:19" x14ac:dyDescent="0.3">
      <c r="A10" s="82" t="s">
        <v>854</v>
      </c>
      <c r="B10" s="64">
        <f>VLOOKUP($A10,'Return Data'!$B$7:$R$2292,3,0)</f>
        <v>44651</v>
      </c>
      <c r="C10" s="65">
        <f>VLOOKUP($A10,'Return Data'!$B$7:$R$2292,4,0)</f>
        <v>46.112099999999998</v>
      </c>
      <c r="D10" s="65">
        <f>VLOOKUP($A10,'Return Data'!$B$7:$R$2292,9,0)</f>
        <v>21.674199999999999</v>
      </c>
      <c r="E10" s="66">
        <f t="shared" si="0"/>
        <v>10</v>
      </c>
      <c r="F10" s="65">
        <f>VLOOKUP($A10,'Return Data'!$B$7:$R$2292,10,0)</f>
        <v>31.160699999999999</v>
      </c>
      <c r="G10" s="66">
        <f t="shared" si="1"/>
        <v>11</v>
      </c>
      <c r="H10" s="65">
        <f>VLOOKUP($A10,'Return Data'!$B$7:$R$2292,11,0)</f>
        <v>25.515599999999999</v>
      </c>
      <c r="I10" s="66">
        <f t="shared" si="2"/>
        <v>11</v>
      </c>
      <c r="J10" s="65">
        <f>VLOOKUP($A10,'Return Data'!$B$7:$R$2292,12,0)</f>
        <v>13.954499999999999</v>
      </c>
      <c r="K10" s="66">
        <f t="shared" si="3"/>
        <v>11</v>
      </c>
      <c r="L10" s="65">
        <f>VLOOKUP($A10,'Return Data'!$B$7:$R$2292,13,0)</f>
        <v>16.841799999999999</v>
      </c>
      <c r="M10" s="66">
        <f t="shared" si="4"/>
        <v>9</v>
      </c>
      <c r="N10" s="65">
        <f>VLOOKUP($A10,'Return Data'!$B$7:$R$2292,17,0)</f>
        <v>8.1073000000000004</v>
      </c>
      <c r="O10" s="66">
        <f t="shared" si="5"/>
        <v>6</v>
      </c>
      <c r="P10" s="65">
        <f>VLOOKUP($A10,'Return Data'!$B$7:$R$2292,14,0)</f>
        <v>16.8705</v>
      </c>
      <c r="Q10" s="66">
        <f t="shared" si="6"/>
        <v>8</v>
      </c>
      <c r="R10" s="65">
        <f>VLOOKUP($A10,'Return Data'!$B$7:$R$2292,16,0)</f>
        <v>8.4167000000000005</v>
      </c>
      <c r="S10" s="67">
        <f t="shared" si="7"/>
        <v>7</v>
      </c>
    </row>
    <row r="11" spans="1:19" x14ac:dyDescent="0.3">
      <c r="A11" s="82" t="s">
        <v>856</v>
      </c>
      <c r="B11" s="64">
        <f>VLOOKUP($A11,'Return Data'!$B$7:$R$2292,3,0)</f>
        <v>44651</v>
      </c>
      <c r="C11" s="65">
        <f>VLOOKUP($A11,'Return Data'!$B$7:$R$2292,4,0)</f>
        <v>46.0456</v>
      </c>
      <c r="D11" s="65">
        <f>VLOOKUP($A11,'Return Data'!$B$7:$R$2292,9,0)</f>
        <v>21.703499999999998</v>
      </c>
      <c r="E11" s="66">
        <f t="shared" si="0"/>
        <v>8</v>
      </c>
      <c r="F11" s="65">
        <f>VLOOKUP($A11,'Return Data'!$B$7:$R$2292,10,0)</f>
        <v>31.319500000000001</v>
      </c>
      <c r="G11" s="66">
        <f t="shared" si="1"/>
        <v>3</v>
      </c>
      <c r="H11" s="65">
        <f>VLOOKUP($A11,'Return Data'!$B$7:$R$2292,11,0)</f>
        <v>25.679600000000001</v>
      </c>
      <c r="I11" s="66">
        <f t="shared" si="2"/>
        <v>3</v>
      </c>
      <c r="J11" s="65">
        <f>VLOOKUP($A11,'Return Data'!$B$7:$R$2292,12,0)</f>
        <v>14.942299999999999</v>
      </c>
      <c r="K11" s="66">
        <f t="shared" si="3"/>
        <v>2</v>
      </c>
      <c r="L11" s="65">
        <f>VLOOKUP($A11,'Return Data'!$B$7:$R$2292,13,0)</f>
        <v>17.088999999999999</v>
      </c>
      <c r="M11" s="66">
        <f t="shared" si="4"/>
        <v>3</v>
      </c>
      <c r="N11" s="65">
        <f>VLOOKUP($A11,'Return Data'!$B$7:$R$2292,17,0)</f>
        <v>7.9450000000000003</v>
      </c>
      <c r="O11" s="66">
        <f t="shared" si="5"/>
        <v>8</v>
      </c>
      <c r="P11" s="65">
        <f>VLOOKUP($A11,'Return Data'!$B$7:$R$2292,14,0)</f>
        <v>16.9023</v>
      </c>
      <c r="Q11" s="66">
        <f t="shared" si="6"/>
        <v>7</v>
      </c>
      <c r="R11" s="65">
        <f>VLOOKUP($A11,'Return Data'!$B$7:$R$2292,16,0)</f>
        <v>7.9607999999999999</v>
      </c>
      <c r="S11" s="67">
        <f t="shared" si="7"/>
        <v>8</v>
      </c>
    </row>
    <row r="12" spans="1:19" x14ac:dyDescent="0.3">
      <c r="A12" s="82" t="s">
        <v>858</v>
      </c>
      <c r="B12" s="64">
        <f>VLOOKUP($A12,'Return Data'!$B$7:$R$2292,3,0)</f>
        <v>44651</v>
      </c>
      <c r="C12" s="65">
        <f>VLOOKUP($A12,'Return Data'!$B$7:$R$2292,4,0)</f>
        <v>4792.4299000000001</v>
      </c>
      <c r="D12" s="65">
        <f>VLOOKUP($A12,'Return Data'!$B$7:$R$2292,9,0)</f>
        <v>22.270199999999999</v>
      </c>
      <c r="E12" s="66">
        <f t="shared" si="0"/>
        <v>1</v>
      </c>
      <c r="F12" s="65">
        <f>VLOOKUP($A12,'Return Data'!$B$7:$R$2292,10,0)</f>
        <v>31.930800000000001</v>
      </c>
      <c r="G12" s="66">
        <f t="shared" si="1"/>
        <v>1</v>
      </c>
      <c r="H12" s="65">
        <f>VLOOKUP($A12,'Return Data'!$B$7:$R$2292,11,0)</f>
        <v>26.2288</v>
      </c>
      <c r="I12" s="66">
        <f t="shared" si="2"/>
        <v>1</v>
      </c>
      <c r="J12" s="65">
        <f>VLOOKUP($A12,'Return Data'!$B$7:$R$2292,12,0)</f>
        <v>14.4726</v>
      </c>
      <c r="K12" s="66">
        <f t="shared" si="3"/>
        <v>6</v>
      </c>
      <c r="L12" s="65">
        <f>VLOOKUP($A12,'Return Data'!$B$7:$R$2292,13,0)</f>
        <v>17.415500000000002</v>
      </c>
      <c r="M12" s="66">
        <f t="shared" si="4"/>
        <v>1</v>
      </c>
      <c r="N12" s="65">
        <f>VLOOKUP($A12,'Return Data'!$B$7:$R$2292,17,0)</f>
        <v>8.1952999999999996</v>
      </c>
      <c r="O12" s="66">
        <f t="shared" si="5"/>
        <v>3</v>
      </c>
      <c r="P12" s="65">
        <f>VLOOKUP($A12,'Return Data'!$B$7:$R$2292,14,0)</f>
        <v>17.035499999999999</v>
      </c>
      <c r="Q12" s="66">
        <f t="shared" si="6"/>
        <v>6</v>
      </c>
      <c r="R12" s="65">
        <f>VLOOKUP($A12,'Return Data'!$B$7:$R$2292,16,0)</f>
        <v>4.9444999999999997</v>
      </c>
      <c r="S12" s="67">
        <f t="shared" si="7"/>
        <v>11</v>
      </c>
    </row>
    <row r="13" spans="1:19" x14ac:dyDescent="0.3">
      <c r="A13" s="82" t="s">
        <v>860</v>
      </c>
      <c r="B13" s="64">
        <f>VLOOKUP($A13,'Return Data'!$B$7:$R$2292,3,0)</f>
        <v>44651</v>
      </c>
      <c r="C13" s="65">
        <f>VLOOKUP($A13,'Return Data'!$B$7:$R$2292,4,0)</f>
        <v>4674.3609999999999</v>
      </c>
      <c r="D13" s="65">
        <f>VLOOKUP($A13,'Return Data'!$B$7:$R$2292,9,0)</f>
        <v>21.791799999999999</v>
      </c>
      <c r="E13" s="66">
        <f t="shared" si="0"/>
        <v>2</v>
      </c>
      <c r="F13" s="65">
        <f>VLOOKUP($A13,'Return Data'!$B$7:$R$2292,10,0)</f>
        <v>31.385400000000001</v>
      </c>
      <c r="G13" s="66">
        <f t="shared" si="1"/>
        <v>2</v>
      </c>
      <c r="H13" s="65">
        <f>VLOOKUP($A13,'Return Data'!$B$7:$R$2292,11,0)</f>
        <v>25.7303</v>
      </c>
      <c r="I13" s="66">
        <f t="shared" si="2"/>
        <v>2</v>
      </c>
      <c r="J13" s="65">
        <f>VLOOKUP($A13,'Return Data'!$B$7:$R$2292,12,0)</f>
        <v>14.977499999999999</v>
      </c>
      <c r="K13" s="66">
        <f t="shared" si="3"/>
        <v>1</v>
      </c>
      <c r="L13" s="65">
        <f>VLOOKUP($A13,'Return Data'!$B$7:$R$2292,13,0)</f>
        <v>17.212399999999999</v>
      </c>
      <c r="M13" s="66">
        <f t="shared" si="4"/>
        <v>2</v>
      </c>
      <c r="N13" s="65">
        <f>VLOOKUP($A13,'Return Data'!$B$7:$R$2292,17,0)</f>
        <v>8.2188999999999997</v>
      </c>
      <c r="O13" s="66">
        <f t="shared" si="5"/>
        <v>2</v>
      </c>
      <c r="P13" s="65">
        <f>VLOOKUP($A13,'Return Data'!$B$7:$R$2292,14,0)</f>
        <v>17.3035</v>
      </c>
      <c r="Q13" s="66">
        <f t="shared" si="6"/>
        <v>1</v>
      </c>
      <c r="R13" s="65">
        <f>VLOOKUP($A13,'Return Data'!$B$7:$R$2292,16,0)</f>
        <v>8.8385999999999996</v>
      </c>
      <c r="S13" s="67">
        <f t="shared" si="7"/>
        <v>6</v>
      </c>
    </row>
    <row r="14" spans="1:19" x14ac:dyDescent="0.3">
      <c r="A14" s="82" t="s">
        <v>862</v>
      </c>
      <c r="B14" s="64">
        <f>VLOOKUP($A14,'Return Data'!$B$7:$R$2292,3,0)</f>
        <v>44651</v>
      </c>
      <c r="C14" s="65">
        <f>VLOOKUP($A14,'Return Data'!$B$7:$R$2292,4,0)</f>
        <v>45.000900000000001</v>
      </c>
      <c r="D14" s="65">
        <f>VLOOKUP($A14,'Return Data'!$B$7:$R$2292,9,0)</f>
        <v>21.755299999999998</v>
      </c>
      <c r="E14" s="66">
        <f t="shared" si="0"/>
        <v>6</v>
      </c>
      <c r="F14" s="65">
        <f>VLOOKUP($A14,'Return Data'!$B$7:$R$2292,10,0)</f>
        <v>31.206499999999998</v>
      </c>
      <c r="G14" s="66">
        <f t="shared" si="1"/>
        <v>9</v>
      </c>
      <c r="H14" s="65">
        <f>VLOOKUP($A14,'Return Data'!$B$7:$R$2292,11,0)</f>
        <v>25.5639</v>
      </c>
      <c r="I14" s="66">
        <f t="shared" si="2"/>
        <v>7</v>
      </c>
      <c r="J14" s="65">
        <f>VLOOKUP($A14,'Return Data'!$B$7:$R$2292,12,0)</f>
        <v>13.9994</v>
      </c>
      <c r="K14" s="66">
        <f t="shared" si="3"/>
        <v>10</v>
      </c>
      <c r="L14" s="65">
        <f>VLOOKUP($A14,'Return Data'!$B$7:$R$2292,13,0)</f>
        <v>17.0352</v>
      </c>
      <c r="M14" s="66">
        <f t="shared" si="4"/>
        <v>5</v>
      </c>
      <c r="N14" s="65">
        <f>VLOOKUP($A14,'Return Data'!$B$7:$R$2292,17,0)</f>
        <v>8.1265000000000001</v>
      </c>
      <c r="O14" s="66">
        <f t="shared" si="5"/>
        <v>5</v>
      </c>
      <c r="P14" s="65">
        <f>VLOOKUP($A14,'Return Data'!$B$7:$R$2292,14,0)</f>
        <v>17.115400000000001</v>
      </c>
      <c r="Q14" s="66">
        <f t="shared" si="6"/>
        <v>5</v>
      </c>
      <c r="R14" s="65">
        <f>VLOOKUP($A14,'Return Data'!$B$7:$R$2292,16,0)</f>
        <v>11.7517</v>
      </c>
      <c r="S14" s="67">
        <f t="shared" si="7"/>
        <v>1</v>
      </c>
    </row>
    <row r="15" spans="1:19" x14ac:dyDescent="0.3">
      <c r="A15" s="82" t="s">
        <v>864</v>
      </c>
      <c r="B15" s="64">
        <f>VLOOKUP($A15,'Return Data'!$B$7:$R$2292,3,0)</f>
        <v>44651</v>
      </c>
      <c r="C15" s="65">
        <f>VLOOKUP($A15,'Return Data'!$B$7:$R$2292,4,0)</f>
        <v>44.884300000000003</v>
      </c>
      <c r="D15" s="65">
        <f>VLOOKUP($A15,'Return Data'!$B$7:$R$2292,9,0)</f>
        <v>21.682200000000002</v>
      </c>
      <c r="E15" s="66">
        <f t="shared" si="0"/>
        <v>9</v>
      </c>
      <c r="F15" s="65">
        <f>VLOOKUP($A15,'Return Data'!$B$7:$R$2292,10,0)</f>
        <v>31.243500000000001</v>
      </c>
      <c r="G15" s="66">
        <f t="shared" si="1"/>
        <v>7</v>
      </c>
      <c r="H15" s="65">
        <f>VLOOKUP($A15,'Return Data'!$B$7:$R$2292,11,0)</f>
        <v>25.5365</v>
      </c>
      <c r="I15" s="66">
        <f t="shared" si="2"/>
        <v>9</v>
      </c>
      <c r="J15" s="65">
        <f>VLOOKUP($A15,'Return Data'!$B$7:$R$2292,12,0)</f>
        <v>14.2118</v>
      </c>
      <c r="K15" s="66">
        <f t="shared" si="3"/>
        <v>7</v>
      </c>
      <c r="L15" s="65">
        <f>VLOOKUP($A15,'Return Data'!$B$7:$R$2292,13,0)</f>
        <v>16.658999999999999</v>
      </c>
      <c r="M15" s="66">
        <f t="shared" si="4"/>
        <v>10</v>
      </c>
      <c r="N15" s="65">
        <f>VLOOKUP($A15,'Return Data'!$B$7:$R$2292,17,0)</f>
        <v>7.8760000000000003</v>
      </c>
      <c r="O15" s="66">
        <f t="shared" si="5"/>
        <v>10</v>
      </c>
      <c r="P15" s="65">
        <f>VLOOKUP($A15,'Return Data'!$B$7:$R$2292,14,0)</f>
        <v>16.8353</v>
      </c>
      <c r="Q15" s="66">
        <f t="shared" si="6"/>
        <v>10</v>
      </c>
      <c r="R15" s="65">
        <f>VLOOKUP($A15,'Return Data'!$B$7:$R$2292,16,0)</f>
        <v>10.8833</v>
      </c>
      <c r="S15" s="67">
        <f t="shared" si="7"/>
        <v>3</v>
      </c>
    </row>
    <row r="16" spans="1:19" x14ac:dyDescent="0.3">
      <c r="A16" s="82" t="s">
        <v>866</v>
      </c>
      <c r="B16" s="64">
        <f>VLOOKUP($A16,'Return Data'!$B$7:$R$2292,3,0)</f>
        <v>44651</v>
      </c>
      <c r="C16" s="65">
        <f>VLOOKUP($A16,'Return Data'!$B$7:$R$2292,4,0)</f>
        <v>44.665199999999999</v>
      </c>
      <c r="D16" s="65">
        <f>VLOOKUP($A16,'Return Data'!$B$7:$R$2292,9,0)</f>
        <v>21.765899999999998</v>
      </c>
      <c r="E16" s="66">
        <f t="shared" si="0"/>
        <v>3</v>
      </c>
      <c r="F16" s="65">
        <f>VLOOKUP($A16,'Return Data'!$B$7:$R$2292,10,0)</f>
        <v>31.293800000000001</v>
      </c>
      <c r="G16" s="66">
        <f t="shared" si="1"/>
        <v>6</v>
      </c>
      <c r="H16" s="65">
        <f>VLOOKUP($A16,'Return Data'!$B$7:$R$2292,11,0)</f>
        <v>25.5336</v>
      </c>
      <c r="I16" s="66">
        <f t="shared" si="2"/>
        <v>10</v>
      </c>
      <c r="J16" s="65">
        <f>VLOOKUP($A16,'Return Data'!$B$7:$R$2292,12,0)</f>
        <v>14.821999999999999</v>
      </c>
      <c r="K16" s="66">
        <f t="shared" si="3"/>
        <v>4</v>
      </c>
      <c r="L16" s="65">
        <f>VLOOKUP($A16,'Return Data'!$B$7:$R$2292,13,0)</f>
        <v>16.896899999999999</v>
      </c>
      <c r="M16" s="66">
        <f t="shared" si="4"/>
        <v>8</v>
      </c>
      <c r="N16" s="65">
        <f>VLOOKUP($A16,'Return Data'!$B$7:$R$2292,17,0)</f>
        <v>7.9169999999999998</v>
      </c>
      <c r="O16" s="66">
        <f t="shared" si="5"/>
        <v>9</v>
      </c>
      <c r="P16" s="65">
        <f>VLOOKUP($A16,'Return Data'!$B$7:$R$2292,14,0)</f>
        <v>16.852900000000002</v>
      </c>
      <c r="Q16" s="66">
        <f t="shared" si="6"/>
        <v>9</v>
      </c>
      <c r="R16" s="65">
        <f>VLOOKUP($A16,'Return Data'!$B$7:$R$2292,16,0)</f>
        <v>9.8534000000000006</v>
      </c>
      <c r="S16" s="67">
        <f t="shared" si="7"/>
        <v>4</v>
      </c>
    </row>
    <row r="17" spans="1:19" x14ac:dyDescent="0.3">
      <c r="A17" s="82" t="s">
        <v>869</v>
      </c>
      <c r="B17" s="64">
        <f>VLOOKUP($A17,'Return Data'!$B$7:$R$2292,3,0)</f>
        <v>44651</v>
      </c>
      <c r="C17" s="65">
        <f>VLOOKUP($A17,'Return Data'!$B$7:$R$2292,4,0)</f>
        <v>46.201599999999999</v>
      </c>
      <c r="D17" s="65">
        <f>VLOOKUP($A17,'Return Data'!$B$7:$R$2292,9,0)</f>
        <v>21.758400000000002</v>
      </c>
      <c r="E17" s="66">
        <f t="shared" si="0"/>
        <v>5</v>
      </c>
      <c r="F17" s="65">
        <f>VLOOKUP($A17,'Return Data'!$B$7:$R$2292,10,0)</f>
        <v>31.294799999999999</v>
      </c>
      <c r="G17" s="66">
        <f t="shared" si="1"/>
        <v>5</v>
      </c>
      <c r="H17" s="65">
        <f>VLOOKUP($A17,'Return Data'!$B$7:$R$2292,11,0)</f>
        <v>25.6557</v>
      </c>
      <c r="I17" s="66">
        <f t="shared" si="2"/>
        <v>4</v>
      </c>
      <c r="J17" s="65">
        <f>VLOOKUP($A17,'Return Data'!$B$7:$R$2292,12,0)</f>
        <v>14.054500000000001</v>
      </c>
      <c r="K17" s="66">
        <f t="shared" si="3"/>
        <v>8</v>
      </c>
      <c r="L17" s="65">
        <f>VLOOKUP($A17,'Return Data'!$B$7:$R$2292,13,0)</f>
        <v>16.9618</v>
      </c>
      <c r="M17" s="66">
        <f t="shared" si="4"/>
        <v>7</v>
      </c>
      <c r="N17" s="65">
        <f>VLOOKUP($A17,'Return Data'!$B$7:$R$2292,17,0)</f>
        <v>8.1441999999999997</v>
      </c>
      <c r="O17" s="66">
        <f t="shared" si="5"/>
        <v>4</v>
      </c>
      <c r="P17" s="65">
        <f>VLOOKUP($A17,'Return Data'!$B$7:$R$2292,14,0)</f>
        <v>17.1632</v>
      </c>
      <c r="Q17" s="66">
        <f t="shared" si="6"/>
        <v>4</v>
      </c>
      <c r="R17" s="65">
        <f>VLOOKUP($A17,'Return Data'!$B$7:$R$2292,16,0)</f>
        <v>9.3407999999999998</v>
      </c>
      <c r="S17" s="67">
        <f t="shared" si="7"/>
        <v>5</v>
      </c>
    </row>
    <row r="18" spans="1:19" x14ac:dyDescent="0.3">
      <c r="A18" s="82" t="s">
        <v>870</v>
      </c>
      <c r="B18" s="64">
        <f>VLOOKUP($A18,'Return Data'!$B$7:$R$2292,3,0)</f>
        <v>44651</v>
      </c>
      <c r="C18" s="65">
        <f>VLOOKUP($A18,'Return Data'!$B$7:$R$2292,4,0)</f>
        <v>44.997199999999999</v>
      </c>
      <c r="D18" s="65">
        <f>VLOOKUP($A18,'Return Data'!$B$7:$R$2292,9,0)</f>
        <v>21.610499999999998</v>
      </c>
      <c r="E18" s="66">
        <f t="shared" si="0"/>
        <v>11</v>
      </c>
      <c r="F18" s="65">
        <f>VLOOKUP($A18,'Return Data'!$B$7:$R$2292,10,0)</f>
        <v>31.312799999999999</v>
      </c>
      <c r="G18" s="66">
        <f t="shared" si="1"/>
        <v>4</v>
      </c>
      <c r="H18" s="65">
        <f>VLOOKUP($A18,'Return Data'!$B$7:$R$2292,11,0)</f>
        <v>25.5441</v>
      </c>
      <c r="I18" s="66">
        <f t="shared" si="2"/>
        <v>8</v>
      </c>
      <c r="J18" s="65">
        <f>VLOOKUP($A18,'Return Data'!$B$7:$R$2292,12,0)</f>
        <v>14.595700000000001</v>
      </c>
      <c r="K18" s="66">
        <f t="shared" si="3"/>
        <v>5</v>
      </c>
      <c r="L18" s="65">
        <f>VLOOKUP($A18,'Return Data'!$B$7:$R$2292,13,0)</f>
        <v>16.6417</v>
      </c>
      <c r="M18" s="66">
        <f t="shared" si="4"/>
        <v>11</v>
      </c>
      <c r="N18" s="65">
        <f>VLOOKUP($A18,'Return Data'!$B$7:$R$2292,17,0)</f>
        <v>7.6147</v>
      </c>
      <c r="O18" s="66">
        <f t="shared" si="5"/>
        <v>11</v>
      </c>
      <c r="P18" s="65">
        <f>VLOOKUP($A18,'Return Data'!$B$7:$R$2292,14,0)</f>
        <v>16.655200000000001</v>
      </c>
      <c r="Q18" s="66">
        <f t="shared" si="6"/>
        <v>11</v>
      </c>
      <c r="R18" s="65">
        <f>VLOOKUP($A18,'Return Data'!$B$7:$R$2292,16,0)</f>
        <v>10.977399999999999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21.772063636363637</v>
      </c>
      <c r="E20" s="88"/>
      <c r="F20" s="89">
        <f>AVERAGE(F8:F18)</f>
        <v>31.32110909090909</v>
      </c>
      <c r="G20" s="88"/>
      <c r="H20" s="89">
        <f>AVERAGE(H8:H18)</f>
        <v>25.651900000000001</v>
      </c>
      <c r="I20" s="88"/>
      <c r="J20" s="89">
        <f>AVERAGE(J8:J18)</f>
        <v>14.451009090909089</v>
      </c>
      <c r="K20" s="88"/>
      <c r="L20" s="89">
        <f>AVERAGE(L8:L18)</f>
        <v>16.983363636363638</v>
      </c>
      <c r="M20" s="88"/>
      <c r="N20" s="89">
        <f>AVERAGE(N8:N18)</f>
        <v>8.0452090909090916</v>
      </c>
      <c r="O20" s="88"/>
      <c r="P20" s="89">
        <f>AVERAGE(P8:P18)</f>
        <v>17.015781818181818</v>
      </c>
      <c r="Q20" s="88"/>
      <c r="R20" s="89">
        <f>AVERAGE(R8:R18)</f>
        <v>8.8509090909090915</v>
      </c>
      <c r="S20" s="90"/>
    </row>
    <row r="21" spans="1:19" x14ac:dyDescent="0.3">
      <c r="A21" s="87" t="s">
        <v>28</v>
      </c>
      <c r="B21" s="88"/>
      <c r="C21" s="88"/>
      <c r="D21" s="89">
        <f>MIN(D8:D18)</f>
        <v>21.610499999999998</v>
      </c>
      <c r="E21" s="88"/>
      <c r="F21" s="89">
        <f>MIN(F8:F18)</f>
        <v>31.160699999999999</v>
      </c>
      <c r="G21" s="88"/>
      <c r="H21" s="89">
        <f>MIN(H8:H18)</f>
        <v>25.515599999999999</v>
      </c>
      <c r="I21" s="88"/>
      <c r="J21" s="89">
        <f>MIN(J8:J18)</f>
        <v>13.954499999999999</v>
      </c>
      <c r="K21" s="88"/>
      <c r="L21" s="89">
        <f>MIN(L8:L18)</f>
        <v>16.6417</v>
      </c>
      <c r="M21" s="88"/>
      <c r="N21" s="89">
        <f>MIN(N8:N18)</f>
        <v>7.6147</v>
      </c>
      <c r="O21" s="88"/>
      <c r="P21" s="89">
        <f>MIN(P8:P18)</f>
        <v>16.655200000000001</v>
      </c>
      <c r="Q21" s="88"/>
      <c r="R21" s="89">
        <f>MIN(R8:R18)</f>
        <v>4.9444999999999997</v>
      </c>
      <c r="S21" s="90"/>
    </row>
    <row r="22" spans="1:19" ht="15" thickBot="1" x14ac:dyDescent="0.35">
      <c r="A22" s="91" t="s">
        <v>29</v>
      </c>
      <c r="B22" s="92"/>
      <c r="C22" s="92"/>
      <c r="D22" s="93">
        <f>MAX(D8:D18)</f>
        <v>22.270199999999999</v>
      </c>
      <c r="E22" s="92"/>
      <c r="F22" s="93">
        <f>MAX(F8:F18)</f>
        <v>31.930800000000001</v>
      </c>
      <c r="G22" s="92"/>
      <c r="H22" s="93">
        <f>MAX(H8:H18)</f>
        <v>26.2288</v>
      </c>
      <c r="I22" s="92"/>
      <c r="J22" s="93">
        <f>MAX(J8:J18)</f>
        <v>14.977499999999999</v>
      </c>
      <c r="K22" s="92"/>
      <c r="L22" s="93">
        <f>MAX(L8:L18)</f>
        <v>17.415500000000002</v>
      </c>
      <c r="M22" s="92"/>
      <c r="N22" s="93">
        <f>MAX(N8:N18)</f>
        <v>8.2483000000000004</v>
      </c>
      <c r="O22" s="92"/>
      <c r="P22" s="93">
        <f>MAX(P8:P18)</f>
        <v>17.3035</v>
      </c>
      <c r="Q22" s="92"/>
      <c r="R22" s="93">
        <f>MAX(R8:R18)</f>
        <v>11.7517</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850</v>
      </c>
      <c r="B8" s="64">
        <f>VLOOKUP($A8,'Return Data'!$B$7:$R$2292,3,0)</f>
        <v>44651</v>
      </c>
      <c r="C8" s="65">
        <f>VLOOKUP($A8,'Return Data'!$B$7:$R$2292,4,0)</f>
        <v>15.655799999999999</v>
      </c>
      <c r="D8" s="65">
        <f>VLOOKUP($A8,'Return Data'!$B$7:$R$2292,9,0)</f>
        <v>14.025700000000001</v>
      </c>
      <c r="E8" s="66">
        <f>RANK(D8,D$8:D$18,0)</f>
        <v>8</v>
      </c>
      <c r="F8" s="65">
        <f>VLOOKUP($A8,'Return Data'!$B$7:$R$2292,10,0)</f>
        <v>25.100899999999999</v>
      </c>
      <c r="G8" s="66">
        <f>RANK(F8,F$8:F$18,0)</f>
        <v>7</v>
      </c>
      <c r="H8" s="65">
        <f>VLOOKUP($A8,'Return Data'!$B$7:$R$2292,11,0)</f>
        <v>21.414000000000001</v>
      </c>
      <c r="I8" s="66">
        <f>RANK(H8,H$8:H$18,0)</f>
        <v>8</v>
      </c>
      <c r="J8" s="65">
        <f>VLOOKUP($A8,'Return Data'!$B$7:$R$2292,12,0)</f>
        <v>11.183</v>
      </c>
      <c r="K8" s="66">
        <f>RANK(J8,J$8:J$18,0)</f>
        <v>8</v>
      </c>
      <c r="L8" s="65">
        <f>VLOOKUP($A8,'Return Data'!$B$7:$R$2292,13,0)</f>
        <v>14.403700000000001</v>
      </c>
      <c r="M8" s="66">
        <f>RANK(L8,L$8:L$18,0)</f>
        <v>5</v>
      </c>
      <c r="N8" s="65">
        <f>VLOOKUP($A8,'Return Data'!$B$7:$R$2292,17,0)</f>
        <v>6.6368</v>
      </c>
      <c r="O8" s="66">
        <f>RANK(N8,N$8:N$18,0)</f>
        <v>8</v>
      </c>
      <c r="P8" s="65">
        <f>VLOOKUP($A8,'Return Data'!$B$7:$R$2292,14,0)</f>
        <v>15.496700000000001</v>
      </c>
      <c r="Q8" s="66">
        <f>RANK(P8,P$8:P$18,0)</f>
        <v>9</v>
      </c>
      <c r="R8" s="65">
        <f>VLOOKUP($A8,'Return Data'!$B$7:$R$2292,16,0)</f>
        <v>4.5678999999999998</v>
      </c>
      <c r="S8" s="67">
        <f>RANK(R8,R$8:R$18,0)</f>
        <v>6</v>
      </c>
    </row>
    <row r="9" spans="1:19" x14ac:dyDescent="0.3">
      <c r="A9" s="82" t="s">
        <v>852</v>
      </c>
      <c r="B9" s="64">
        <f>VLOOKUP($A9,'Return Data'!$B$7:$R$2292,3,0)</f>
        <v>44651</v>
      </c>
      <c r="C9" s="65">
        <f>VLOOKUP($A9,'Return Data'!$B$7:$R$2292,4,0)</f>
        <v>15.601699999999999</v>
      </c>
      <c r="D9" s="65">
        <f>VLOOKUP($A9,'Return Data'!$B$7:$R$2292,9,0)</f>
        <v>13.9976</v>
      </c>
      <c r="E9" s="66">
        <f t="shared" ref="E9:E18" si="0">RANK(D9,D$8:D$18,0)</f>
        <v>9</v>
      </c>
      <c r="F9" s="65">
        <f>VLOOKUP($A9,'Return Data'!$B$7:$R$2292,10,0)</f>
        <v>23.810700000000001</v>
      </c>
      <c r="G9" s="66">
        <f t="shared" ref="G9:G18" si="1">RANK(F9,F$8:F$18,0)</f>
        <v>9</v>
      </c>
      <c r="H9" s="65">
        <f>VLOOKUP($A9,'Return Data'!$B$7:$R$2292,11,0)</f>
        <v>20.753399999999999</v>
      </c>
      <c r="I9" s="66">
        <f t="shared" ref="I9:I18" si="2">RANK(H9,H$8:H$18,0)</f>
        <v>10</v>
      </c>
      <c r="J9" s="65">
        <f>VLOOKUP($A9,'Return Data'!$B$7:$R$2292,12,0)</f>
        <v>11.286300000000001</v>
      </c>
      <c r="K9" s="66">
        <f t="shared" ref="K9:K18" si="3">RANK(J9,J$8:J$18,0)</f>
        <v>7</v>
      </c>
      <c r="L9" s="65">
        <f>VLOOKUP($A9,'Return Data'!$B$7:$R$2292,13,0)</f>
        <v>14.0784</v>
      </c>
      <c r="M9" s="66">
        <f t="shared" ref="M9:M18" si="4">RANK(L9,L$8:L$18,0)</f>
        <v>8</v>
      </c>
      <c r="N9" s="65">
        <f>VLOOKUP($A9,'Return Data'!$B$7:$R$2292,17,0)</f>
        <v>6.9432</v>
      </c>
      <c r="O9" s="66">
        <f t="shared" ref="O9:O18" si="5">RANK(N9,N$8:N$18,0)</f>
        <v>6</v>
      </c>
      <c r="P9" s="65">
        <f>VLOOKUP($A9,'Return Data'!$B$7:$R$2292,14,0)</f>
        <v>16.3582</v>
      </c>
      <c r="Q9" s="66">
        <f t="shared" ref="Q9:Q18" si="6">RANK(P9,P$8:P$18,0)</f>
        <v>3</v>
      </c>
      <c r="R9" s="65">
        <f>VLOOKUP($A9,'Return Data'!$B$7:$R$2292,16,0)</f>
        <v>4.3474000000000004</v>
      </c>
      <c r="S9" s="67">
        <f t="shared" ref="S9:S18" si="7">RANK(R9,R$8:R$18,0)</f>
        <v>9</v>
      </c>
    </row>
    <row r="10" spans="1:19" x14ac:dyDescent="0.3">
      <c r="A10" s="82" t="s">
        <v>853</v>
      </c>
      <c r="B10" s="64">
        <f>VLOOKUP($A10,'Return Data'!$B$7:$R$2292,3,0)</f>
        <v>44651</v>
      </c>
      <c r="C10" s="65">
        <f>VLOOKUP($A10,'Return Data'!$B$7:$R$2292,4,0)</f>
        <v>19.066199999999998</v>
      </c>
      <c r="D10" s="65">
        <f>VLOOKUP($A10,'Return Data'!$B$7:$R$2292,9,0)</f>
        <v>60.909100000000002</v>
      </c>
      <c r="E10" s="66">
        <f t="shared" si="0"/>
        <v>1</v>
      </c>
      <c r="F10" s="65">
        <f>VLOOKUP($A10,'Return Data'!$B$7:$R$2292,10,0)</f>
        <v>38.447600000000001</v>
      </c>
      <c r="G10" s="66">
        <f t="shared" si="1"/>
        <v>1</v>
      </c>
      <c r="H10" s="65">
        <f>VLOOKUP($A10,'Return Data'!$B$7:$R$2292,11,0)</f>
        <v>41.090800000000002</v>
      </c>
      <c r="I10" s="66">
        <f t="shared" si="2"/>
        <v>1</v>
      </c>
      <c r="J10" s="65">
        <f>VLOOKUP($A10,'Return Data'!$B$7:$R$2292,12,0)</f>
        <v>9.5328999999999997</v>
      </c>
      <c r="K10" s="66">
        <f t="shared" si="3"/>
        <v>11</v>
      </c>
      <c r="L10" s="65">
        <f>VLOOKUP($A10,'Return Data'!$B$7:$R$2292,13,0)</f>
        <v>11.379099999999999</v>
      </c>
      <c r="M10" s="66">
        <f t="shared" si="4"/>
        <v>11</v>
      </c>
      <c r="N10" s="65">
        <f>VLOOKUP($A10,'Return Data'!$B$7:$R$2292,17,0)</f>
        <v>23.0929</v>
      </c>
      <c r="O10" s="66">
        <f t="shared" si="5"/>
        <v>1</v>
      </c>
      <c r="P10" s="65">
        <f>VLOOKUP($A10,'Return Data'!$B$7:$R$2292,14,0)</f>
        <v>18.035900000000002</v>
      </c>
      <c r="Q10" s="66">
        <f t="shared" si="6"/>
        <v>1</v>
      </c>
      <c r="R10" s="65">
        <f>VLOOKUP($A10,'Return Data'!$B$7:$R$2292,16,0)</f>
        <v>4.5339999999999998</v>
      </c>
      <c r="S10" s="67">
        <f t="shared" si="7"/>
        <v>7</v>
      </c>
    </row>
    <row r="11" spans="1:19" x14ac:dyDescent="0.3">
      <c r="A11" s="82" t="s">
        <v>855</v>
      </c>
      <c r="B11" s="64">
        <f>VLOOKUP($A11,'Return Data'!$B$7:$R$2292,3,0)</f>
        <v>44651</v>
      </c>
      <c r="C11" s="65">
        <f>VLOOKUP($A11,'Return Data'!$B$7:$R$2292,4,0)</f>
        <v>16.072099999999999</v>
      </c>
      <c r="D11" s="65">
        <f>VLOOKUP($A11,'Return Data'!$B$7:$R$2292,9,0)</f>
        <v>15.1594</v>
      </c>
      <c r="E11" s="66">
        <f t="shared" si="0"/>
        <v>7</v>
      </c>
      <c r="F11" s="65">
        <f>VLOOKUP($A11,'Return Data'!$B$7:$R$2292,10,0)</f>
        <v>25.261299999999999</v>
      </c>
      <c r="G11" s="66">
        <f t="shared" si="1"/>
        <v>5</v>
      </c>
      <c r="H11" s="65">
        <f>VLOOKUP($A11,'Return Data'!$B$7:$R$2292,11,0)</f>
        <v>21.820399999999999</v>
      </c>
      <c r="I11" s="66">
        <f t="shared" si="2"/>
        <v>4</v>
      </c>
      <c r="J11" s="65">
        <f>VLOOKUP($A11,'Return Data'!$B$7:$R$2292,12,0)</f>
        <v>11.4255</v>
      </c>
      <c r="K11" s="66">
        <f t="shared" si="3"/>
        <v>5</v>
      </c>
      <c r="L11" s="65">
        <f>VLOOKUP($A11,'Return Data'!$B$7:$R$2292,13,0)</f>
        <v>14.1622</v>
      </c>
      <c r="M11" s="66">
        <f t="shared" si="4"/>
        <v>7</v>
      </c>
      <c r="N11" s="65">
        <f>VLOOKUP($A11,'Return Data'!$B$7:$R$2292,17,0)</f>
        <v>6.7323000000000004</v>
      </c>
      <c r="O11" s="66">
        <f t="shared" si="5"/>
        <v>7</v>
      </c>
      <c r="P11" s="65">
        <f>VLOOKUP($A11,'Return Data'!$B$7:$R$2292,14,0)</f>
        <v>16.003599999999999</v>
      </c>
      <c r="Q11" s="66">
        <f t="shared" si="6"/>
        <v>6</v>
      </c>
      <c r="R11" s="65">
        <f>VLOOKUP($A11,'Return Data'!$B$7:$R$2292,16,0)</f>
        <v>4.6593999999999998</v>
      </c>
      <c r="S11" s="67">
        <f t="shared" si="7"/>
        <v>5</v>
      </c>
    </row>
    <row r="12" spans="1:19" x14ac:dyDescent="0.3">
      <c r="A12" s="82" t="s">
        <v>857</v>
      </c>
      <c r="B12" s="64">
        <f>VLOOKUP($A12,'Return Data'!$B$7:$R$2292,3,0)</f>
        <v>44651</v>
      </c>
      <c r="C12" s="65">
        <f>VLOOKUP($A12,'Return Data'!$B$7:$R$2292,4,0)</f>
        <v>16.616599999999998</v>
      </c>
      <c r="D12" s="65">
        <f>VLOOKUP($A12,'Return Data'!$B$7:$R$2292,9,0)</f>
        <v>15.747</v>
      </c>
      <c r="E12" s="66">
        <f t="shared" si="0"/>
        <v>6</v>
      </c>
      <c r="F12" s="65">
        <f>VLOOKUP($A12,'Return Data'!$B$7:$R$2292,10,0)</f>
        <v>24.801100000000002</v>
      </c>
      <c r="G12" s="66">
        <f t="shared" si="1"/>
        <v>8</v>
      </c>
      <c r="H12" s="65">
        <f>VLOOKUP($A12,'Return Data'!$B$7:$R$2292,11,0)</f>
        <v>21.321000000000002</v>
      </c>
      <c r="I12" s="66">
        <f t="shared" si="2"/>
        <v>9</v>
      </c>
      <c r="J12" s="65">
        <f>VLOOKUP($A12,'Return Data'!$B$7:$R$2292,12,0)</f>
        <v>11.7768</v>
      </c>
      <c r="K12" s="66">
        <f t="shared" si="3"/>
        <v>4</v>
      </c>
      <c r="L12" s="65">
        <f>VLOOKUP($A12,'Return Data'!$B$7:$R$2292,13,0)</f>
        <v>14.164199999999999</v>
      </c>
      <c r="M12" s="66">
        <f t="shared" si="4"/>
        <v>6</v>
      </c>
      <c r="N12" s="65">
        <f>VLOOKUP($A12,'Return Data'!$B$7:$R$2292,17,0)</f>
        <v>7.1117999999999997</v>
      </c>
      <c r="O12" s="66">
        <f t="shared" si="5"/>
        <v>4</v>
      </c>
      <c r="P12" s="65">
        <f>VLOOKUP($A12,'Return Data'!$B$7:$R$2292,14,0)</f>
        <v>15.4047</v>
      </c>
      <c r="Q12" s="66">
        <f t="shared" si="6"/>
        <v>10</v>
      </c>
      <c r="R12" s="65">
        <f>VLOOKUP($A12,'Return Data'!$B$7:$R$2292,16,0)</f>
        <v>4.9664999999999999</v>
      </c>
      <c r="S12" s="67">
        <f t="shared" si="7"/>
        <v>4</v>
      </c>
    </row>
    <row r="13" spans="1:19" x14ac:dyDescent="0.3">
      <c r="A13" s="82" t="s">
        <v>859</v>
      </c>
      <c r="B13" s="64">
        <f>VLOOKUP($A13,'Return Data'!$B$7:$R$2292,3,0)</f>
        <v>44651</v>
      </c>
      <c r="C13" s="65">
        <f>VLOOKUP($A13,'Return Data'!$B$7:$R$2292,4,0)</f>
        <v>13.875299999999999</v>
      </c>
      <c r="D13" s="65">
        <f>VLOOKUP($A13,'Return Data'!$B$7:$R$2292,9,0)</f>
        <v>17.018799999999999</v>
      </c>
      <c r="E13" s="66">
        <f t="shared" si="0"/>
        <v>5</v>
      </c>
      <c r="F13" s="65">
        <f>VLOOKUP($A13,'Return Data'!$B$7:$R$2292,10,0)</f>
        <v>21.9072</v>
      </c>
      <c r="G13" s="66">
        <f t="shared" si="1"/>
        <v>11</v>
      </c>
      <c r="H13" s="65">
        <f>VLOOKUP($A13,'Return Data'!$B$7:$R$2292,11,0)</f>
        <v>21.512799999999999</v>
      </c>
      <c r="I13" s="66">
        <f t="shared" si="2"/>
        <v>7</v>
      </c>
      <c r="J13" s="65">
        <f>VLOOKUP($A13,'Return Data'!$B$7:$R$2292,12,0)</f>
        <v>10.879</v>
      </c>
      <c r="K13" s="66">
        <f t="shared" si="3"/>
        <v>9</v>
      </c>
      <c r="L13" s="65">
        <f>VLOOKUP($A13,'Return Data'!$B$7:$R$2292,13,0)</f>
        <v>13.2622</v>
      </c>
      <c r="M13" s="66">
        <f t="shared" si="4"/>
        <v>9</v>
      </c>
      <c r="N13" s="65">
        <f>VLOOKUP($A13,'Return Data'!$B$7:$R$2292,17,0)</f>
        <v>6.4221000000000004</v>
      </c>
      <c r="O13" s="66">
        <f t="shared" si="5"/>
        <v>10</v>
      </c>
      <c r="P13" s="65">
        <f>VLOOKUP($A13,'Return Data'!$B$7:$R$2292,14,0)</f>
        <v>15.3642</v>
      </c>
      <c r="Q13" s="66">
        <f t="shared" si="6"/>
        <v>11</v>
      </c>
      <c r="R13" s="65">
        <f>VLOOKUP($A13,'Return Data'!$B$7:$R$2292,16,0)</f>
        <v>3.4584999999999999</v>
      </c>
      <c r="S13" s="67">
        <f t="shared" si="7"/>
        <v>11</v>
      </c>
    </row>
    <row r="14" spans="1:19" x14ac:dyDescent="0.3">
      <c r="A14" s="82" t="s">
        <v>861</v>
      </c>
      <c r="B14" s="64">
        <f>VLOOKUP($A14,'Return Data'!$B$7:$R$2292,3,0)</f>
        <v>44651</v>
      </c>
      <c r="C14" s="65">
        <f>VLOOKUP($A14,'Return Data'!$B$7:$R$2292,4,0)</f>
        <v>15.0967</v>
      </c>
      <c r="D14" s="65">
        <f>VLOOKUP($A14,'Return Data'!$B$7:$R$2292,9,0)</f>
        <v>3.1200999999999999</v>
      </c>
      <c r="E14" s="66">
        <f t="shared" si="0"/>
        <v>11</v>
      </c>
      <c r="F14" s="65">
        <f>VLOOKUP($A14,'Return Data'!$B$7:$R$2292,10,0)</f>
        <v>23.002400000000002</v>
      </c>
      <c r="G14" s="66">
        <f t="shared" si="1"/>
        <v>10</v>
      </c>
      <c r="H14" s="65">
        <f>VLOOKUP($A14,'Return Data'!$B$7:$R$2292,11,0)</f>
        <v>20.6492</v>
      </c>
      <c r="I14" s="66">
        <f t="shared" si="2"/>
        <v>11</v>
      </c>
      <c r="J14" s="65">
        <f>VLOOKUP($A14,'Return Data'!$B$7:$R$2292,12,0)</f>
        <v>10.1424</v>
      </c>
      <c r="K14" s="66">
        <f t="shared" si="3"/>
        <v>10</v>
      </c>
      <c r="L14" s="65">
        <f>VLOOKUP($A14,'Return Data'!$B$7:$R$2292,13,0)</f>
        <v>13.131399999999999</v>
      </c>
      <c r="M14" s="66">
        <f t="shared" si="4"/>
        <v>10</v>
      </c>
      <c r="N14" s="65">
        <f>VLOOKUP($A14,'Return Data'!$B$7:$R$2292,17,0)</f>
        <v>7.5232999999999999</v>
      </c>
      <c r="O14" s="66">
        <f t="shared" si="5"/>
        <v>2</v>
      </c>
      <c r="P14" s="65">
        <f>VLOOKUP($A14,'Return Data'!$B$7:$R$2292,14,0)</f>
        <v>15.8386</v>
      </c>
      <c r="Q14" s="66">
        <f t="shared" si="6"/>
        <v>7</v>
      </c>
      <c r="R14" s="65">
        <f>VLOOKUP($A14,'Return Data'!$B$7:$R$2292,16,0)</f>
        <v>4.0694999999999997</v>
      </c>
      <c r="S14" s="67">
        <f t="shared" si="7"/>
        <v>10</v>
      </c>
    </row>
    <row r="15" spans="1:19" x14ac:dyDescent="0.3">
      <c r="A15" s="82" t="s">
        <v>863</v>
      </c>
      <c r="B15" s="64">
        <f>VLOOKUP($A15,'Return Data'!$B$7:$R$2292,3,0)</f>
        <v>44651</v>
      </c>
      <c r="C15" s="65">
        <f>VLOOKUP($A15,'Return Data'!$B$7:$R$2292,4,0)</f>
        <v>20.943899999999999</v>
      </c>
      <c r="D15" s="65">
        <f>VLOOKUP($A15,'Return Data'!$B$7:$R$2292,9,0)</f>
        <v>33.4161</v>
      </c>
      <c r="E15" s="66">
        <f t="shared" si="0"/>
        <v>2</v>
      </c>
      <c r="F15" s="65">
        <f>VLOOKUP($A15,'Return Data'!$B$7:$R$2292,10,0)</f>
        <v>25.566099999999999</v>
      </c>
      <c r="G15" s="66">
        <f t="shared" si="1"/>
        <v>4</v>
      </c>
      <c r="H15" s="65">
        <f>VLOOKUP($A15,'Return Data'!$B$7:$R$2292,11,0)</f>
        <v>21.666799999999999</v>
      </c>
      <c r="I15" s="66">
        <f t="shared" si="2"/>
        <v>5</v>
      </c>
      <c r="J15" s="65">
        <f>VLOOKUP($A15,'Return Data'!$B$7:$R$2292,12,0)</f>
        <v>11.7807</v>
      </c>
      <c r="K15" s="66">
        <f t="shared" si="3"/>
        <v>3</v>
      </c>
      <c r="L15" s="65">
        <f>VLOOKUP($A15,'Return Data'!$B$7:$R$2292,13,0)</f>
        <v>14.4194</v>
      </c>
      <c r="M15" s="66">
        <f t="shared" si="4"/>
        <v>4</v>
      </c>
      <c r="N15" s="65">
        <f>VLOOKUP($A15,'Return Data'!$B$7:$R$2292,17,0)</f>
        <v>7.2819000000000003</v>
      </c>
      <c r="O15" s="66">
        <f t="shared" si="5"/>
        <v>3</v>
      </c>
      <c r="P15" s="65">
        <f>VLOOKUP($A15,'Return Data'!$B$7:$R$2292,14,0)</f>
        <v>16.479299999999999</v>
      </c>
      <c r="Q15" s="66">
        <f t="shared" si="6"/>
        <v>2</v>
      </c>
      <c r="R15" s="65">
        <f>VLOOKUP($A15,'Return Data'!$B$7:$R$2292,16,0)</f>
        <v>6.9355000000000002</v>
      </c>
      <c r="S15" s="67">
        <f t="shared" si="7"/>
        <v>1</v>
      </c>
    </row>
    <row r="16" spans="1:19" x14ac:dyDescent="0.3">
      <c r="A16" s="82" t="s">
        <v>865</v>
      </c>
      <c r="B16" s="64">
        <f>VLOOKUP($A16,'Return Data'!$B$7:$R$2292,3,0)</f>
        <v>44651</v>
      </c>
      <c r="C16" s="65">
        <f>VLOOKUP($A16,'Return Data'!$B$7:$R$2292,4,0)</f>
        <v>20.607600000000001</v>
      </c>
      <c r="D16" s="65">
        <f>VLOOKUP($A16,'Return Data'!$B$7:$R$2292,9,0)</f>
        <v>13.862299999999999</v>
      </c>
      <c r="E16" s="66">
        <f t="shared" si="0"/>
        <v>10</v>
      </c>
      <c r="F16" s="65">
        <f>VLOOKUP($A16,'Return Data'!$B$7:$R$2292,10,0)</f>
        <v>25.1737</v>
      </c>
      <c r="G16" s="66">
        <f t="shared" si="1"/>
        <v>6</v>
      </c>
      <c r="H16" s="65">
        <f>VLOOKUP($A16,'Return Data'!$B$7:$R$2292,11,0)</f>
        <v>21.655999999999999</v>
      </c>
      <c r="I16" s="66">
        <f t="shared" si="2"/>
        <v>6</v>
      </c>
      <c r="J16" s="65">
        <f>VLOOKUP($A16,'Return Data'!$B$7:$R$2292,12,0)</f>
        <v>11.332700000000001</v>
      </c>
      <c r="K16" s="66">
        <f t="shared" si="3"/>
        <v>6</v>
      </c>
      <c r="L16" s="65">
        <f>VLOOKUP($A16,'Return Data'!$B$7:$R$2292,13,0)</f>
        <v>15.069000000000001</v>
      </c>
      <c r="M16" s="66">
        <f t="shared" si="4"/>
        <v>2</v>
      </c>
      <c r="N16" s="65">
        <f>VLOOKUP($A16,'Return Data'!$B$7:$R$2292,17,0)</f>
        <v>7.0323000000000002</v>
      </c>
      <c r="O16" s="66">
        <f t="shared" si="5"/>
        <v>5</v>
      </c>
      <c r="P16" s="65">
        <f>VLOOKUP($A16,'Return Data'!$B$7:$R$2292,14,0)</f>
        <v>15.837300000000001</v>
      </c>
      <c r="Q16" s="66">
        <f t="shared" si="6"/>
        <v>8</v>
      </c>
      <c r="R16" s="65">
        <f>VLOOKUP($A16,'Return Data'!$B$7:$R$2292,16,0)</f>
        <v>6.7473999999999998</v>
      </c>
      <c r="S16" s="67">
        <f t="shared" si="7"/>
        <v>3</v>
      </c>
    </row>
    <row r="17" spans="1:19" x14ac:dyDescent="0.3">
      <c r="A17" s="82" t="s">
        <v>867</v>
      </c>
      <c r="B17" s="64">
        <f>VLOOKUP($A17,'Return Data'!$B$7:$R$2292,3,0)</f>
        <v>44651</v>
      </c>
      <c r="C17" s="65">
        <f>VLOOKUP($A17,'Return Data'!$B$7:$R$2292,4,0)</f>
        <v>20.415800000000001</v>
      </c>
      <c r="D17" s="65">
        <f>VLOOKUP($A17,'Return Data'!$B$7:$R$2292,9,0)</f>
        <v>20.441800000000001</v>
      </c>
      <c r="E17" s="66">
        <f t="shared" si="0"/>
        <v>4</v>
      </c>
      <c r="F17" s="65">
        <f>VLOOKUP($A17,'Return Data'!$B$7:$R$2292,10,0)</f>
        <v>26.980799999999999</v>
      </c>
      <c r="G17" s="66">
        <f t="shared" si="1"/>
        <v>2</v>
      </c>
      <c r="H17" s="65">
        <f>VLOOKUP($A17,'Return Data'!$B$7:$R$2292,11,0)</f>
        <v>22.1938</v>
      </c>
      <c r="I17" s="66">
        <f t="shared" si="2"/>
        <v>2</v>
      </c>
      <c r="J17" s="65">
        <f>VLOOKUP($A17,'Return Data'!$B$7:$R$2292,12,0)</f>
        <v>12.218</v>
      </c>
      <c r="K17" s="66">
        <f t="shared" si="3"/>
        <v>2</v>
      </c>
      <c r="L17" s="65">
        <f>VLOOKUP($A17,'Return Data'!$B$7:$R$2292,13,0)</f>
        <v>15.201000000000001</v>
      </c>
      <c r="M17" s="66">
        <f t="shared" si="4"/>
        <v>1</v>
      </c>
      <c r="N17" s="65">
        <f>VLOOKUP($A17,'Return Data'!$B$7:$R$2292,17,0)</f>
        <v>6.5792999999999999</v>
      </c>
      <c r="O17" s="66">
        <f t="shared" si="5"/>
        <v>9</v>
      </c>
      <c r="P17" s="65">
        <f>VLOOKUP($A17,'Return Data'!$B$7:$R$2292,14,0)</f>
        <v>16.130400000000002</v>
      </c>
      <c r="Q17" s="66">
        <f t="shared" si="6"/>
        <v>4</v>
      </c>
      <c r="R17" s="65">
        <f>VLOOKUP($A17,'Return Data'!$B$7:$R$2292,16,0)</f>
        <v>6.7838000000000003</v>
      </c>
      <c r="S17" s="67">
        <f t="shared" si="7"/>
        <v>2</v>
      </c>
    </row>
    <row r="18" spans="1:19" x14ac:dyDescent="0.3">
      <c r="A18" s="82" t="s">
        <v>868</v>
      </c>
      <c r="B18" s="64">
        <f>VLOOKUP($A18,'Return Data'!$B$7:$R$2292,3,0)</f>
        <v>44651</v>
      </c>
      <c r="C18" s="65">
        <f>VLOOKUP($A18,'Return Data'!$B$7:$R$2292,4,0)</f>
        <v>15.6836</v>
      </c>
      <c r="D18" s="65">
        <f>VLOOKUP($A18,'Return Data'!$B$7:$R$2292,9,0)</f>
        <v>22.360700000000001</v>
      </c>
      <c r="E18" s="66">
        <f t="shared" si="0"/>
        <v>3</v>
      </c>
      <c r="F18" s="65">
        <f>VLOOKUP($A18,'Return Data'!$B$7:$R$2292,10,0)</f>
        <v>26.7864</v>
      </c>
      <c r="G18" s="66">
        <f t="shared" si="1"/>
        <v>3</v>
      </c>
      <c r="H18" s="65">
        <f>VLOOKUP($A18,'Return Data'!$B$7:$R$2292,11,0)</f>
        <v>22.0426</v>
      </c>
      <c r="I18" s="66">
        <f t="shared" si="2"/>
        <v>3</v>
      </c>
      <c r="J18" s="65">
        <f>VLOOKUP($A18,'Return Data'!$B$7:$R$2292,12,0)</f>
        <v>12.3079</v>
      </c>
      <c r="K18" s="66">
        <f t="shared" si="3"/>
        <v>1</v>
      </c>
      <c r="L18" s="65">
        <f>VLOOKUP($A18,'Return Data'!$B$7:$R$2292,13,0)</f>
        <v>14.786300000000001</v>
      </c>
      <c r="M18" s="66">
        <f t="shared" si="4"/>
        <v>3</v>
      </c>
      <c r="N18" s="65">
        <f>VLOOKUP($A18,'Return Data'!$B$7:$R$2292,17,0)</f>
        <v>5.6383000000000001</v>
      </c>
      <c r="O18" s="66">
        <f t="shared" si="5"/>
        <v>11</v>
      </c>
      <c r="P18" s="65">
        <f>VLOOKUP($A18,'Return Data'!$B$7:$R$2292,14,0)</f>
        <v>16.125399999999999</v>
      </c>
      <c r="Q18" s="66">
        <f t="shared" si="6"/>
        <v>5</v>
      </c>
      <c r="R18" s="65">
        <f>VLOOKUP($A18,'Return Data'!$B$7:$R$2292,16,0)</f>
        <v>4.3554000000000004</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20.914418181818181</v>
      </c>
      <c r="E20" s="88"/>
      <c r="F20" s="89">
        <f>AVERAGE(F8:F18)</f>
        <v>26.076199999999996</v>
      </c>
      <c r="G20" s="88"/>
      <c r="H20" s="89">
        <f>AVERAGE(H8:H18)</f>
        <v>23.283709090909095</v>
      </c>
      <c r="I20" s="88"/>
      <c r="J20" s="89">
        <f>AVERAGE(J8:J18)</f>
        <v>11.260472727272727</v>
      </c>
      <c r="K20" s="88"/>
      <c r="L20" s="89">
        <f>AVERAGE(L8:L18)</f>
        <v>14.005172727272729</v>
      </c>
      <c r="M20" s="88"/>
      <c r="N20" s="89">
        <f>AVERAGE(N8:N18)</f>
        <v>8.2722000000000016</v>
      </c>
      <c r="O20" s="88"/>
      <c r="P20" s="89">
        <f>AVERAGE(P8:P18)</f>
        <v>16.097663636363635</v>
      </c>
      <c r="Q20" s="88"/>
      <c r="R20" s="89">
        <f>AVERAGE(R8:R18)</f>
        <v>5.0386636363636361</v>
      </c>
      <c r="S20" s="90"/>
    </row>
    <row r="21" spans="1:19" x14ac:dyDescent="0.3">
      <c r="A21" s="87" t="s">
        <v>28</v>
      </c>
      <c r="B21" s="88"/>
      <c r="C21" s="88"/>
      <c r="D21" s="89">
        <f>MIN(D8:D18)</f>
        <v>3.1200999999999999</v>
      </c>
      <c r="E21" s="88"/>
      <c r="F21" s="89">
        <f>MIN(F8:F18)</f>
        <v>21.9072</v>
      </c>
      <c r="G21" s="88"/>
      <c r="H21" s="89">
        <f>MIN(H8:H18)</f>
        <v>20.6492</v>
      </c>
      <c r="I21" s="88"/>
      <c r="J21" s="89">
        <f>MIN(J8:J18)</f>
        <v>9.5328999999999997</v>
      </c>
      <c r="K21" s="88"/>
      <c r="L21" s="89">
        <f>MIN(L8:L18)</f>
        <v>11.379099999999999</v>
      </c>
      <c r="M21" s="88"/>
      <c r="N21" s="89">
        <f>MIN(N8:N18)</f>
        <v>5.6383000000000001</v>
      </c>
      <c r="O21" s="88"/>
      <c r="P21" s="89">
        <f>MIN(P8:P18)</f>
        <v>15.3642</v>
      </c>
      <c r="Q21" s="88"/>
      <c r="R21" s="89">
        <f>MIN(R8:R18)</f>
        <v>3.4584999999999999</v>
      </c>
      <c r="S21" s="90"/>
    </row>
    <row r="22" spans="1:19" ht="15" thickBot="1" x14ac:dyDescent="0.35">
      <c r="A22" s="91" t="s">
        <v>29</v>
      </c>
      <c r="B22" s="92"/>
      <c r="C22" s="92"/>
      <c r="D22" s="93">
        <f>MAX(D8:D18)</f>
        <v>60.909100000000002</v>
      </c>
      <c r="E22" s="92"/>
      <c r="F22" s="93">
        <f>MAX(F8:F18)</f>
        <v>38.447600000000001</v>
      </c>
      <c r="G22" s="92"/>
      <c r="H22" s="93">
        <f>MAX(H8:H18)</f>
        <v>41.090800000000002</v>
      </c>
      <c r="I22" s="92"/>
      <c r="J22" s="93">
        <f>MAX(J8:J18)</f>
        <v>12.3079</v>
      </c>
      <c r="K22" s="92"/>
      <c r="L22" s="93">
        <f>MAX(L8:L18)</f>
        <v>15.201000000000001</v>
      </c>
      <c r="M22" s="92"/>
      <c r="N22" s="93">
        <f>MAX(N8:N18)</f>
        <v>23.0929</v>
      </c>
      <c r="O22" s="92"/>
      <c r="P22" s="93">
        <f>MAX(P8:P18)</f>
        <v>18.035900000000002</v>
      </c>
      <c r="Q22" s="92"/>
      <c r="R22" s="93">
        <f>MAX(R8:R18)</f>
        <v>6.9355000000000002</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44651</v>
      </c>
      <c r="C8" s="65">
        <f>VLOOKUP($A8,'Return Data'!$B$7:$R$2292,4,0)</f>
        <v>17.280200000000001</v>
      </c>
      <c r="D8" s="65">
        <f>VLOOKUP($A8,'Return Data'!$B$7:$R$2292,9,0)</f>
        <v>8.0055999999999994</v>
      </c>
      <c r="E8" s="66">
        <f t="shared" ref="E8:E25" si="0">RANK(D8,D$8:D$25,0)</f>
        <v>3</v>
      </c>
      <c r="F8" s="65">
        <f>VLOOKUP($A8,'Return Data'!$B$7:$R$2292,10,0)</f>
        <v>6.0091000000000001</v>
      </c>
      <c r="G8" s="66">
        <f t="shared" ref="G8:G25" si="1">RANK(F8,F$8:F$25,0)</f>
        <v>5</v>
      </c>
      <c r="H8" s="65">
        <f>VLOOKUP($A8,'Return Data'!$B$7:$R$2292,11,0)</f>
        <v>5.4405999999999999</v>
      </c>
      <c r="I8" s="66">
        <f t="shared" ref="I8:I25" si="2">RANK(H8,H$8:H$25,0)</f>
        <v>7</v>
      </c>
      <c r="J8" s="65">
        <f>VLOOKUP($A8,'Return Data'!$B$7:$R$2292,12,0)</f>
        <v>6.1612</v>
      </c>
      <c r="K8" s="66">
        <f t="shared" ref="K8:K25" si="3">RANK(J8,J$8:J$25,0)</f>
        <v>11</v>
      </c>
      <c r="L8" s="65">
        <f>VLOOKUP($A8,'Return Data'!$B$7:$R$2292,13,0)</f>
        <v>6.7607999999999997</v>
      </c>
      <c r="M8" s="66">
        <f t="shared" ref="M8:M25" si="4">RANK(L8,L$8:L$25,0)</f>
        <v>11</v>
      </c>
      <c r="N8" s="65">
        <f>VLOOKUP($A8,'Return Data'!$B$7:$R$2292,17,0)</f>
        <v>8.3820999999999994</v>
      </c>
      <c r="O8" s="66">
        <f t="shared" ref="O8:O23" si="5">RANK(N8,N$8:N$25,0)</f>
        <v>8</v>
      </c>
      <c r="P8" s="65">
        <f>VLOOKUP($A8,'Return Data'!$B$7:$R$2292,14,0)</f>
        <v>6.7427000000000001</v>
      </c>
      <c r="Q8" s="66">
        <f>RANK(P8,P$8:P$25,0)</f>
        <v>8</v>
      </c>
      <c r="R8" s="65">
        <f>VLOOKUP($A8,'Return Data'!$B$7:$R$2292,16,0)</f>
        <v>8.1656999999999993</v>
      </c>
      <c r="S8" s="67">
        <f t="shared" ref="S8:S25" si="6">RANK(R8,R$8:R$25,0)</f>
        <v>8</v>
      </c>
    </row>
    <row r="9" spans="1:19" x14ac:dyDescent="0.3">
      <c r="A9" s="82" t="s">
        <v>644</v>
      </c>
      <c r="B9" s="64">
        <f>VLOOKUP($A9,'Return Data'!$B$7:$R$2292,3,0)</f>
        <v>44651</v>
      </c>
      <c r="C9" s="65">
        <f>VLOOKUP($A9,'Return Data'!$B$7:$R$2292,4,0)</f>
        <v>0.1699</v>
      </c>
      <c r="D9" s="65">
        <f>VLOOKUP($A9,'Return Data'!$B$7:$R$2292,9,0)</f>
        <v>-696.19839999999999</v>
      </c>
      <c r="E9" s="66">
        <f t="shared" si="0"/>
        <v>18</v>
      </c>
      <c r="F9" s="65">
        <f>VLOOKUP($A9,'Return Data'!$B$7:$R$2292,10,0)</f>
        <v>-239.80170000000001</v>
      </c>
      <c r="G9" s="66">
        <f t="shared" si="1"/>
        <v>18</v>
      </c>
      <c r="H9" s="65">
        <f>VLOOKUP($A9,'Return Data'!$B$7:$R$2292,11,0)</f>
        <v>-118.58320000000001</v>
      </c>
      <c r="I9" s="66">
        <f t="shared" si="2"/>
        <v>18</v>
      </c>
      <c r="J9" s="65">
        <f>VLOOKUP($A9,'Return Data'!$B$7:$R$2292,12,0)</f>
        <v>-78.766999999999996</v>
      </c>
      <c r="K9" s="66">
        <f t="shared" si="3"/>
        <v>18</v>
      </c>
      <c r="L9" s="65">
        <f>VLOOKUP($A9,'Return Data'!$B$7:$R$2292,13,0)</f>
        <v>-59.129199999999997</v>
      </c>
      <c r="M9" s="66">
        <f t="shared" si="4"/>
        <v>18</v>
      </c>
      <c r="N9" s="65">
        <f>VLOOKUP($A9,'Return Data'!$B$7:$R$2292,17,0)</f>
        <v>-37.403199999999998</v>
      </c>
      <c r="O9" s="66">
        <f t="shared" si="5"/>
        <v>17</v>
      </c>
      <c r="P9" s="65"/>
      <c r="Q9" s="66"/>
      <c r="R9" s="65">
        <f>VLOOKUP($A9,'Return Data'!$B$7:$R$2292,16,0)</f>
        <v>-39.200800000000001</v>
      </c>
      <c r="S9" s="67">
        <f t="shared" si="6"/>
        <v>18</v>
      </c>
    </row>
    <row r="10" spans="1:19" x14ac:dyDescent="0.3">
      <c r="A10" s="82" t="s">
        <v>646</v>
      </c>
      <c r="B10" s="64">
        <f>VLOOKUP($A10,'Return Data'!$B$7:$R$2292,3,0)</f>
        <v>44651</v>
      </c>
      <c r="C10" s="65">
        <f>VLOOKUP($A10,'Return Data'!$B$7:$R$2292,4,0)</f>
        <v>18.7636</v>
      </c>
      <c r="D10" s="65">
        <f>VLOOKUP($A10,'Return Data'!$B$7:$R$2292,9,0)</f>
        <v>6.0042999999999997</v>
      </c>
      <c r="E10" s="66">
        <f t="shared" si="0"/>
        <v>4</v>
      </c>
      <c r="F10" s="65">
        <f>VLOOKUP($A10,'Return Data'!$B$7:$R$2292,10,0)</f>
        <v>5.5652999999999997</v>
      </c>
      <c r="G10" s="66">
        <f t="shared" si="1"/>
        <v>7</v>
      </c>
      <c r="H10" s="65">
        <f>VLOOKUP($A10,'Return Data'!$B$7:$R$2292,11,0)</f>
        <v>5.1222000000000003</v>
      </c>
      <c r="I10" s="66">
        <f t="shared" si="2"/>
        <v>9</v>
      </c>
      <c r="J10" s="65">
        <f>VLOOKUP($A10,'Return Data'!$B$7:$R$2292,12,0)</f>
        <v>6.1326000000000001</v>
      </c>
      <c r="K10" s="66">
        <f t="shared" si="3"/>
        <v>12</v>
      </c>
      <c r="L10" s="65">
        <f>VLOOKUP($A10,'Return Data'!$B$7:$R$2292,13,0)</f>
        <v>6.6688999999999998</v>
      </c>
      <c r="M10" s="66">
        <f t="shared" si="4"/>
        <v>12</v>
      </c>
      <c r="N10" s="65">
        <f>VLOOKUP($A10,'Return Data'!$B$7:$R$2292,17,0)</f>
        <v>7.6219000000000001</v>
      </c>
      <c r="O10" s="66">
        <f t="shared" si="5"/>
        <v>10</v>
      </c>
      <c r="P10" s="65">
        <f>VLOOKUP($A10,'Return Data'!$B$7:$R$2292,14,0)</f>
        <v>6.9004000000000003</v>
      </c>
      <c r="Q10" s="66">
        <f t="shared" ref="Q10:Q23" si="7">RANK(P10,P$8:P$25,0)</f>
        <v>7</v>
      </c>
      <c r="R10" s="65">
        <f>VLOOKUP($A10,'Return Data'!$B$7:$R$2292,16,0)</f>
        <v>8.4991000000000003</v>
      </c>
      <c r="S10" s="67">
        <f t="shared" si="6"/>
        <v>6</v>
      </c>
    </row>
    <row r="11" spans="1:19" x14ac:dyDescent="0.3">
      <c r="A11" s="82" t="s">
        <v>2036</v>
      </c>
      <c r="B11" s="64">
        <f>VLOOKUP($A11,'Return Data'!$B$7:$R$2292,3,0)</f>
        <v>44651</v>
      </c>
      <c r="C11" s="65">
        <f>VLOOKUP($A11,'Return Data'!$B$7:$R$2292,4,0)</f>
        <v>19.005800000000001</v>
      </c>
      <c r="D11" s="65">
        <f>VLOOKUP($A11,'Return Data'!$B$7:$R$2292,9,0)</f>
        <v>3.8098999999999998</v>
      </c>
      <c r="E11" s="66">
        <f t="shared" si="0"/>
        <v>12</v>
      </c>
      <c r="F11" s="65">
        <f>VLOOKUP($A11,'Return Data'!$B$7:$R$2292,10,0)</f>
        <v>6.4314999999999998</v>
      </c>
      <c r="G11" s="66">
        <f t="shared" si="1"/>
        <v>4</v>
      </c>
      <c r="H11" s="65">
        <f>VLOOKUP($A11,'Return Data'!$B$7:$R$2292,11,0)</f>
        <v>5.6201999999999996</v>
      </c>
      <c r="I11" s="66">
        <f t="shared" si="2"/>
        <v>6</v>
      </c>
      <c r="J11" s="65">
        <f>VLOOKUP($A11,'Return Data'!$B$7:$R$2292,12,0)</f>
        <v>17.813099999999999</v>
      </c>
      <c r="K11" s="66">
        <f t="shared" si="3"/>
        <v>4</v>
      </c>
      <c r="L11" s="65">
        <f>VLOOKUP($A11,'Return Data'!$B$7:$R$2292,13,0)</f>
        <v>15.010999999999999</v>
      </c>
      <c r="M11" s="66">
        <f t="shared" si="4"/>
        <v>4</v>
      </c>
      <c r="N11" s="65">
        <f>VLOOKUP($A11,'Return Data'!$B$7:$R$2292,17,0)</f>
        <v>12.581899999999999</v>
      </c>
      <c r="O11" s="66">
        <f t="shared" si="5"/>
        <v>3</v>
      </c>
      <c r="P11" s="65">
        <f>VLOOKUP($A11,'Return Data'!$B$7:$R$2292,14,0)</f>
        <v>8.3520000000000003</v>
      </c>
      <c r="Q11" s="66">
        <f t="shared" si="7"/>
        <v>3</v>
      </c>
      <c r="R11" s="65">
        <f>VLOOKUP($A11,'Return Data'!$B$7:$R$2292,16,0)</f>
        <v>9.3436000000000003</v>
      </c>
      <c r="S11" s="67">
        <f t="shared" si="6"/>
        <v>2</v>
      </c>
    </row>
    <row r="12" spans="1:19" x14ac:dyDescent="0.3">
      <c r="A12" s="82" t="s">
        <v>648</v>
      </c>
      <c r="B12" s="64">
        <f>VLOOKUP($A12,'Return Data'!$B$7:$R$2292,3,0)</f>
        <v>44651</v>
      </c>
      <c r="C12" s="65">
        <f>VLOOKUP($A12,'Return Data'!$B$7:$R$2292,4,0)</f>
        <v>10.421900000000001</v>
      </c>
      <c r="D12" s="65">
        <f>VLOOKUP($A12,'Return Data'!$B$7:$R$2292,9,0)</f>
        <v>1448.3369</v>
      </c>
      <c r="E12" s="66">
        <f t="shared" si="0"/>
        <v>1</v>
      </c>
      <c r="F12" s="65">
        <f>VLOOKUP($A12,'Return Data'!$B$7:$R$2292,10,0)</f>
        <v>556.20740000000001</v>
      </c>
      <c r="G12" s="66">
        <f t="shared" si="1"/>
        <v>1</v>
      </c>
      <c r="H12" s="65">
        <f>VLOOKUP($A12,'Return Data'!$B$7:$R$2292,11,0)</f>
        <v>277.00360000000001</v>
      </c>
      <c r="I12" s="66">
        <f t="shared" si="2"/>
        <v>1</v>
      </c>
      <c r="J12" s="65">
        <f>VLOOKUP($A12,'Return Data'!$B$7:$R$2292,12,0)</f>
        <v>189.82589999999999</v>
      </c>
      <c r="K12" s="66">
        <f t="shared" si="3"/>
        <v>1</v>
      </c>
      <c r="L12" s="65">
        <f>VLOOKUP($A12,'Return Data'!$B$7:$R$2292,13,0)</f>
        <v>150.23169999999999</v>
      </c>
      <c r="M12" s="66">
        <f t="shared" si="4"/>
        <v>1</v>
      </c>
      <c r="N12" s="65">
        <f>VLOOKUP($A12,'Return Data'!$B$7:$R$2292,17,0)</f>
        <v>16.7514</v>
      </c>
      <c r="O12" s="66">
        <f t="shared" si="5"/>
        <v>1</v>
      </c>
      <c r="P12" s="65">
        <f>VLOOKUP($A12,'Return Data'!$B$7:$R$2292,14,0)</f>
        <v>-7.8339999999999996</v>
      </c>
      <c r="Q12" s="66">
        <f t="shared" si="7"/>
        <v>16</v>
      </c>
      <c r="R12" s="65">
        <f>VLOOKUP($A12,'Return Data'!$B$7:$R$2292,16,0)</f>
        <v>0.58430000000000004</v>
      </c>
      <c r="S12" s="67">
        <f t="shared" si="6"/>
        <v>16</v>
      </c>
    </row>
    <row r="13" spans="1:19" x14ac:dyDescent="0.3">
      <c r="A13" s="82" t="s">
        <v>650</v>
      </c>
      <c r="B13" s="64">
        <f>VLOOKUP($A13,'Return Data'!$B$7:$R$2292,3,0)</f>
        <v>44651</v>
      </c>
      <c r="C13" s="65">
        <f>VLOOKUP($A13,'Return Data'!$B$7:$R$2292,4,0)</f>
        <v>35.140999999999998</v>
      </c>
      <c r="D13" s="65">
        <f>VLOOKUP($A13,'Return Data'!$B$7:$R$2292,9,0)</f>
        <v>80.326700000000002</v>
      </c>
      <c r="E13" s="66">
        <f t="shared" si="0"/>
        <v>2</v>
      </c>
      <c r="F13" s="65">
        <f>VLOOKUP($A13,'Return Data'!$B$7:$R$2292,10,0)</f>
        <v>29.772099999999998</v>
      </c>
      <c r="G13" s="66">
        <f t="shared" si="1"/>
        <v>2</v>
      </c>
      <c r="H13" s="65">
        <f>VLOOKUP($A13,'Return Data'!$B$7:$R$2292,11,0)</f>
        <v>16.087700000000002</v>
      </c>
      <c r="I13" s="66">
        <f t="shared" si="2"/>
        <v>2</v>
      </c>
      <c r="J13" s="65">
        <f>VLOOKUP($A13,'Return Data'!$B$7:$R$2292,12,0)</f>
        <v>11.6388</v>
      </c>
      <c r="K13" s="66">
        <f t="shared" si="3"/>
        <v>6</v>
      </c>
      <c r="L13" s="65">
        <f>VLOOKUP($A13,'Return Data'!$B$7:$R$2292,13,0)</f>
        <v>10.088800000000001</v>
      </c>
      <c r="M13" s="66">
        <f t="shared" si="4"/>
        <v>6</v>
      </c>
      <c r="N13" s="65">
        <f>VLOOKUP($A13,'Return Data'!$B$7:$R$2292,17,0)</f>
        <v>7.2218999999999998</v>
      </c>
      <c r="O13" s="66">
        <f t="shared" si="5"/>
        <v>12</v>
      </c>
      <c r="P13" s="65">
        <f>VLOOKUP($A13,'Return Data'!$B$7:$R$2292,14,0)</f>
        <v>6.4508000000000001</v>
      </c>
      <c r="Q13" s="66">
        <f t="shared" si="7"/>
        <v>9</v>
      </c>
      <c r="R13" s="65">
        <f>VLOOKUP($A13,'Return Data'!$B$7:$R$2292,16,0)</f>
        <v>7.3719000000000001</v>
      </c>
      <c r="S13" s="67">
        <f t="shared" si="6"/>
        <v>10</v>
      </c>
    </row>
    <row r="14" spans="1:19" x14ac:dyDescent="0.3">
      <c r="A14" s="82" t="s">
        <v>653</v>
      </c>
      <c r="B14" s="64">
        <f>VLOOKUP($A14,'Return Data'!$B$7:$R$2292,3,0)</f>
        <v>44651</v>
      </c>
      <c r="C14" s="65">
        <f>VLOOKUP($A14,'Return Data'!$B$7:$R$2292,4,0)</f>
        <v>24.020199999999999</v>
      </c>
      <c r="D14" s="65">
        <f>VLOOKUP($A14,'Return Data'!$B$7:$R$2292,9,0)</f>
        <v>1.8951</v>
      </c>
      <c r="E14" s="66">
        <f t="shared" si="0"/>
        <v>16</v>
      </c>
      <c r="F14" s="65">
        <f>VLOOKUP($A14,'Return Data'!$B$7:$R$2292,10,0)</f>
        <v>-1.7835000000000001</v>
      </c>
      <c r="G14" s="66">
        <f t="shared" si="1"/>
        <v>17</v>
      </c>
      <c r="H14" s="65">
        <f>VLOOKUP($A14,'Return Data'!$B$7:$R$2292,11,0)</f>
        <v>2.0956000000000001</v>
      </c>
      <c r="I14" s="66">
        <f t="shared" si="2"/>
        <v>16</v>
      </c>
      <c r="J14" s="65">
        <f>VLOOKUP($A14,'Return Data'!$B$7:$R$2292,12,0)</f>
        <v>8.3504000000000005</v>
      </c>
      <c r="K14" s="66">
        <f t="shared" si="3"/>
        <v>7</v>
      </c>
      <c r="L14" s="65">
        <f>VLOOKUP($A14,'Return Data'!$B$7:$R$2292,13,0)</f>
        <v>8.9489999999999998</v>
      </c>
      <c r="M14" s="66">
        <f t="shared" si="4"/>
        <v>7</v>
      </c>
      <c r="N14" s="65">
        <f>VLOOKUP($A14,'Return Data'!$B$7:$R$2292,17,0)</f>
        <v>10.130699999999999</v>
      </c>
      <c r="O14" s="66">
        <f t="shared" si="5"/>
        <v>5</v>
      </c>
      <c r="P14" s="65">
        <f>VLOOKUP($A14,'Return Data'!$B$7:$R$2292,14,0)</f>
        <v>5.2462</v>
      </c>
      <c r="Q14" s="66">
        <f t="shared" si="7"/>
        <v>10</v>
      </c>
      <c r="R14" s="65">
        <f>VLOOKUP($A14,'Return Data'!$B$7:$R$2292,16,0)</f>
        <v>8.4719999999999995</v>
      </c>
      <c r="S14" s="67">
        <f t="shared" si="6"/>
        <v>7</v>
      </c>
    </row>
    <row r="15" spans="1:19" x14ac:dyDescent="0.3">
      <c r="A15" s="82" t="s">
        <v>661</v>
      </c>
      <c r="B15" s="64">
        <f>VLOOKUP($A15,'Return Data'!$B$7:$R$2292,3,0)</f>
        <v>44651</v>
      </c>
      <c r="C15" s="65">
        <f>VLOOKUP($A15,'Return Data'!$B$7:$R$2292,4,0)</f>
        <v>20.623799999999999</v>
      </c>
      <c r="D15" s="65">
        <f>VLOOKUP($A15,'Return Data'!$B$7:$R$2292,9,0)</f>
        <v>5.2355</v>
      </c>
      <c r="E15" s="66">
        <f t="shared" si="0"/>
        <v>6</v>
      </c>
      <c r="F15" s="65">
        <f>VLOOKUP($A15,'Return Data'!$B$7:$R$2292,10,0)</f>
        <v>5.3536000000000001</v>
      </c>
      <c r="G15" s="66">
        <f t="shared" si="1"/>
        <v>8</v>
      </c>
      <c r="H15" s="65">
        <f>VLOOKUP($A15,'Return Data'!$B$7:$R$2292,11,0)</f>
        <v>4.9012000000000002</v>
      </c>
      <c r="I15" s="66">
        <f t="shared" si="2"/>
        <v>11</v>
      </c>
      <c r="J15" s="65">
        <f>VLOOKUP($A15,'Return Data'!$B$7:$R$2292,12,0)</f>
        <v>6.1753</v>
      </c>
      <c r="K15" s="66">
        <f t="shared" si="3"/>
        <v>10</v>
      </c>
      <c r="L15" s="65">
        <f>VLOOKUP($A15,'Return Data'!$B$7:$R$2292,13,0)</f>
        <v>7.5635000000000003</v>
      </c>
      <c r="M15" s="66">
        <f t="shared" si="4"/>
        <v>8</v>
      </c>
      <c r="N15" s="65">
        <f>VLOOKUP($A15,'Return Data'!$B$7:$R$2292,17,0)</f>
        <v>8.7355</v>
      </c>
      <c r="O15" s="66">
        <f t="shared" si="5"/>
        <v>7</v>
      </c>
      <c r="P15" s="65">
        <f>VLOOKUP($A15,'Return Data'!$B$7:$R$2292,14,0)</f>
        <v>8.9896999999999991</v>
      </c>
      <c r="Q15" s="66">
        <f t="shared" si="7"/>
        <v>1</v>
      </c>
      <c r="R15" s="65">
        <f>VLOOKUP($A15,'Return Data'!$B$7:$R$2292,16,0)</f>
        <v>9.4431999999999992</v>
      </c>
      <c r="S15" s="67">
        <f t="shared" si="6"/>
        <v>1</v>
      </c>
    </row>
    <row r="16" spans="1:19" x14ac:dyDescent="0.3">
      <c r="A16" s="82" t="s">
        <v>663</v>
      </c>
      <c r="B16" s="64">
        <f>VLOOKUP($A16,'Return Data'!$B$7:$R$2292,3,0)</f>
        <v>44651</v>
      </c>
      <c r="C16" s="65">
        <f>VLOOKUP($A16,'Return Data'!$B$7:$R$2292,4,0)</f>
        <v>27.151700000000002</v>
      </c>
      <c r="D16" s="65">
        <f>VLOOKUP($A16,'Return Data'!$B$7:$R$2292,9,0)</f>
        <v>5.3494000000000002</v>
      </c>
      <c r="E16" s="66">
        <f t="shared" si="0"/>
        <v>5</v>
      </c>
      <c r="F16" s="65">
        <f>VLOOKUP($A16,'Return Data'!$B$7:$R$2292,10,0)</f>
        <v>6.6619000000000002</v>
      </c>
      <c r="G16" s="66">
        <f t="shared" si="1"/>
        <v>3</v>
      </c>
      <c r="H16" s="65">
        <f>VLOOKUP($A16,'Return Data'!$B$7:$R$2292,11,0)</f>
        <v>5.9645999999999999</v>
      </c>
      <c r="I16" s="66">
        <f t="shared" si="2"/>
        <v>4</v>
      </c>
      <c r="J16" s="65">
        <f>VLOOKUP($A16,'Return Data'!$B$7:$R$2292,12,0)</f>
        <v>6.3657000000000004</v>
      </c>
      <c r="K16" s="66">
        <f t="shared" si="3"/>
        <v>9</v>
      </c>
      <c r="L16" s="65">
        <f>VLOOKUP($A16,'Return Data'!$B$7:$R$2292,13,0)</f>
        <v>7.4131999999999998</v>
      </c>
      <c r="M16" s="66">
        <f t="shared" si="4"/>
        <v>9</v>
      </c>
      <c r="N16" s="65">
        <f>VLOOKUP($A16,'Return Data'!$B$7:$R$2292,17,0)</f>
        <v>8.3031000000000006</v>
      </c>
      <c r="O16" s="66">
        <f t="shared" si="5"/>
        <v>9</v>
      </c>
      <c r="P16" s="65">
        <f>VLOOKUP($A16,'Return Data'!$B$7:$R$2292,14,0)</f>
        <v>8.8795000000000002</v>
      </c>
      <c r="Q16" s="66">
        <f t="shared" si="7"/>
        <v>2</v>
      </c>
      <c r="R16" s="65">
        <f>VLOOKUP($A16,'Return Data'!$B$7:$R$2292,16,0)</f>
        <v>9.2382000000000009</v>
      </c>
      <c r="S16" s="67">
        <f t="shared" si="6"/>
        <v>3</v>
      </c>
    </row>
    <row r="17" spans="1:19" x14ac:dyDescent="0.3">
      <c r="A17" s="82" t="s">
        <v>665</v>
      </c>
      <c r="B17" s="64">
        <f>VLOOKUP($A17,'Return Data'!$B$7:$R$2292,3,0)</f>
        <v>44651</v>
      </c>
      <c r="C17" s="65">
        <f>VLOOKUP($A17,'Return Data'!$B$7:$R$2292,4,0)</f>
        <v>16.4087</v>
      </c>
      <c r="D17" s="65">
        <f>VLOOKUP($A17,'Return Data'!$B$7:$R$2292,9,0)</f>
        <v>3.8226</v>
      </c>
      <c r="E17" s="66">
        <f t="shared" si="0"/>
        <v>11</v>
      </c>
      <c r="F17" s="65">
        <f>VLOOKUP($A17,'Return Data'!$B$7:$R$2292,10,0)</f>
        <v>5.0015999999999998</v>
      </c>
      <c r="G17" s="66">
        <f t="shared" si="1"/>
        <v>10</v>
      </c>
      <c r="H17" s="65">
        <f>VLOOKUP($A17,'Return Data'!$B$7:$R$2292,11,0)</f>
        <v>5.9344999999999999</v>
      </c>
      <c r="I17" s="66">
        <f t="shared" si="2"/>
        <v>5</v>
      </c>
      <c r="J17" s="65">
        <f>VLOOKUP($A17,'Return Data'!$B$7:$R$2292,12,0)</f>
        <v>20.069099999999999</v>
      </c>
      <c r="K17" s="66">
        <f t="shared" si="3"/>
        <v>3</v>
      </c>
      <c r="L17" s="65">
        <f>VLOOKUP($A17,'Return Data'!$B$7:$R$2292,13,0)</f>
        <v>17.558499999999999</v>
      </c>
      <c r="M17" s="66">
        <f t="shared" si="4"/>
        <v>3</v>
      </c>
      <c r="N17" s="65">
        <f>VLOOKUP($A17,'Return Data'!$B$7:$R$2292,17,0)</f>
        <v>13.7492</v>
      </c>
      <c r="O17" s="66">
        <f t="shared" si="5"/>
        <v>2</v>
      </c>
      <c r="P17" s="65">
        <f>VLOOKUP($A17,'Return Data'!$B$7:$R$2292,14,0)</f>
        <v>2.3729</v>
      </c>
      <c r="Q17" s="66">
        <f t="shared" si="7"/>
        <v>14</v>
      </c>
      <c r="R17" s="65">
        <f>VLOOKUP($A17,'Return Data'!$B$7:$R$2292,16,0)</f>
        <v>6.319</v>
      </c>
      <c r="S17" s="67">
        <f t="shared" si="6"/>
        <v>14</v>
      </c>
    </row>
    <row r="18" spans="1:19" x14ac:dyDescent="0.3">
      <c r="A18" s="82" t="s">
        <v>666</v>
      </c>
      <c r="B18" s="64">
        <f>VLOOKUP($A18,'Return Data'!$B$7:$R$2292,3,0)</f>
        <v>44651</v>
      </c>
      <c r="C18" s="65">
        <f>VLOOKUP($A18,'Return Data'!$B$7:$R$2292,4,0)</f>
        <v>14.2951</v>
      </c>
      <c r="D18" s="65">
        <f>VLOOKUP($A18,'Return Data'!$B$7:$R$2292,9,0)</f>
        <v>3.5192000000000001</v>
      </c>
      <c r="E18" s="66">
        <f t="shared" si="0"/>
        <v>13</v>
      </c>
      <c r="F18" s="65">
        <f>VLOOKUP($A18,'Return Data'!$B$7:$R$2292,10,0)</f>
        <v>3.7364000000000002</v>
      </c>
      <c r="G18" s="66">
        <f t="shared" si="1"/>
        <v>13</v>
      </c>
      <c r="H18" s="65">
        <f>VLOOKUP($A18,'Return Data'!$B$7:$R$2292,11,0)</f>
        <v>3.3997999999999999</v>
      </c>
      <c r="I18" s="66">
        <f t="shared" si="2"/>
        <v>14</v>
      </c>
      <c r="J18" s="65">
        <f>VLOOKUP($A18,'Return Data'!$B$7:$R$2292,12,0)</f>
        <v>4.9504000000000001</v>
      </c>
      <c r="K18" s="66">
        <f t="shared" si="3"/>
        <v>15</v>
      </c>
      <c r="L18" s="65">
        <f>VLOOKUP($A18,'Return Data'!$B$7:$R$2292,13,0)</f>
        <v>5.4343000000000004</v>
      </c>
      <c r="M18" s="66">
        <f t="shared" si="4"/>
        <v>15</v>
      </c>
      <c r="N18" s="65">
        <f>VLOOKUP($A18,'Return Data'!$B$7:$R$2292,17,0)</f>
        <v>5.9703999999999997</v>
      </c>
      <c r="O18" s="66">
        <f t="shared" si="5"/>
        <v>15</v>
      </c>
      <c r="P18" s="65">
        <f>VLOOKUP($A18,'Return Data'!$B$7:$R$2292,14,0)</f>
        <v>7.2187000000000001</v>
      </c>
      <c r="Q18" s="66">
        <f t="shared" si="7"/>
        <v>6</v>
      </c>
      <c r="R18" s="65">
        <f>VLOOKUP($A18,'Return Data'!$B$7:$R$2292,16,0)</f>
        <v>7.2881999999999998</v>
      </c>
      <c r="S18" s="67">
        <f t="shared" si="6"/>
        <v>12</v>
      </c>
    </row>
    <row r="19" spans="1:19" x14ac:dyDescent="0.3">
      <c r="A19" s="82" t="s">
        <v>669</v>
      </c>
      <c r="B19" s="64">
        <f>VLOOKUP($A19,'Return Data'!$B$7:$R$2292,3,0)</f>
        <v>44651</v>
      </c>
      <c r="C19" s="65">
        <f>VLOOKUP($A19,'Return Data'!$B$7:$R$2292,4,0)</f>
        <v>1597.8868</v>
      </c>
      <c r="D19" s="65">
        <f>VLOOKUP($A19,'Return Data'!$B$7:$R$2292,9,0)</f>
        <v>3.2559</v>
      </c>
      <c r="E19" s="66">
        <f t="shared" si="0"/>
        <v>14</v>
      </c>
      <c r="F19" s="65">
        <f>VLOOKUP($A19,'Return Data'!$B$7:$R$2292,10,0)</f>
        <v>3.4274</v>
      </c>
      <c r="G19" s="66">
        <f t="shared" si="1"/>
        <v>15</v>
      </c>
      <c r="H19" s="65">
        <f>VLOOKUP($A19,'Return Data'!$B$7:$R$2292,11,0)</f>
        <v>3.3803999999999998</v>
      </c>
      <c r="I19" s="66">
        <f t="shared" si="2"/>
        <v>15</v>
      </c>
      <c r="J19" s="65">
        <f>VLOOKUP($A19,'Return Data'!$B$7:$R$2292,12,0)</f>
        <v>4.3049999999999997</v>
      </c>
      <c r="K19" s="66">
        <f t="shared" si="3"/>
        <v>16</v>
      </c>
      <c r="L19" s="65">
        <f>VLOOKUP($A19,'Return Data'!$B$7:$R$2292,13,0)</f>
        <v>4.5712999999999999</v>
      </c>
      <c r="M19" s="66">
        <f t="shared" si="4"/>
        <v>16</v>
      </c>
      <c r="N19" s="65">
        <f>VLOOKUP($A19,'Return Data'!$B$7:$R$2292,17,0)</f>
        <v>6.1039000000000003</v>
      </c>
      <c r="O19" s="66">
        <f t="shared" si="5"/>
        <v>14</v>
      </c>
      <c r="P19" s="65">
        <f>VLOOKUP($A19,'Return Data'!$B$7:$R$2292,14,0)</f>
        <v>5.1656000000000004</v>
      </c>
      <c r="Q19" s="66">
        <f t="shared" si="7"/>
        <v>11</v>
      </c>
      <c r="R19" s="65">
        <f>VLOOKUP($A19,'Return Data'!$B$7:$R$2292,16,0)</f>
        <v>6.3822999999999999</v>
      </c>
      <c r="S19" s="67">
        <f t="shared" si="6"/>
        <v>13</v>
      </c>
    </row>
    <row r="20" spans="1:19" x14ac:dyDescent="0.3">
      <c r="A20" s="82" t="s">
        <v>671</v>
      </c>
      <c r="B20" s="64">
        <f>VLOOKUP($A20,'Return Data'!$B$7:$R$2292,3,0)</f>
        <v>44651</v>
      </c>
      <c r="C20" s="65">
        <f>VLOOKUP($A20,'Return Data'!$B$7:$R$2292,4,0)</f>
        <v>26.915900000000001</v>
      </c>
      <c r="D20" s="65">
        <f>VLOOKUP($A20,'Return Data'!$B$7:$R$2292,9,0)</f>
        <v>4.9771999999999998</v>
      </c>
      <c r="E20" s="66">
        <f t="shared" si="0"/>
        <v>7</v>
      </c>
      <c r="F20" s="65">
        <f>VLOOKUP($A20,'Return Data'!$B$7:$R$2292,10,0)</f>
        <v>5.9550000000000001</v>
      </c>
      <c r="G20" s="66">
        <f t="shared" si="1"/>
        <v>6</v>
      </c>
      <c r="H20" s="65">
        <f>VLOOKUP($A20,'Return Data'!$B$7:$R$2292,11,0)</f>
        <v>4.9425999999999997</v>
      </c>
      <c r="I20" s="66">
        <f t="shared" si="2"/>
        <v>10</v>
      </c>
      <c r="J20" s="65">
        <f>VLOOKUP($A20,'Return Data'!$B$7:$R$2292,12,0)</f>
        <v>6.1196999999999999</v>
      </c>
      <c r="K20" s="66">
        <f t="shared" si="3"/>
        <v>13</v>
      </c>
      <c r="L20" s="65">
        <f>VLOOKUP($A20,'Return Data'!$B$7:$R$2292,13,0)</f>
        <v>6.95</v>
      </c>
      <c r="M20" s="66">
        <f t="shared" si="4"/>
        <v>10</v>
      </c>
      <c r="N20" s="65">
        <f>VLOOKUP($A20,'Return Data'!$B$7:$R$2292,17,0)</f>
        <v>7.1120999999999999</v>
      </c>
      <c r="O20" s="66">
        <f t="shared" si="5"/>
        <v>13</v>
      </c>
      <c r="P20" s="65">
        <f>VLOOKUP($A20,'Return Data'!$B$7:$R$2292,14,0)</f>
        <v>7.7065999999999999</v>
      </c>
      <c r="Q20" s="66">
        <f t="shared" si="7"/>
        <v>4</v>
      </c>
      <c r="R20" s="65">
        <f>VLOOKUP($A20,'Return Data'!$B$7:$R$2292,16,0)</f>
        <v>8.8657000000000004</v>
      </c>
      <c r="S20" s="67">
        <f t="shared" si="6"/>
        <v>5</v>
      </c>
    </row>
    <row r="21" spans="1:19" x14ac:dyDescent="0.3">
      <c r="A21" s="82" t="s">
        <v>672</v>
      </c>
      <c r="B21" s="64">
        <f>VLOOKUP($A21,'Return Data'!$B$7:$R$2292,3,0)</f>
        <v>44651</v>
      </c>
      <c r="C21" s="65">
        <f>VLOOKUP($A21,'Return Data'!$B$7:$R$2292,4,0)</f>
        <v>24.925899999999999</v>
      </c>
      <c r="D21" s="65">
        <f>VLOOKUP($A21,'Return Data'!$B$7:$R$2292,9,0)</f>
        <v>3.8957000000000002</v>
      </c>
      <c r="E21" s="66">
        <f t="shared" si="0"/>
        <v>10</v>
      </c>
      <c r="F21" s="65">
        <f>VLOOKUP($A21,'Return Data'!$B$7:$R$2292,10,0)</f>
        <v>3.5766</v>
      </c>
      <c r="G21" s="66">
        <f t="shared" si="1"/>
        <v>14</v>
      </c>
      <c r="H21" s="65">
        <f>VLOOKUP($A21,'Return Data'!$B$7:$R$2292,11,0)</f>
        <v>3.9838</v>
      </c>
      <c r="I21" s="66">
        <f t="shared" si="2"/>
        <v>13</v>
      </c>
      <c r="J21" s="65">
        <f>VLOOKUP($A21,'Return Data'!$B$7:$R$2292,12,0)</f>
        <v>6.9869000000000003</v>
      </c>
      <c r="K21" s="66">
        <f t="shared" si="3"/>
        <v>8</v>
      </c>
      <c r="L21" s="65">
        <f>VLOOKUP($A21,'Return Data'!$B$7:$R$2292,13,0)</f>
        <v>6.6253000000000002</v>
      </c>
      <c r="M21" s="66">
        <f t="shared" si="4"/>
        <v>13</v>
      </c>
      <c r="N21" s="65">
        <f>VLOOKUP($A21,'Return Data'!$B$7:$R$2292,17,0)</f>
        <v>5.3952</v>
      </c>
      <c r="O21" s="66">
        <f t="shared" si="5"/>
        <v>16</v>
      </c>
      <c r="P21" s="65">
        <f>VLOOKUP($A21,'Return Data'!$B$7:$R$2292,14,0)</f>
        <v>4.6845999999999997</v>
      </c>
      <c r="Q21" s="66">
        <f t="shared" si="7"/>
        <v>12</v>
      </c>
      <c r="R21" s="65">
        <f>VLOOKUP($A21,'Return Data'!$B$7:$R$2292,16,0)</f>
        <v>7.4123000000000001</v>
      </c>
      <c r="S21" s="67">
        <f t="shared" si="6"/>
        <v>9</v>
      </c>
    </row>
    <row r="22" spans="1:19" x14ac:dyDescent="0.3">
      <c r="A22" s="82" t="s">
        <v>674</v>
      </c>
      <c r="B22" s="64">
        <f>VLOOKUP($A22,'Return Data'!$B$7:$R$2292,3,0)</f>
        <v>44651</v>
      </c>
      <c r="C22" s="65">
        <f>VLOOKUP($A22,'Return Data'!$B$7:$R$2292,4,0)</f>
        <v>29.8369</v>
      </c>
      <c r="D22" s="65">
        <f>VLOOKUP($A22,'Return Data'!$B$7:$R$2292,9,0)</f>
        <v>2.5072000000000001</v>
      </c>
      <c r="E22" s="66">
        <f t="shared" si="0"/>
        <v>15</v>
      </c>
      <c r="F22" s="65">
        <f>VLOOKUP($A22,'Return Data'!$B$7:$R$2292,10,0)</f>
        <v>4.9976000000000003</v>
      </c>
      <c r="G22" s="66">
        <f t="shared" si="1"/>
        <v>11</v>
      </c>
      <c r="H22" s="65">
        <f>VLOOKUP($A22,'Return Data'!$B$7:$R$2292,11,0)</f>
        <v>5.3933999999999997</v>
      </c>
      <c r="I22" s="66">
        <f t="shared" si="2"/>
        <v>8</v>
      </c>
      <c r="J22" s="65">
        <f>VLOOKUP($A22,'Return Data'!$B$7:$R$2292,12,0)</f>
        <v>15.1107</v>
      </c>
      <c r="K22" s="66">
        <f t="shared" si="3"/>
        <v>5</v>
      </c>
      <c r="L22" s="65">
        <f>VLOOKUP($A22,'Return Data'!$B$7:$R$2292,13,0)</f>
        <v>13.4474</v>
      </c>
      <c r="M22" s="66">
        <f t="shared" si="4"/>
        <v>5</v>
      </c>
      <c r="N22" s="65">
        <f>VLOOKUP($A22,'Return Data'!$B$7:$R$2292,17,0)</f>
        <v>10.854100000000001</v>
      </c>
      <c r="O22" s="66">
        <f t="shared" si="5"/>
        <v>4</v>
      </c>
      <c r="P22" s="65">
        <f>VLOOKUP($A22,'Return Data'!$B$7:$R$2292,14,0)</f>
        <v>3.1349999999999998</v>
      </c>
      <c r="Q22" s="66">
        <f t="shared" si="7"/>
        <v>13</v>
      </c>
      <c r="R22" s="65">
        <f>VLOOKUP($A22,'Return Data'!$B$7:$R$2292,16,0)</f>
        <v>7.3357000000000001</v>
      </c>
      <c r="S22" s="67">
        <f t="shared" si="6"/>
        <v>11</v>
      </c>
    </row>
    <row r="23" spans="1:19" x14ac:dyDescent="0.3">
      <c r="A23" s="82" t="s">
        <v>683</v>
      </c>
      <c r="B23" s="64">
        <f>VLOOKUP($A23,'Return Data'!$B$7:$R$2292,3,0)</f>
        <v>44651</v>
      </c>
      <c r="C23" s="65">
        <f>VLOOKUP($A23,'Return Data'!$B$7:$R$2292,4,0)</f>
        <v>38.239400000000003</v>
      </c>
      <c r="D23" s="65">
        <f>VLOOKUP($A23,'Return Data'!$B$7:$R$2292,9,0)</f>
        <v>4.6554000000000002</v>
      </c>
      <c r="E23" s="66">
        <f t="shared" si="0"/>
        <v>8</v>
      </c>
      <c r="F23" s="65">
        <f>VLOOKUP($A23,'Return Data'!$B$7:$R$2292,10,0)</f>
        <v>5.0391000000000004</v>
      </c>
      <c r="G23" s="66">
        <f t="shared" si="1"/>
        <v>9</v>
      </c>
      <c r="H23" s="65">
        <f>VLOOKUP($A23,'Return Data'!$B$7:$R$2292,11,0)</f>
        <v>4.3963999999999999</v>
      </c>
      <c r="I23" s="66">
        <f t="shared" si="2"/>
        <v>12</v>
      </c>
      <c r="J23" s="65">
        <f>VLOOKUP($A23,'Return Data'!$B$7:$R$2292,12,0)</f>
        <v>5.6656000000000004</v>
      </c>
      <c r="K23" s="66">
        <f t="shared" si="3"/>
        <v>14</v>
      </c>
      <c r="L23" s="65">
        <f>VLOOKUP($A23,'Return Data'!$B$7:$R$2292,13,0)</f>
        <v>6.2256</v>
      </c>
      <c r="M23" s="66">
        <f t="shared" si="4"/>
        <v>14</v>
      </c>
      <c r="N23" s="65">
        <f>VLOOKUP($A23,'Return Data'!$B$7:$R$2292,17,0)</f>
        <v>7.4668999999999999</v>
      </c>
      <c r="O23" s="66">
        <f t="shared" si="5"/>
        <v>11</v>
      </c>
      <c r="P23" s="65">
        <f>VLOOKUP($A23,'Return Data'!$B$7:$R$2292,14,0)</f>
        <v>7.2356999999999996</v>
      </c>
      <c r="Q23" s="66">
        <f t="shared" si="7"/>
        <v>5</v>
      </c>
      <c r="R23" s="65">
        <f>VLOOKUP($A23,'Return Data'!$B$7:$R$2292,16,0)</f>
        <v>8.8820999999999994</v>
      </c>
      <c r="S23" s="67">
        <f t="shared" si="6"/>
        <v>4</v>
      </c>
    </row>
    <row r="24" spans="1:19" x14ac:dyDescent="0.3">
      <c r="A24" s="82" t="s">
        <v>691</v>
      </c>
      <c r="B24" s="64">
        <f>VLOOKUP($A24,'Return Data'!$B$7:$R$2292,3,0)</f>
        <v>0</v>
      </c>
      <c r="C24" s="65">
        <f>VLOOKUP($A24,'Return Data'!$B$7:$R$2292,4,0)</f>
        <v>0</v>
      </c>
      <c r="D24" s="65">
        <f>VLOOKUP($A24,'Return Data'!$B$7:$R$2292,9,0)</f>
        <v>0</v>
      </c>
      <c r="E24" s="66">
        <f t="shared" si="0"/>
        <v>17</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44651</v>
      </c>
      <c r="C25" s="65">
        <f>VLOOKUP($A25,'Return Data'!$B$7:$R$2292,4,0)</f>
        <v>15.298400000000001</v>
      </c>
      <c r="D25" s="65">
        <f>VLOOKUP($A25,'Return Data'!$B$7:$R$2292,9,0)</f>
        <v>4.2172999999999998</v>
      </c>
      <c r="E25" s="66">
        <f t="shared" si="0"/>
        <v>9</v>
      </c>
      <c r="F25" s="65">
        <f>VLOOKUP($A25,'Return Data'!$B$7:$R$2292,10,0)</f>
        <v>4.9073000000000002</v>
      </c>
      <c r="G25" s="66">
        <f t="shared" si="1"/>
        <v>12</v>
      </c>
      <c r="H25" s="65">
        <f>VLOOKUP($A25,'Return Data'!$B$7:$R$2292,11,0)</f>
        <v>6.1906999999999996</v>
      </c>
      <c r="I25" s="66">
        <f t="shared" si="2"/>
        <v>3</v>
      </c>
      <c r="J25" s="65">
        <f>VLOOKUP($A25,'Return Data'!$B$7:$R$2292,12,0)</f>
        <v>27.700900000000001</v>
      </c>
      <c r="K25" s="66">
        <f t="shared" si="3"/>
        <v>2</v>
      </c>
      <c r="L25" s="65">
        <f>VLOOKUP($A25,'Return Data'!$B$7:$R$2292,13,0)</f>
        <v>22.727900000000002</v>
      </c>
      <c r="M25" s="66">
        <f t="shared" si="4"/>
        <v>2</v>
      </c>
      <c r="N25" s="65">
        <f>VLOOKUP($A25,'Return Data'!$B$7:$R$2292,17,0)</f>
        <v>9.3720999999999997</v>
      </c>
      <c r="O25" s="66">
        <f>RANK(N25,N$8:N$25,0)</f>
        <v>6</v>
      </c>
      <c r="P25" s="65">
        <f>VLOOKUP($A25,'Return Data'!$B$7:$R$2292,14,0)</f>
        <v>-5.2801</v>
      </c>
      <c r="Q25" s="66">
        <f>RANK(P25,P$8:P$25,0)</f>
        <v>15</v>
      </c>
      <c r="R25" s="65">
        <f>VLOOKUP($A25,'Return Data'!$B$7:$R$2292,16,0)</f>
        <v>4.5659999999999998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49.645305555555545</v>
      </c>
      <c r="E27" s="88"/>
      <c r="F27" s="89">
        <f>AVERAGE(F8:F25)</f>
        <v>22.836483333333334</v>
      </c>
      <c r="G27" s="88"/>
      <c r="H27" s="89">
        <f>AVERAGE(H8:H25)</f>
        <v>13.404116666666667</v>
      </c>
      <c r="I27" s="88"/>
      <c r="J27" s="89">
        <f>AVERAGE(J8:J25)</f>
        <v>14.70023888888889</v>
      </c>
      <c r="K27" s="88"/>
      <c r="L27" s="89">
        <f>AVERAGE(L8:L25)</f>
        <v>13.172111111111114</v>
      </c>
      <c r="M27" s="88"/>
      <c r="N27" s="89">
        <f>AVERAGE(N8:N25)</f>
        <v>6.3734823529411768</v>
      </c>
      <c r="O27" s="88"/>
      <c r="P27" s="89">
        <f>AVERAGE(P8:P25)</f>
        <v>4.7478937499999994</v>
      </c>
      <c r="Q27" s="88"/>
      <c r="R27" s="89">
        <f>AVERAGE(R8:R25)</f>
        <v>4.3871388888888889</v>
      </c>
      <c r="S27" s="90"/>
    </row>
    <row r="28" spans="1:19" x14ac:dyDescent="0.3">
      <c r="A28" s="87" t="s">
        <v>28</v>
      </c>
      <c r="B28" s="88"/>
      <c r="C28" s="88"/>
      <c r="D28" s="89">
        <f>MIN(D8:D25)</f>
        <v>-696.19839999999999</v>
      </c>
      <c r="E28" s="88"/>
      <c r="F28" s="89">
        <f>MIN(F8:F25)</f>
        <v>-239.80170000000001</v>
      </c>
      <c r="G28" s="88"/>
      <c r="H28" s="89">
        <f>MIN(H8:H25)</f>
        <v>-118.58320000000001</v>
      </c>
      <c r="I28" s="88"/>
      <c r="J28" s="89">
        <f>MIN(J8:J25)</f>
        <v>-78.766999999999996</v>
      </c>
      <c r="K28" s="88"/>
      <c r="L28" s="89">
        <f>MIN(L8:L25)</f>
        <v>-59.129199999999997</v>
      </c>
      <c r="M28" s="88"/>
      <c r="N28" s="89">
        <f>MIN(N8:N25)</f>
        <v>-37.403199999999998</v>
      </c>
      <c r="O28" s="88"/>
      <c r="P28" s="89">
        <f>MIN(P8:P25)</f>
        <v>-7.8339999999999996</v>
      </c>
      <c r="Q28" s="88"/>
      <c r="R28" s="89">
        <f>MIN(R8:R25)</f>
        <v>-39.200800000000001</v>
      </c>
      <c r="S28" s="90"/>
    </row>
    <row r="29" spans="1:19" ht="15" thickBot="1" x14ac:dyDescent="0.35">
      <c r="A29" s="91" t="s">
        <v>29</v>
      </c>
      <c r="B29" s="92"/>
      <c r="C29" s="92"/>
      <c r="D29" s="93">
        <f>MAX(D8:D25)</f>
        <v>1448.3369</v>
      </c>
      <c r="E29" s="92"/>
      <c r="F29" s="93">
        <f>MAX(F8:F25)</f>
        <v>556.20740000000001</v>
      </c>
      <c r="G29" s="92"/>
      <c r="H29" s="93">
        <f>MAX(H8:H25)</f>
        <v>277.00360000000001</v>
      </c>
      <c r="I29" s="92"/>
      <c r="J29" s="93">
        <f>MAX(J8:J25)</f>
        <v>189.82589999999999</v>
      </c>
      <c r="K29" s="92"/>
      <c r="L29" s="93">
        <f>MAX(L8:L25)</f>
        <v>150.23169999999999</v>
      </c>
      <c r="M29" s="92"/>
      <c r="N29" s="93">
        <f>MAX(N8:N25)</f>
        <v>16.7514</v>
      </c>
      <c r="O29" s="92"/>
      <c r="P29" s="93">
        <f>MAX(P8:P25)</f>
        <v>8.9896999999999991</v>
      </c>
      <c r="Q29" s="92"/>
      <c r="R29" s="93">
        <f>MAX(R8:R25)</f>
        <v>9.4431999999999992</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44651</v>
      </c>
      <c r="C8" s="65">
        <f>VLOOKUP($A8,'Return Data'!$B$7:$R$2292,4,0)</f>
        <v>16.223099999999999</v>
      </c>
      <c r="D8" s="65">
        <f>VLOOKUP($A8,'Return Data'!$B$7:$R$2292,9,0)</f>
        <v>6.6271000000000004</v>
      </c>
      <c r="E8" s="66">
        <f t="shared" ref="E8:E25" si="0">RANK(D8,D$8:D$25,0)</f>
        <v>4</v>
      </c>
      <c r="F8" s="65">
        <f>VLOOKUP($A8,'Return Data'!$B$7:$R$2292,10,0)</f>
        <v>4.952</v>
      </c>
      <c r="G8" s="66">
        <f t="shared" ref="G8:G25" si="1">RANK(F8,F$8:F$25,0)</f>
        <v>6</v>
      </c>
      <c r="H8" s="65">
        <f>VLOOKUP($A8,'Return Data'!$B$7:$R$2292,11,0)</f>
        <v>4.5176999999999996</v>
      </c>
      <c r="I8" s="66">
        <f t="shared" ref="I8:I25" si="2">RANK(H8,H$8:H$25,0)</f>
        <v>9</v>
      </c>
      <c r="J8" s="65">
        <f>VLOOKUP($A8,'Return Data'!$B$7:$R$2292,12,0)</f>
        <v>5.2720000000000002</v>
      </c>
      <c r="K8" s="66">
        <f t="shared" ref="K8:K25" si="3">RANK(J8,J$8:J$25,0)</f>
        <v>11</v>
      </c>
      <c r="L8" s="65">
        <f>VLOOKUP($A8,'Return Data'!$B$7:$R$2292,13,0)</f>
        <v>5.8231000000000002</v>
      </c>
      <c r="M8" s="66">
        <f t="shared" ref="M8:M25" si="4">RANK(L8,L$8:L$25,0)</f>
        <v>11</v>
      </c>
      <c r="N8" s="65">
        <f>VLOOKUP($A8,'Return Data'!$B$7:$R$2292,17,0)</f>
        <v>7.4762000000000004</v>
      </c>
      <c r="O8" s="66">
        <f t="shared" ref="O8:O23" si="5">RANK(N8,N$8:N$25,0)</f>
        <v>9</v>
      </c>
      <c r="P8" s="65">
        <f>VLOOKUP($A8,'Return Data'!$B$7:$R$2292,14,0)</f>
        <v>5.8562000000000003</v>
      </c>
      <c r="Q8" s="66">
        <f>RANK(P8,P$8:P$25,0)</f>
        <v>8</v>
      </c>
      <c r="R8" s="65">
        <f>VLOOKUP($A8,'Return Data'!$B$7:$R$2292,16,0)</f>
        <v>7.1889000000000003</v>
      </c>
      <c r="S8" s="67">
        <f t="shared" ref="S8:S25" si="6">RANK(R8,R$8:R$25,0)</f>
        <v>8</v>
      </c>
    </row>
    <row r="9" spans="1:19" x14ac:dyDescent="0.3">
      <c r="A9" s="82" t="s">
        <v>645</v>
      </c>
      <c r="B9" s="64">
        <f>VLOOKUP($A9,'Return Data'!$B$7:$R$2292,3,0)</f>
        <v>44651</v>
      </c>
      <c r="C9" s="65">
        <f>VLOOKUP($A9,'Return Data'!$B$7:$R$2292,4,0)</f>
        <v>0.16270000000000001</v>
      </c>
      <c r="D9" s="65">
        <f>VLOOKUP($A9,'Return Data'!$B$7:$R$2292,9,0)</f>
        <v>-696.09739999999999</v>
      </c>
      <c r="E9" s="66">
        <f t="shared" si="0"/>
        <v>18</v>
      </c>
      <c r="F9" s="65">
        <f>VLOOKUP($A9,'Return Data'!$B$7:$R$2292,10,0)</f>
        <v>-239.76689999999999</v>
      </c>
      <c r="G9" s="66">
        <f t="shared" si="1"/>
        <v>18</v>
      </c>
      <c r="H9" s="65">
        <f>VLOOKUP($A9,'Return Data'!$B$7:$R$2292,11,0)</f>
        <v>-118.566</v>
      </c>
      <c r="I9" s="66">
        <f t="shared" si="2"/>
        <v>18</v>
      </c>
      <c r="J9" s="65">
        <f>VLOOKUP($A9,'Return Data'!$B$7:$R$2292,12,0)</f>
        <v>-78.755499999999998</v>
      </c>
      <c r="K9" s="66">
        <f t="shared" si="3"/>
        <v>18</v>
      </c>
      <c r="L9" s="65">
        <f>VLOOKUP($A9,'Return Data'!$B$7:$R$2292,13,0)</f>
        <v>-59.120600000000003</v>
      </c>
      <c r="M9" s="66">
        <f t="shared" si="4"/>
        <v>18</v>
      </c>
      <c r="N9" s="65">
        <f>VLOOKUP($A9,'Return Data'!$B$7:$R$2292,17,0)</f>
        <v>-37.401299999999999</v>
      </c>
      <c r="O9" s="66">
        <f t="shared" si="5"/>
        <v>17</v>
      </c>
      <c r="P9" s="65"/>
      <c r="Q9" s="66"/>
      <c r="R9" s="65">
        <f>VLOOKUP($A9,'Return Data'!$B$7:$R$2292,16,0)</f>
        <v>-39.193899999999999</v>
      </c>
      <c r="S9" s="67">
        <f t="shared" si="6"/>
        <v>18</v>
      </c>
    </row>
    <row r="10" spans="1:19" x14ac:dyDescent="0.3">
      <c r="A10" s="82" t="s">
        <v>647</v>
      </c>
      <c r="B10" s="64">
        <f>VLOOKUP($A10,'Return Data'!$B$7:$R$2292,3,0)</f>
        <v>44651</v>
      </c>
      <c r="C10" s="65">
        <f>VLOOKUP($A10,'Return Data'!$B$7:$R$2292,4,0)</f>
        <v>17.216799999999999</v>
      </c>
      <c r="D10" s="65">
        <f>VLOOKUP($A10,'Return Data'!$B$7:$R$2292,9,0)</f>
        <v>5.1584000000000003</v>
      </c>
      <c r="E10" s="66">
        <f t="shared" si="0"/>
        <v>5</v>
      </c>
      <c r="F10" s="65">
        <f>VLOOKUP($A10,'Return Data'!$B$7:$R$2292,10,0)</f>
        <v>4.7013999999999996</v>
      </c>
      <c r="G10" s="66">
        <f t="shared" si="1"/>
        <v>8</v>
      </c>
      <c r="H10" s="65">
        <f>VLOOKUP($A10,'Return Data'!$B$7:$R$2292,11,0)</f>
        <v>4.2393000000000001</v>
      </c>
      <c r="I10" s="66">
        <f t="shared" si="2"/>
        <v>10</v>
      </c>
      <c r="J10" s="65">
        <f>VLOOKUP($A10,'Return Data'!$B$7:$R$2292,12,0)</f>
        <v>5.2199</v>
      </c>
      <c r="K10" s="66">
        <f t="shared" si="3"/>
        <v>12</v>
      </c>
      <c r="L10" s="65">
        <f>VLOOKUP($A10,'Return Data'!$B$7:$R$2292,13,0)</f>
        <v>5.6965000000000003</v>
      </c>
      <c r="M10" s="66">
        <f t="shared" si="4"/>
        <v>13</v>
      </c>
      <c r="N10" s="65">
        <f>VLOOKUP($A10,'Return Data'!$B$7:$R$2292,17,0)</f>
        <v>6.5472000000000001</v>
      </c>
      <c r="O10" s="66">
        <f t="shared" si="5"/>
        <v>11</v>
      </c>
      <c r="P10" s="65">
        <f>VLOOKUP($A10,'Return Data'!$B$7:$R$2292,14,0)</f>
        <v>5.7670000000000003</v>
      </c>
      <c r="Q10" s="66">
        <f t="shared" ref="Q10:Q23" si="7">RANK(P10,P$8:P$25,0)</f>
        <v>9</v>
      </c>
      <c r="R10" s="65">
        <f>VLOOKUP($A10,'Return Data'!$B$7:$R$2292,16,0)</f>
        <v>7.2958999999999996</v>
      </c>
      <c r="S10" s="67">
        <f t="shared" si="6"/>
        <v>7</v>
      </c>
    </row>
    <row r="11" spans="1:19" x14ac:dyDescent="0.3">
      <c r="A11" s="82" t="s">
        <v>2037</v>
      </c>
      <c r="B11" s="64">
        <f>VLOOKUP($A11,'Return Data'!$B$7:$R$2292,3,0)</f>
        <v>44651</v>
      </c>
      <c r="C11" s="65">
        <f>VLOOKUP($A11,'Return Data'!$B$7:$R$2292,4,0)</f>
        <v>17.720300000000002</v>
      </c>
      <c r="D11" s="65">
        <f>VLOOKUP($A11,'Return Data'!$B$7:$R$2292,9,0)</f>
        <v>3.0177</v>
      </c>
      <c r="E11" s="66">
        <f t="shared" si="0"/>
        <v>13</v>
      </c>
      <c r="F11" s="65">
        <f>VLOOKUP($A11,'Return Data'!$B$7:$R$2292,10,0)</f>
        <v>5.6151999999999997</v>
      </c>
      <c r="G11" s="66">
        <f t="shared" si="1"/>
        <v>5</v>
      </c>
      <c r="H11" s="65">
        <f>VLOOKUP($A11,'Return Data'!$B$7:$R$2292,11,0)</f>
        <v>4.8235999999999999</v>
      </c>
      <c r="I11" s="66">
        <f t="shared" si="2"/>
        <v>7</v>
      </c>
      <c r="J11" s="65">
        <f>VLOOKUP($A11,'Return Data'!$B$7:$R$2292,12,0)</f>
        <v>16.981200000000001</v>
      </c>
      <c r="K11" s="66">
        <f t="shared" si="3"/>
        <v>4</v>
      </c>
      <c r="L11" s="65">
        <f>VLOOKUP($A11,'Return Data'!$B$7:$R$2292,13,0)</f>
        <v>14.1853</v>
      </c>
      <c r="M11" s="66">
        <f t="shared" si="4"/>
        <v>5</v>
      </c>
      <c r="N11" s="65">
        <f>VLOOKUP($A11,'Return Data'!$B$7:$R$2292,17,0)</f>
        <v>11.770099999999999</v>
      </c>
      <c r="O11" s="66">
        <f t="shared" si="5"/>
        <v>4</v>
      </c>
      <c r="P11" s="65">
        <f>VLOOKUP($A11,'Return Data'!$B$7:$R$2292,14,0)</f>
        <v>7.5255000000000001</v>
      </c>
      <c r="Q11" s="66">
        <f t="shared" si="7"/>
        <v>3</v>
      </c>
      <c r="R11" s="65">
        <f>VLOOKUP($A11,'Return Data'!$B$7:$R$2292,16,0)</f>
        <v>8.2835000000000001</v>
      </c>
      <c r="S11" s="67">
        <f t="shared" si="6"/>
        <v>4</v>
      </c>
    </row>
    <row r="12" spans="1:19" x14ac:dyDescent="0.3">
      <c r="A12" s="82" t="s">
        <v>649</v>
      </c>
      <c r="B12" s="64">
        <f>VLOOKUP($A12,'Return Data'!$B$7:$R$2292,3,0)</f>
        <v>44651</v>
      </c>
      <c r="C12" s="65">
        <f>VLOOKUP($A12,'Return Data'!$B$7:$R$2292,4,0)</f>
        <v>10.275600000000001</v>
      </c>
      <c r="D12" s="65">
        <f>VLOOKUP($A12,'Return Data'!$B$7:$R$2292,9,0)</f>
        <v>1447.7086999999999</v>
      </c>
      <c r="E12" s="66">
        <f t="shared" si="0"/>
        <v>1</v>
      </c>
      <c r="F12" s="65">
        <f>VLOOKUP($A12,'Return Data'!$B$7:$R$2292,10,0)</f>
        <v>555.54380000000003</v>
      </c>
      <c r="G12" s="66">
        <f t="shared" si="1"/>
        <v>1</v>
      </c>
      <c r="H12" s="65">
        <f>VLOOKUP($A12,'Return Data'!$B$7:$R$2292,11,0)</f>
        <v>276.33620000000002</v>
      </c>
      <c r="I12" s="66">
        <f t="shared" si="2"/>
        <v>1</v>
      </c>
      <c r="J12" s="65">
        <f>VLOOKUP($A12,'Return Data'!$B$7:$R$2292,12,0)</f>
        <v>189.14660000000001</v>
      </c>
      <c r="K12" s="66">
        <f t="shared" si="3"/>
        <v>1</v>
      </c>
      <c r="L12" s="65">
        <f>VLOOKUP($A12,'Return Data'!$B$7:$R$2292,13,0)</f>
        <v>149.52889999999999</v>
      </c>
      <c r="M12" s="66">
        <f t="shared" si="4"/>
        <v>1</v>
      </c>
      <c r="N12" s="65">
        <f>VLOOKUP($A12,'Return Data'!$B$7:$R$2292,17,0)</f>
        <v>16.425000000000001</v>
      </c>
      <c r="O12" s="66">
        <f t="shared" si="5"/>
        <v>1</v>
      </c>
      <c r="P12" s="65">
        <f>VLOOKUP($A12,'Return Data'!$B$7:$R$2292,14,0)</f>
        <v>-8.0876999999999999</v>
      </c>
      <c r="Q12" s="66">
        <f t="shared" si="7"/>
        <v>16</v>
      </c>
      <c r="R12" s="65">
        <f>VLOOKUP($A12,'Return Data'!$B$7:$R$2292,16,0)</f>
        <v>0.38400000000000001</v>
      </c>
      <c r="S12" s="67">
        <f t="shared" si="6"/>
        <v>16</v>
      </c>
    </row>
    <row r="13" spans="1:19" x14ac:dyDescent="0.3">
      <c r="A13" s="82" t="s">
        <v>651</v>
      </c>
      <c r="B13" s="64">
        <f>VLOOKUP($A13,'Return Data'!$B$7:$R$2292,3,0)</f>
        <v>44651</v>
      </c>
      <c r="C13" s="65">
        <f>VLOOKUP($A13,'Return Data'!$B$7:$R$2292,4,0)</f>
        <v>33.030999999999999</v>
      </c>
      <c r="D13" s="65">
        <f>VLOOKUP($A13,'Return Data'!$B$7:$R$2292,9,0)</f>
        <v>79.613500000000002</v>
      </c>
      <c r="E13" s="66">
        <f t="shared" si="0"/>
        <v>2</v>
      </c>
      <c r="F13" s="65">
        <f>VLOOKUP($A13,'Return Data'!$B$7:$R$2292,10,0)</f>
        <v>28.858799999999999</v>
      </c>
      <c r="G13" s="66">
        <f t="shared" si="1"/>
        <v>2</v>
      </c>
      <c r="H13" s="65">
        <f>VLOOKUP($A13,'Return Data'!$B$7:$R$2292,11,0)</f>
        <v>15.119199999999999</v>
      </c>
      <c r="I13" s="66">
        <f t="shared" si="2"/>
        <v>2</v>
      </c>
      <c r="J13" s="65">
        <f>VLOOKUP($A13,'Return Data'!$B$7:$R$2292,12,0)</f>
        <v>10.690099999999999</v>
      </c>
      <c r="K13" s="66">
        <f t="shared" si="3"/>
        <v>7</v>
      </c>
      <c r="L13" s="65">
        <f>VLOOKUP($A13,'Return Data'!$B$7:$R$2292,13,0)</f>
        <v>9.1523000000000003</v>
      </c>
      <c r="M13" s="66">
        <f t="shared" si="4"/>
        <v>7</v>
      </c>
      <c r="N13" s="65">
        <f>VLOOKUP($A13,'Return Data'!$B$7:$R$2292,17,0)</f>
        <v>6.3314000000000004</v>
      </c>
      <c r="O13" s="66">
        <f t="shared" si="5"/>
        <v>12</v>
      </c>
      <c r="P13" s="65">
        <f>VLOOKUP($A13,'Return Data'!$B$7:$R$2292,14,0)</f>
        <v>5.5746000000000002</v>
      </c>
      <c r="Q13" s="66">
        <f t="shared" si="7"/>
        <v>10</v>
      </c>
      <c r="R13" s="65">
        <f>VLOOKUP($A13,'Return Data'!$B$7:$R$2292,16,0)</f>
        <v>6.5275999999999996</v>
      </c>
      <c r="S13" s="67">
        <f t="shared" si="6"/>
        <v>10</v>
      </c>
    </row>
    <row r="14" spans="1:19" x14ac:dyDescent="0.3">
      <c r="A14" s="82" t="s">
        <v>652</v>
      </c>
      <c r="B14" s="64">
        <f>VLOOKUP($A14,'Return Data'!$B$7:$R$2292,3,0)</f>
        <v>44651</v>
      </c>
      <c r="C14" s="65">
        <f>VLOOKUP($A14,'Return Data'!$B$7:$R$2292,4,0)</f>
        <v>23.803899999999999</v>
      </c>
      <c r="D14" s="65">
        <f>VLOOKUP($A14,'Return Data'!$B$7:$R$2292,9,0)</f>
        <v>67.485799999999998</v>
      </c>
      <c r="E14" s="66">
        <f t="shared" si="0"/>
        <v>3</v>
      </c>
      <c r="F14" s="65">
        <f>VLOOKUP($A14,'Return Data'!$B$7:$R$2292,10,0)</f>
        <v>20.674099999999999</v>
      </c>
      <c r="G14" s="66">
        <f t="shared" si="1"/>
        <v>3</v>
      </c>
      <c r="H14" s="65">
        <f>VLOOKUP($A14,'Return Data'!$B$7:$R$2292,11,0)</f>
        <v>13.3667</v>
      </c>
      <c r="I14" s="66">
        <f t="shared" si="2"/>
        <v>3</v>
      </c>
      <c r="J14" s="65">
        <f>VLOOKUP($A14,'Return Data'!$B$7:$R$2292,12,0)</f>
        <v>16.223600000000001</v>
      </c>
      <c r="K14" s="66">
        <f t="shared" si="3"/>
        <v>5</v>
      </c>
      <c r="L14" s="65">
        <f>VLOOKUP($A14,'Return Data'!$B$7:$R$2292,13,0)</f>
        <v>15.008599999999999</v>
      </c>
      <c r="M14" s="66">
        <f t="shared" si="4"/>
        <v>4</v>
      </c>
      <c r="N14" s="65">
        <f>VLOOKUP($A14,'Return Data'!$B$7:$R$2292,17,0)</f>
        <v>12.8332</v>
      </c>
      <c r="O14" s="66">
        <f t="shared" si="5"/>
        <v>3</v>
      </c>
      <c r="P14" s="65">
        <f>VLOOKUP($A14,'Return Data'!$B$7:$R$2292,14,0)</f>
        <v>6.7108999999999996</v>
      </c>
      <c r="Q14" s="66">
        <f t="shared" si="7"/>
        <v>4</v>
      </c>
      <c r="R14" s="65">
        <f>VLOOKUP($A14,'Return Data'!$B$7:$R$2292,16,0)</f>
        <v>8.7665000000000006</v>
      </c>
      <c r="S14" s="67">
        <f t="shared" si="6"/>
        <v>1</v>
      </c>
    </row>
    <row r="15" spans="1:19" x14ac:dyDescent="0.3">
      <c r="A15" s="82" t="s">
        <v>660</v>
      </c>
      <c r="B15" s="64">
        <f>VLOOKUP($A15,'Return Data'!$B$7:$R$2292,3,0)</f>
        <v>44651</v>
      </c>
      <c r="C15" s="65">
        <f>VLOOKUP($A15,'Return Data'!$B$7:$R$2292,4,0)</f>
        <v>19.468699999999998</v>
      </c>
      <c r="D15" s="65">
        <f>VLOOKUP($A15,'Return Data'!$B$7:$R$2292,9,0)</f>
        <v>4.5350999999999999</v>
      </c>
      <c r="E15" s="66">
        <f t="shared" si="0"/>
        <v>7</v>
      </c>
      <c r="F15" s="65">
        <f>VLOOKUP($A15,'Return Data'!$B$7:$R$2292,10,0)</f>
        <v>4.6459000000000001</v>
      </c>
      <c r="G15" s="66">
        <f t="shared" si="1"/>
        <v>9</v>
      </c>
      <c r="H15" s="65">
        <f>VLOOKUP($A15,'Return Data'!$B$7:$R$2292,11,0)</f>
        <v>4.2241</v>
      </c>
      <c r="I15" s="66">
        <f t="shared" si="2"/>
        <v>11</v>
      </c>
      <c r="J15" s="65">
        <f>VLOOKUP($A15,'Return Data'!$B$7:$R$2292,12,0)</f>
        <v>5.5240999999999998</v>
      </c>
      <c r="K15" s="66">
        <f t="shared" si="3"/>
        <v>10</v>
      </c>
      <c r="L15" s="65">
        <f>VLOOKUP($A15,'Return Data'!$B$7:$R$2292,13,0)</f>
        <v>6.9245000000000001</v>
      </c>
      <c r="M15" s="66">
        <f t="shared" si="4"/>
        <v>8</v>
      </c>
      <c r="N15" s="65">
        <f>VLOOKUP($A15,'Return Data'!$B$7:$R$2292,17,0)</f>
        <v>8.1463999999999999</v>
      </c>
      <c r="O15" s="66">
        <f t="shared" si="5"/>
        <v>7</v>
      </c>
      <c r="P15" s="65">
        <f>VLOOKUP($A15,'Return Data'!$B$7:$R$2292,14,0)</f>
        <v>8.4452999999999996</v>
      </c>
      <c r="Q15" s="66">
        <f t="shared" si="7"/>
        <v>1</v>
      </c>
      <c r="R15" s="65">
        <f>VLOOKUP($A15,'Return Data'!$B$7:$R$2292,16,0)</f>
        <v>8.6597000000000008</v>
      </c>
      <c r="S15" s="67">
        <f t="shared" si="6"/>
        <v>2</v>
      </c>
    </row>
    <row r="16" spans="1:19" x14ac:dyDescent="0.3">
      <c r="A16" s="82" t="s">
        <v>662</v>
      </c>
      <c r="B16" s="64">
        <f>VLOOKUP($A16,'Return Data'!$B$7:$R$2292,3,0)</f>
        <v>44651</v>
      </c>
      <c r="C16" s="65">
        <f>VLOOKUP($A16,'Return Data'!$B$7:$R$2292,4,0)</f>
        <v>25.1751</v>
      </c>
      <c r="D16" s="65">
        <f>VLOOKUP($A16,'Return Data'!$B$7:$R$2292,9,0)</f>
        <v>4.7096999999999998</v>
      </c>
      <c r="E16" s="66">
        <f t="shared" si="0"/>
        <v>6</v>
      </c>
      <c r="F16" s="65">
        <f>VLOOKUP($A16,'Return Data'!$B$7:$R$2292,10,0)</f>
        <v>6.0327999999999999</v>
      </c>
      <c r="G16" s="66">
        <f t="shared" si="1"/>
        <v>4</v>
      </c>
      <c r="H16" s="65">
        <f>VLOOKUP($A16,'Return Data'!$B$7:$R$2292,11,0)</f>
        <v>5.3085000000000004</v>
      </c>
      <c r="I16" s="66">
        <f t="shared" si="2"/>
        <v>5</v>
      </c>
      <c r="J16" s="65">
        <f>VLOOKUP($A16,'Return Data'!$B$7:$R$2292,12,0)</f>
        <v>5.6867000000000001</v>
      </c>
      <c r="K16" s="66">
        <f t="shared" si="3"/>
        <v>9</v>
      </c>
      <c r="L16" s="65">
        <f>VLOOKUP($A16,'Return Data'!$B$7:$R$2292,13,0)</f>
        <v>6.7130000000000001</v>
      </c>
      <c r="M16" s="66">
        <f t="shared" si="4"/>
        <v>9</v>
      </c>
      <c r="N16" s="65">
        <f>VLOOKUP($A16,'Return Data'!$B$7:$R$2292,17,0)</f>
        <v>7.5914999999999999</v>
      </c>
      <c r="O16" s="66">
        <f t="shared" si="5"/>
        <v>8</v>
      </c>
      <c r="P16" s="65">
        <f>VLOOKUP($A16,'Return Data'!$B$7:$R$2292,14,0)</f>
        <v>8.2025000000000006</v>
      </c>
      <c r="Q16" s="66">
        <f t="shared" si="7"/>
        <v>2</v>
      </c>
      <c r="R16" s="65">
        <f>VLOOKUP($A16,'Return Data'!$B$7:$R$2292,16,0)</f>
        <v>8.4890000000000008</v>
      </c>
      <c r="S16" s="67">
        <f t="shared" si="6"/>
        <v>3</v>
      </c>
    </row>
    <row r="17" spans="1:19" x14ac:dyDescent="0.3">
      <c r="A17" s="82" t="s">
        <v>664</v>
      </c>
      <c r="B17" s="64">
        <f>VLOOKUP($A17,'Return Data'!$B$7:$R$2292,3,0)</f>
        <v>44651</v>
      </c>
      <c r="C17" s="65">
        <f>VLOOKUP($A17,'Return Data'!$B$7:$R$2292,4,0)</f>
        <v>15.3344</v>
      </c>
      <c r="D17" s="65">
        <f>VLOOKUP($A17,'Return Data'!$B$7:$R$2292,9,0)</f>
        <v>3.0871</v>
      </c>
      <c r="E17" s="66">
        <f t="shared" si="0"/>
        <v>12</v>
      </c>
      <c r="F17" s="65">
        <f>VLOOKUP($A17,'Return Data'!$B$7:$R$2292,10,0)</f>
        <v>4.2626999999999997</v>
      </c>
      <c r="G17" s="66">
        <f t="shared" si="1"/>
        <v>12</v>
      </c>
      <c r="H17" s="65">
        <f>VLOOKUP($A17,'Return Data'!$B$7:$R$2292,11,0)</f>
        <v>5.1840999999999999</v>
      </c>
      <c r="I17" s="66">
        <f t="shared" si="2"/>
        <v>6</v>
      </c>
      <c r="J17" s="65">
        <f>VLOOKUP($A17,'Return Data'!$B$7:$R$2292,12,0)</f>
        <v>19.231300000000001</v>
      </c>
      <c r="K17" s="66">
        <f t="shared" si="3"/>
        <v>3</v>
      </c>
      <c r="L17" s="65">
        <f>VLOOKUP($A17,'Return Data'!$B$7:$R$2292,13,0)</f>
        <v>16.7028</v>
      </c>
      <c r="M17" s="66">
        <f t="shared" si="4"/>
        <v>3</v>
      </c>
      <c r="N17" s="65">
        <f>VLOOKUP($A17,'Return Data'!$B$7:$R$2292,17,0)</f>
        <v>12.959</v>
      </c>
      <c r="O17" s="66">
        <f t="shared" si="5"/>
        <v>2</v>
      </c>
      <c r="P17" s="65">
        <f>VLOOKUP($A17,'Return Data'!$B$7:$R$2292,14,0)</f>
        <v>1.6807000000000001</v>
      </c>
      <c r="Q17" s="66">
        <f t="shared" si="7"/>
        <v>14</v>
      </c>
      <c r="R17" s="65">
        <f>VLOOKUP($A17,'Return Data'!$B$7:$R$2292,16,0)</f>
        <v>5.4320000000000004</v>
      </c>
      <c r="S17" s="67">
        <f t="shared" si="6"/>
        <v>13</v>
      </c>
    </row>
    <row r="18" spans="1:19" x14ac:dyDescent="0.3">
      <c r="A18" s="82" t="s">
        <v>667</v>
      </c>
      <c r="B18" s="64">
        <f>VLOOKUP($A18,'Return Data'!$B$7:$R$2292,3,0)</f>
        <v>44651</v>
      </c>
      <c r="C18" s="65">
        <f>VLOOKUP($A18,'Return Data'!$B$7:$R$2292,4,0)</f>
        <v>13.593</v>
      </c>
      <c r="D18" s="65">
        <f>VLOOKUP($A18,'Return Data'!$B$7:$R$2292,9,0)</f>
        <v>2.5520999999999998</v>
      </c>
      <c r="E18" s="66">
        <f t="shared" si="0"/>
        <v>14</v>
      </c>
      <c r="F18" s="65">
        <f>VLOOKUP($A18,'Return Data'!$B$7:$R$2292,10,0)</f>
        <v>2.7757000000000001</v>
      </c>
      <c r="G18" s="66">
        <f t="shared" si="1"/>
        <v>14</v>
      </c>
      <c r="H18" s="65">
        <f>VLOOKUP($A18,'Return Data'!$B$7:$R$2292,11,0)</f>
        <v>2.4386000000000001</v>
      </c>
      <c r="I18" s="66">
        <f t="shared" si="2"/>
        <v>15</v>
      </c>
      <c r="J18" s="65">
        <f>VLOOKUP($A18,'Return Data'!$B$7:$R$2292,12,0)</f>
        <v>3.9723000000000002</v>
      </c>
      <c r="K18" s="66">
        <f t="shared" si="3"/>
        <v>15</v>
      </c>
      <c r="L18" s="65">
        <f>VLOOKUP($A18,'Return Data'!$B$7:$R$2292,13,0)</f>
        <v>4.4386000000000001</v>
      </c>
      <c r="M18" s="66">
        <f t="shared" si="4"/>
        <v>15</v>
      </c>
      <c r="N18" s="65">
        <f>VLOOKUP($A18,'Return Data'!$B$7:$R$2292,17,0)</f>
        <v>4.9602000000000004</v>
      </c>
      <c r="O18" s="66">
        <f t="shared" si="5"/>
        <v>14</v>
      </c>
      <c r="P18" s="65">
        <f>VLOOKUP($A18,'Return Data'!$B$7:$R$2292,14,0)</f>
        <v>6.2324999999999999</v>
      </c>
      <c r="Q18" s="66">
        <f t="shared" si="7"/>
        <v>7</v>
      </c>
      <c r="R18" s="65">
        <f>VLOOKUP($A18,'Return Data'!$B$7:$R$2292,16,0)</f>
        <v>6.2297000000000002</v>
      </c>
      <c r="S18" s="67">
        <f t="shared" si="6"/>
        <v>12</v>
      </c>
    </row>
    <row r="19" spans="1:19" x14ac:dyDescent="0.3">
      <c r="A19" s="82" t="s">
        <v>668</v>
      </c>
      <c r="B19" s="64">
        <f>VLOOKUP($A19,'Return Data'!$B$7:$R$2292,3,0)</f>
        <v>44651</v>
      </c>
      <c r="C19" s="65">
        <f>VLOOKUP($A19,'Return Data'!$B$7:$R$2292,4,0)</f>
        <v>1491.2148999999999</v>
      </c>
      <c r="D19" s="65">
        <f>VLOOKUP($A19,'Return Data'!$B$7:$R$2292,9,0)</f>
        <v>2.0400999999999998</v>
      </c>
      <c r="E19" s="66">
        <f t="shared" si="0"/>
        <v>15</v>
      </c>
      <c r="F19" s="65">
        <f>VLOOKUP($A19,'Return Data'!$B$7:$R$2292,10,0)</f>
        <v>2.2014</v>
      </c>
      <c r="G19" s="66">
        <f t="shared" si="1"/>
        <v>16</v>
      </c>
      <c r="H19" s="65">
        <f>VLOOKUP($A19,'Return Data'!$B$7:$R$2292,11,0)</f>
        <v>2.1614</v>
      </c>
      <c r="I19" s="66">
        <f t="shared" si="2"/>
        <v>16</v>
      </c>
      <c r="J19" s="65">
        <f>VLOOKUP($A19,'Return Data'!$B$7:$R$2292,12,0)</f>
        <v>3.077</v>
      </c>
      <c r="K19" s="66">
        <f t="shared" si="3"/>
        <v>16</v>
      </c>
      <c r="L19" s="65">
        <f>VLOOKUP($A19,'Return Data'!$B$7:$R$2292,13,0)</f>
        <v>3.3372000000000002</v>
      </c>
      <c r="M19" s="66">
        <f t="shared" si="4"/>
        <v>16</v>
      </c>
      <c r="N19" s="65">
        <f>VLOOKUP($A19,'Return Data'!$B$7:$R$2292,17,0)</f>
        <v>4.8491999999999997</v>
      </c>
      <c r="O19" s="66">
        <f t="shared" si="5"/>
        <v>15</v>
      </c>
      <c r="P19" s="65">
        <f>VLOOKUP($A19,'Return Data'!$B$7:$R$2292,14,0)</f>
        <v>3.9649000000000001</v>
      </c>
      <c r="Q19" s="66">
        <f t="shared" si="7"/>
        <v>11</v>
      </c>
      <c r="R19" s="65">
        <f>VLOOKUP($A19,'Return Data'!$B$7:$R$2292,16,0)</f>
        <v>5.4165000000000001</v>
      </c>
      <c r="S19" s="67">
        <f t="shared" si="6"/>
        <v>14</v>
      </c>
    </row>
    <row r="20" spans="1:19" x14ac:dyDescent="0.3">
      <c r="A20" s="82" t="s">
        <v>670</v>
      </c>
      <c r="B20" s="64">
        <f>VLOOKUP($A20,'Return Data'!$B$7:$R$2292,3,0)</f>
        <v>44651</v>
      </c>
      <c r="C20" s="65">
        <f>VLOOKUP($A20,'Return Data'!$B$7:$R$2292,4,0)</f>
        <v>24.678599999999999</v>
      </c>
      <c r="D20" s="65">
        <f>VLOOKUP($A20,'Return Data'!$B$7:$R$2292,9,0)</f>
        <v>3.9925000000000002</v>
      </c>
      <c r="E20" s="66">
        <f t="shared" si="0"/>
        <v>9</v>
      </c>
      <c r="F20" s="65">
        <f>VLOOKUP($A20,'Return Data'!$B$7:$R$2292,10,0)</f>
        <v>4.9503000000000004</v>
      </c>
      <c r="G20" s="66">
        <f t="shared" si="1"/>
        <v>7</v>
      </c>
      <c r="H20" s="65">
        <f>VLOOKUP($A20,'Return Data'!$B$7:$R$2292,11,0)</f>
        <v>3.9323999999999999</v>
      </c>
      <c r="I20" s="66">
        <f t="shared" si="2"/>
        <v>12</v>
      </c>
      <c r="J20" s="65">
        <f>VLOOKUP($A20,'Return Data'!$B$7:$R$2292,12,0)</f>
        <v>5.0907999999999998</v>
      </c>
      <c r="K20" s="66">
        <f t="shared" si="3"/>
        <v>13</v>
      </c>
      <c r="L20" s="65">
        <f>VLOOKUP($A20,'Return Data'!$B$7:$R$2292,13,0)</f>
        <v>5.8895</v>
      </c>
      <c r="M20" s="66">
        <f t="shared" si="4"/>
        <v>10</v>
      </c>
      <c r="N20" s="65">
        <f>VLOOKUP($A20,'Return Data'!$B$7:$R$2292,17,0)</f>
        <v>6.032</v>
      </c>
      <c r="O20" s="66">
        <f t="shared" si="5"/>
        <v>13</v>
      </c>
      <c r="P20" s="65">
        <f>VLOOKUP($A20,'Return Data'!$B$7:$R$2292,14,0)</f>
        <v>6.6456</v>
      </c>
      <c r="Q20" s="66">
        <f t="shared" si="7"/>
        <v>5</v>
      </c>
      <c r="R20" s="65">
        <f>VLOOKUP($A20,'Return Data'!$B$7:$R$2292,16,0)</f>
        <v>7.8895999999999997</v>
      </c>
      <c r="S20" s="67">
        <f t="shared" si="6"/>
        <v>5</v>
      </c>
    </row>
    <row r="21" spans="1:19" x14ac:dyDescent="0.3">
      <c r="A21" s="82" t="s">
        <v>1975</v>
      </c>
      <c r="B21" s="64">
        <f>VLOOKUP($A21,'Return Data'!$B$7:$R$2292,3,0)</f>
        <v>44651</v>
      </c>
      <c r="C21" s="65">
        <f>VLOOKUP($A21,'Return Data'!$B$7:$R$2292,4,0)</f>
        <v>23.600999999999999</v>
      </c>
      <c r="D21" s="65">
        <f>VLOOKUP($A21,'Return Data'!$B$7:$R$2292,9,0)</f>
        <v>3.0962000000000001</v>
      </c>
      <c r="E21" s="66">
        <f t="shared" si="0"/>
        <v>11</v>
      </c>
      <c r="F21" s="65">
        <f>VLOOKUP($A21,'Return Data'!$B$7:$R$2292,10,0)</f>
        <v>2.7717000000000001</v>
      </c>
      <c r="G21" s="66">
        <f t="shared" si="1"/>
        <v>15</v>
      </c>
      <c r="H21" s="65">
        <f>VLOOKUP($A21,'Return Data'!$B$7:$R$2292,11,0)</f>
        <v>3.1696</v>
      </c>
      <c r="I21" s="66">
        <f t="shared" si="2"/>
        <v>14</v>
      </c>
      <c r="J21" s="65">
        <f>VLOOKUP($A21,'Return Data'!$B$7:$R$2292,12,0)</f>
        <v>6.1481000000000003</v>
      </c>
      <c r="K21" s="66">
        <f t="shared" si="3"/>
        <v>8</v>
      </c>
      <c r="L21" s="65">
        <f>VLOOKUP($A21,'Return Data'!$B$7:$R$2292,13,0)</f>
        <v>5.7756999999999996</v>
      </c>
      <c r="M21" s="66">
        <f t="shared" si="4"/>
        <v>12</v>
      </c>
      <c r="N21" s="65">
        <f>VLOOKUP($A21,'Return Data'!$B$7:$R$2292,17,0)</f>
        <v>4.4484000000000004</v>
      </c>
      <c r="O21" s="66">
        <f t="shared" si="5"/>
        <v>16</v>
      </c>
      <c r="P21" s="65">
        <f>VLOOKUP($A21,'Return Data'!$B$7:$R$2292,14,0)</f>
        <v>3.8180000000000001</v>
      </c>
      <c r="Q21" s="66">
        <f t="shared" si="7"/>
        <v>12</v>
      </c>
      <c r="R21" s="65">
        <f>VLOOKUP($A21,'Return Data'!$B$7:$R$2292,16,0)</f>
        <v>7.12</v>
      </c>
      <c r="S21" s="67">
        <f t="shared" si="6"/>
        <v>9</v>
      </c>
    </row>
    <row r="22" spans="1:19" x14ac:dyDescent="0.3">
      <c r="A22" s="82" t="s">
        <v>673</v>
      </c>
      <c r="B22" s="64">
        <f>VLOOKUP($A22,'Return Data'!$B$7:$R$2292,3,0)</f>
        <v>44651</v>
      </c>
      <c r="C22" s="65">
        <f>VLOOKUP($A22,'Return Data'!$B$7:$R$2292,4,0)</f>
        <v>27.761199999999999</v>
      </c>
      <c r="D22" s="65">
        <f>VLOOKUP($A22,'Return Data'!$B$7:$R$2292,9,0)</f>
        <v>1.8691</v>
      </c>
      <c r="E22" s="66">
        <f t="shared" si="0"/>
        <v>16</v>
      </c>
      <c r="F22" s="65">
        <f>VLOOKUP($A22,'Return Data'!$B$7:$R$2292,10,0)</f>
        <v>4.3662999999999998</v>
      </c>
      <c r="G22" s="66">
        <f t="shared" si="1"/>
        <v>11</v>
      </c>
      <c r="H22" s="65">
        <f>VLOOKUP($A22,'Return Data'!$B$7:$R$2292,11,0)</f>
        <v>4.7514000000000003</v>
      </c>
      <c r="I22" s="66">
        <f t="shared" si="2"/>
        <v>8</v>
      </c>
      <c r="J22" s="65">
        <f>VLOOKUP($A22,'Return Data'!$B$7:$R$2292,12,0)</f>
        <v>14.416499999999999</v>
      </c>
      <c r="K22" s="66">
        <f t="shared" si="3"/>
        <v>6</v>
      </c>
      <c r="L22" s="65">
        <f>VLOOKUP($A22,'Return Data'!$B$7:$R$2292,13,0)</f>
        <v>12.742699999999999</v>
      </c>
      <c r="M22" s="66">
        <f t="shared" si="4"/>
        <v>6</v>
      </c>
      <c r="N22" s="65">
        <f>VLOOKUP($A22,'Return Data'!$B$7:$R$2292,17,0)</f>
        <v>10.1717</v>
      </c>
      <c r="O22" s="66">
        <f t="shared" si="5"/>
        <v>5</v>
      </c>
      <c r="P22" s="65">
        <f>VLOOKUP($A22,'Return Data'!$B$7:$R$2292,14,0)</f>
        <v>2.4988000000000001</v>
      </c>
      <c r="Q22" s="66">
        <f t="shared" si="7"/>
        <v>13</v>
      </c>
      <c r="R22" s="65">
        <f>VLOOKUP($A22,'Return Data'!$B$7:$R$2292,16,0)</f>
        <v>6.242</v>
      </c>
      <c r="S22" s="67">
        <f t="shared" si="6"/>
        <v>11</v>
      </c>
    </row>
    <row r="23" spans="1:19" x14ac:dyDescent="0.3">
      <c r="A23" s="82" t="s">
        <v>684</v>
      </c>
      <c r="B23" s="64">
        <f>VLOOKUP($A23,'Return Data'!$B$7:$R$2292,3,0)</f>
        <v>44651</v>
      </c>
      <c r="C23" s="65">
        <f>VLOOKUP($A23,'Return Data'!$B$7:$R$2292,4,0)</f>
        <v>36.157499999999999</v>
      </c>
      <c r="D23" s="65">
        <f>VLOOKUP($A23,'Return Data'!$B$7:$R$2292,9,0)</f>
        <v>4.0255999999999998</v>
      </c>
      <c r="E23" s="66">
        <f t="shared" si="0"/>
        <v>8</v>
      </c>
      <c r="F23" s="65">
        <f>VLOOKUP($A23,'Return Data'!$B$7:$R$2292,10,0)</f>
        <v>4.4013999999999998</v>
      </c>
      <c r="G23" s="66">
        <f t="shared" si="1"/>
        <v>10</v>
      </c>
      <c r="H23" s="65">
        <f>VLOOKUP($A23,'Return Data'!$B$7:$R$2292,11,0)</f>
        <v>3.7557999999999998</v>
      </c>
      <c r="I23" s="66">
        <f t="shared" si="2"/>
        <v>13</v>
      </c>
      <c r="J23" s="65">
        <f>VLOOKUP($A23,'Return Data'!$B$7:$R$2292,12,0)</f>
        <v>5.0125000000000002</v>
      </c>
      <c r="K23" s="66">
        <f t="shared" si="3"/>
        <v>14</v>
      </c>
      <c r="L23" s="65">
        <f>VLOOKUP($A23,'Return Data'!$B$7:$R$2292,13,0)</f>
        <v>5.5601000000000003</v>
      </c>
      <c r="M23" s="66">
        <f t="shared" si="4"/>
        <v>14</v>
      </c>
      <c r="N23" s="65">
        <f>VLOOKUP($A23,'Return Data'!$B$7:$R$2292,17,0)</f>
        <v>6.7901999999999996</v>
      </c>
      <c r="O23" s="66">
        <f t="shared" si="5"/>
        <v>10</v>
      </c>
      <c r="P23" s="65">
        <f>VLOOKUP($A23,'Return Data'!$B$7:$R$2292,14,0)</f>
        <v>6.5759999999999996</v>
      </c>
      <c r="Q23" s="66">
        <f t="shared" si="7"/>
        <v>6</v>
      </c>
      <c r="R23" s="65">
        <f>VLOOKUP($A23,'Return Data'!$B$7:$R$2292,16,0)</f>
        <v>7.5214999999999996</v>
      </c>
      <c r="S23" s="67">
        <f t="shared" si="6"/>
        <v>6</v>
      </c>
    </row>
    <row r="24" spans="1:19" x14ac:dyDescent="0.3">
      <c r="A24" s="82" t="s">
        <v>692</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44651</v>
      </c>
      <c r="C25" s="65">
        <f>VLOOKUP($A25,'Return Data'!$B$7:$R$2292,4,0)</f>
        <v>13.864599999999999</v>
      </c>
      <c r="D25" s="65">
        <f>VLOOKUP($A25,'Return Data'!$B$7:$R$2292,9,0)</f>
        <v>3.4580000000000002</v>
      </c>
      <c r="E25" s="66">
        <f t="shared" si="0"/>
        <v>10</v>
      </c>
      <c r="F25" s="65">
        <f>VLOOKUP($A25,'Return Data'!$B$7:$R$2292,10,0)</f>
        <v>4.1398999999999999</v>
      </c>
      <c r="G25" s="66">
        <f t="shared" si="1"/>
        <v>13</v>
      </c>
      <c r="H25" s="65">
        <f>VLOOKUP($A25,'Return Data'!$B$7:$R$2292,11,0)</f>
        <v>5.4819000000000004</v>
      </c>
      <c r="I25" s="66">
        <f t="shared" si="2"/>
        <v>4</v>
      </c>
      <c r="J25" s="65">
        <f>VLOOKUP($A25,'Return Data'!$B$7:$R$2292,12,0)</f>
        <v>26.895</v>
      </c>
      <c r="K25" s="66">
        <f t="shared" si="3"/>
        <v>2</v>
      </c>
      <c r="L25" s="65">
        <f>VLOOKUP($A25,'Return Data'!$B$7:$R$2292,13,0)</f>
        <v>21.864100000000001</v>
      </c>
      <c r="M25" s="66">
        <f t="shared" si="4"/>
        <v>2</v>
      </c>
      <c r="N25" s="65">
        <f>VLOOKUP($A25,'Return Data'!$B$7:$R$2292,17,0)</f>
        <v>8.5408000000000008</v>
      </c>
      <c r="O25" s="66">
        <f>RANK(N25,N$8:N$25,0)</f>
        <v>6</v>
      </c>
      <c r="P25" s="65">
        <f>VLOOKUP($A25,'Return Data'!$B$7:$R$2292,14,0)</f>
        <v>-6.0476999999999999</v>
      </c>
      <c r="Q25" s="66">
        <f>RANK(P25,P$8:P$25,0)</f>
        <v>15</v>
      </c>
      <c r="R25" s="65">
        <f>VLOOKUP($A25,'Return Data'!$B$7:$R$2292,16,0)</f>
        <v>3.5499000000000001</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52.604405555555552</v>
      </c>
      <c r="E27" s="88"/>
      <c r="F27" s="89">
        <f>AVERAGE(F8:F25)</f>
        <v>23.395916666666672</v>
      </c>
      <c r="G27" s="88"/>
      <c r="H27" s="89">
        <f>AVERAGE(H8:H25)</f>
        <v>13.346916666666667</v>
      </c>
      <c r="I27" s="88"/>
      <c r="J27" s="89">
        <f>AVERAGE(J8:J25)</f>
        <v>14.435122222222223</v>
      </c>
      <c r="K27" s="88"/>
      <c r="L27" s="89">
        <f>AVERAGE(L8:L25)</f>
        <v>12.790127777777776</v>
      </c>
      <c r="M27" s="88"/>
      <c r="N27" s="89">
        <f>AVERAGE(N8:N25)</f>
        <v>5.7924235294117654</v>
      </c>
      <c r="O27" s="88"/>
      <c r="P27" s="89">
        <f>AVERAGE(P8:P25)</f>
        <v>4.0851937499999993</v>
      </c>
      <c r="Q27" s="88"/>
      <c r="R27" s="89">
        <f>AVERAGE(R8:R25)</f>
        <v>3.6556888888888883</v>
      </c>
      <c r="S27" s="90"/>
    </row>
    <row r="28" spans="1:19" x14ac:dyDescent="0.3">
      <c r="A28" s="87" t="s">
        <v>28</v>
      </c>
      <c r="B28" s="88"/>
      <c r="C28" s="88"/>
      <c r="D28" s="89">
        <f>MIN(D8:D25)</f>
        <v>-696.09739999999999</v>
      </c>
      <c r="E28" s="88"/>
      <c r="F28" s="89">
        <f>MIN(F8:F25)</f>
        <v>-239.76689999999999</v>
      </c>
      <c r="G28" s="88"/>
      <c r="H28" s="89">
        <f>MIN(H8:H25)</f>
        <v>-118.566</v>
      </c>
      <c r="I28" s="88"/>
      <c r="J28" s="89">
        <f>MIN(J8:J25)</f>
        <v>-78.755499999999998</v>
      </c>
      <c r="K28" s="88"/>
      <c r="L28" s="89">
        <f>MIN(L8:L25)</f>
        <v>-59.120600000000003</v>
      </c>
      <c r="M28" s="88"/>
      <c r="N28" s="89">
        <f>MIN(N8:N25)</f>
        <v>-37.401299999999999</v>
      </c>
      <c r="O28" s="88"/>
      <c r="P28" s="89">
        <f>MIN(P8:P25)</f>
        <v>-8.0876999999999999</v>
      </c>
      <c r="Q28" s="88"/>
      <c r="R28" s="89">
        <f>MIN(R8:R25)</f>
        <v>-39.193899999999999</v>
      </c>
      <c r="S28" s="90"/>
    </row>
    <row r="29" spans="1:19" ht="15" thickBot="1" x14ac:dyDescent="0.35">
      <c r="A29" s="91" t="s">
        <v>29</v>
      </c>
      <c r="B29" s="92"/>
      <c r="C29" s="92"/>
      <c r="D29" s="93">
        <f>MAX(D8:D25)</f>
        <v>1447.7086999999999</v>
      </c>
      <c r="E29" s="92"/>
      <c r="F29" s="93">
        <f>MAX(F8:F25)</f>
        <v>555.54380000000003</v>
      </c>
      <c r="G29" s="92"/>
      <c r="H29" s="93">
        <f>MAX(H8:H25)</f>
        <v>276.33620000000002</v>
      </c>
      <c r="I29" s="92"/>
      <c r="J29" s="93">
        <f>MAX(J8:J25)</f>
        <v>189.14660000000001</v>
      </c>
      <c r="K29" s="92"/>
      <c r="L29" s="93">
        <f>MAX(L8:L25)</f>
        <v>149.52889999999999</v>
      </c>
      <c r="M29" s="92"/>
      <c r="N29" s="93">
        <f>MAX(N8:N25)</f>
        <v>16.425000000000001</v>
      </c>
      <c r="O29" s="92"/>
      <c r="P29" s="93">
        <f>MAX(P8:P25)</f>
        <v>8.4452999999999996</v>
      </c>
      <c r="Q29" s="92"/>
      <c r="R29" s="93">
        <f>MAX(R8:R25)</f>
        <v>8.7665000000000006</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44651</v>
      </c>
      <c r="C8" s="65">
        <f>VLOOKUP($A8,'Return Data'!$B$7:$R$2292,4,0)</f>
        <v>91.205500000000001</v>
      </c>
      <c r="D8" s="65">
        <f>VLOOKUP($A8,'Return Data'!$B$7:$R$2292,9,0)</f>
        <v>6.8323999999999998</v>
      </c>
      <c r="E8" s="66">
        <f t="shared" ref="E8:E26" si="0">RANK(D8,D$8:D$26,0)</f>
        <v>1</v>
      </c>
      <c r="F8" s="65">
        <f>VLOOKUP($A8,'Return Data'!$B$7:$R$2292,10,0)</f>
        <v>4.9355000000000002</v>
      </c>
      <c r="G8" s="66">
        <f t="shared" ref="G8:G26" si="1">RANK(F8,F$8:F$26,0)</f>
        <v>2</v>
      </c>
      <c r="H8" s="65">
        <f>VLOOKUP($A8,'Return Data'!$B$7:$R$2292,11,0)</f>
        <v>3.8279999999999998</v>
      </c>
      <c r="I8" s="66">
        <f t="shared" ref="I8:I26" si="2">RANK(H8,H$8:H$26,0)</f>
        <v>4</v>
      </c>
      <c r="J8" s="65">
        <f>VLOOKUP($A8,'Return Data'!$B$7:$R$2292,12,0)</f>
        <v>4.7220000000000004</v>
      </c>
      <c r="K8" s="66">
        <f t="shared" ref="K8:K26" si="3">RANK(J8,J$8:J$26,0)</f>
        <v>6</v>
      </c>
      <c r="L8" s="65">
        <f>VLOOKUP($A8,'Return Data'!$B$7:$R$2292,13,0)</f>
        <v>5.1571999999999996</v>
      </c>
      <c r="M8" s="66">
        <f t="shared" ref="M8:M26" si="4">RANK(L8,L$8:L$26,0)</f>
        <v>4</v>
      </c>
      <c r="N8" s="65">
        <f>VLOOKUP($A8,'Return Data'!$B$7:$R$2292,17,0)</f>
        <v>7.5266000000000002</v>
      </c>
      <c r="O8" s="66">
        <f t="shared" ref="O8:O23" si="5">RANK(N8,N$8:N$26,0)</f>
        <v>1</v>
      </c>
      <c r="P8" s="65">
        <f>VLOOKUP($A8,'Return Data'!$B$7:$R$2292,14,0)</f>
        <v>8.1100999999999992</v>
      </c>
      <c r="Q8" s="66">
        <f>RANK(P8,P$8:P$26,0)</f>
        <v>3</v>
      </c>
      <c r="R8" s="65">
        <f>VLOOKUP($A8,'Return Data'!$B$7:$R$2292,16,0)</f>
        <v>8.6008999999999993</v>
      </c>
      <c r="S8" s="67">
        <f t="shared" ref="S8:S26" si="6">RANK(R8,R$8:R$26,0)</f>
        <v>2</v>
      </c>
    </row>
    <row r="9" spans="1:19" x14ac:dyDescent="0.3">
      <c r="A9" s="82" t="s">
        <v>607</v>
      </c>
      <c r="B9" s="64">
        <f>VLOOKUP($A9,'Return Data'!$B$7:$R$2292,3,0)</f>
        <v>44651</v>
      </c>
      <c r="C9" s="65">
        <f>VLOOKUP($A9,'Return Data'!$B$7:$R$2292,4,0)</f>
        <v>14.26</v>
      </c>
      <c r="D9" s="65">
        <f>VLOOKUP($A9,'Return Data'!$B$7:$R$2292,9,0)</f>
        <v>5.6414999999999997</v>
      </c>
      <c r="E9" s="66">
        <f t="shared" si="0"/>
        <v>2</v>
      </c>
      <c r="F9" s="65">
        <f>VLOOKUP($A9,'Return Data'!$B$7:$R$2292,10,0)</f>
        <v>4.7649999999999997</v>
      </c>
      <c r="G9" s="66">
        <f t="shared" si="1"/>
        <v>3</v>
      </c>
      <c r="H9" s="65">
        <f>VLOOKUP($A9,'Return Data'!$B$7:$R$2292,11,0)</f>
        <v>3.9948000000000001</v>
      </c>
      <c r="I9" s="66">
        <f t="shared" si="2"/>
        <v>2</v>
      </c>
      <c r="J9" s="65">
        <f>VLOOKUP($A9,'Return Data'!$B$7:$R$2292,12,0)</f>
        <v>4.8235000000000001</v>
      </c>
      <c r="K9" s="66">
        <f t="shared" si="3"/>
        <v>3</v>
      </c>
      <c r="L9" s="65">
        <f>VLOOKUP($A9,'Return Data'!$B$7:$R$2292,13,0)</f>
        <v>5.1125999999999996</v>
      </c>
      <c r="M9" s="66">
        <f t="shared" si="4"/>
        <v>6</v>
      </c>
      <c r="N9" s="65">
        <f>VLOOKUP($A9,'Return Data'!$B$7:$R$2292,17,0)</f>
        <v>7.5141</v>
      </c>
      <c r="O9" s="66">
        <f t="shared" si="5"/>
        <v>2</v>
      </c>
      <c r="P9" s="65">
        <f>VLOOKUP($A9,'Return Data'!$B$7:$R$2292,14,0)</f>
        <v>7.2069999999999999</v>
      </c>
      <c r="Q9" s="66">
        <f>RANK(P9,P$8:P$26,0)</f>
        <v>13</v>
      </c>
      <c r="R9" s="65">
        <f>VLOOKUP($A9,'Return Data'!$B$7:$R$2292,16,0)</f>
        <v>7.8121</v>
      </c>
      <c r="S9" s="67">
        <f t="shared" si="6"/>
        <v>15</v>
      </c>
    </row>
    <row r="10" spans="1:19" x14ac:dyDescent="0.3">
      <c r="A10" s="82" t="s">
        <v>2009</v>
      </c>
      <c r="B10" s="64">
        <f>VLOOKUP($A10,'Return Data'!$B$7:$R$2292,3,0)</f>
        <v>44651</v>
      </c>
      <c r="C10" s="65">
        <f>VLOOKUP($A10,'Return Data'!$B$7:$R$2292,4,0)</f>
        <v>23.501999999999999</v>
      </c>
      <c r="D10" s="65">
        <f>VLOOKUP($A10,'Return Data'!$B$7:$R$2292,9,0)</f>
        <v>1.54</v>
      </c>
      <c r="E10" s="66">
        <f t="shared" si="0"/>
        <v>18</v>
      </c>
      <c r="F10" s="65">
        <f>VLOOKUP($A10,'Return Data'!$B$7:$R$2292,10,0)</f>
        <v>2.7904</v>
      </c>
      <c r="G10" s="66">
        <f t="shared" si="1"/>
        <v>17</v>
      </c>
      <c r="H10" s="65">
        <f>VLOOKUP($A10,'Return Data'!$B$7:$R$2292,11,0)</f>
        <v>2.6097000000000001</v>
      </c>
      <c r="I10" s="66">
        <f t="shared" si="2"/>
        <v>17</v>
      </c>
      <c r="J10" s="65">
        <f>VLOOKUP($A10,'Return Data'!$B$7:$R$2292,12,0)</f>
        <v>3.3725000000000001</v>
      </c>
      <c r="K10" s="66">
        <f t="shared" si="3"/>
        <v>18</v>
      </c>
      <c r="L10" s="65">
        <f>VLOOKUP($A10,'Return Data'!$B$7:$R$2292,13,0)</f>
        <v>3.8914</v>
      </c>
      <c r="M10" s="66">
        <f t="shared" si="4"/>
        <v>18</v>
      </c>
      <c r="N10" s="65">
        <f>VLOOKUP($A10,'Return Data'!$B$7:$R$2292,17,0)</f>
        <v>5.8532999999999999</v>
      </c>
      <c r="O10" s="66">
        <f t="shared" si="5"/>
        <v>18</v>
      </c>
      <c r="P10" s="65">
        <f>VLOOKUP($A10,'Return Data'!$B$7:$R$2292,14,0)</f>
        <v>4.0391000000000004</v>
      </c>
      <c r="Q10" s="66">
        <f>RANK(P10,P$8:P$26,0)</f>
        <v>15</v>
      </c>
      <c r="R10" s="65">
        <f>VLOOKUP($A10,'Return Data'!$B$7:$R$2292,16,0)</f>
        <v>7.1384999999999996</v>
      </c>
      <c r="S10" s="67">
        <f t="shared" si="6"/>
        <v>17</v>
      </c>
    </row>
    <row r="11" spans="1:19" x14ac:dyDescent="0.3">
      <c r="A11" s="82" t="s">
        <v>609</v>
      </c>
      <c r="B11" s="64">
        <f>VLOOKUP($A11,'Return Data'!$B$7:$R$2292,3,0)</f>
        <v>44651</v>
      </c>
      <c r="C11" s="65">
        <f>VLOOKUP($A11,'Return Data'!$B$7:$R$2292,4,0)</f>
        <v>18.872699999999998</v>
      </c>
      <c r="D11" s="65">
        <f>VLOOKUP($A11,'Return Data'!$B$7:$R$2292,9,0)</f>
        <v>4.22</v>
      </c>
      <c r="E11" s="66">
        <f t="shared" si="0"/>
        <v>12</v>
      </c>
      <c r="F11" s="65">
        <f>VLOOKUP($A11,'Return Data'!$B$7:$R$2292,10,0)</f>
        <v>4.0191999999999997</v>
      </c>
      <c r="G11" s="66">
        <f t="shared" si="1"/>
        <v>12</v>
      </c>
      <c r="H11" s="65">
        <f>VLOOKUP($A11,'Return Data'!$B$7:$R$2292,11,0)</f>
        <v>3.2909999999999999</v>
      </c>
      <c r="I11" s="66">
        <f t="shared" si="2"/>
        <v>15</v>
      </c>
      <c r="J11" s="65">
        <f>VLOOKUP($A11,'Return Data'!$B$7:$R$2292,12,0)</f>
        <v>4.0654000000000003</v>
      </c>
      <c r="K11" s="66">
        <f t="shared" si="3"/>
        <v>16</v>
      </c>
      <c r="L11" s="65">
        <f>VLOOKUP($A11,'Return Data'!$B$7:$R$2292,13,0)</f>
        <v>4.3642000000000003</v>
      </c>
      <c r="M11" s="66">
        <f t="shared" si="4"/>
        <v>16</v>
      </c>
      <c r="N11" s="65">
        <f>VLOOKUP($A11,'Return Data'!$B$7:$R$2292,17,0)</f>
        <v>6.1867999999999999</v>
      </c>
      <c r="O11" s="66">
        <f t="shared" si="5"/>
        <v>16</v>
      </c>
      <c r="P11" s="65">
        <f>VLOOKUP($A11,'Return Data'!$B$7:$R$2292,14,0)</f>
        <v>7.2679</v>
      </c>
      <c r="Q11" s="66">
        <f>RANK(P11,P$8:P$26,0)</f>
        <v>11</v>
      </c>
      <c r="R11" s="65">
        <f>VLOOKUP($A11,'Return Data'!$B$7:$R$2292,16,0)</f>
        <v>8.1067999999999998</v>
      </c>
      <c r="S11" s="67">
        <f t="shared" si="6"/>
        <v>9</v>
      </c>
    </row>
    <row r="12" spans="1:19" x14ac:dyDescent="0.3">
      <c r="A12" s="82" t="s">
        <v>611</v>
      </c>
      <c r="B12" s="64">
        <f>VLOOKUP($A12,'Return Data'!$B$7:$R$2292,3,0)</f>
        <v>44651</v>
      </c>
      <c r="C12" s="65">
        <f>VLOOKUP($A12,'Return Data'!$B$7:$R$2292,4,0)</f>
        <v>13.311199999999999</v>
      </c>
      <c r="D12" s="65">
        <f>VLOOKUP($A12,'Return Data'!$B$7:$R$2292,9,0)</f>
        <v>3.7357</v>
      </c>
      <c r="E12" s="66">
        <f t="shared" si="0"/>
        <v>16</v>
      </c>
      <c r="F12" s="65">
        <f>VLOOKUP($A12,'Return Data'!$B$7:$R$2292,10,0)</f>
        <v>4.4196999999999997</v>
      </c>
      <c r="G12" s="66">
        <f t="shared" si="1"/>
        <v>4</v>
      </c>
      <c r="H12" s="65">
        <f>VLOOKUP($A12,'Return Data'!$B$7:$R$2292,11,0)</f>
        <v>3.9201000000000001</v>
      </c>
      <c r="I12" s="66">
        <f t="shared" si="2"/>
        <v>3</v>
      </c>
      <c r="J12" s="65">
        <f>VLOOKUP($A12,'Return Data'!$B$7:$R$2292,12,0)</f>
        <v>3.9782999999999999</v>
      </c>
      <c r="K12" s="66">
        <f t="shared" si="3"/>
        <v>17</v>
      </c>
      <c r="L12" s="65">
        <f>VLOOKUP($A12,'Return Data'!$B$7:$R$2292,13,0)</f>
        <v>3.9881000000000002</v>
      </c>
      <c r="M12" s="66">
        <f t="shared" si="4"/>
        <v>17</v>
      </c>
      <c r="N12" s="65">
        <f>VLOOKUP($A12,'Return Data'!$B$7:$R$2292,17,0)</f>
        <v>6.0591999999999997</v>
      </c>
      <c r="O12" s="66">
        <f t="shared" si="5"/>
        <v>17</v>
      </c>
      <c r="P12" s="65"/>
      <c r="Q12" s="66"/>
      <c r="R12" s="65">
        <f>VLOOKUP($A12,'Return Data'!$B$7:$R$2292,16,0)</f>
        <v>8.3751999999999995</v>
      </c>
      <c r="S12" s="67">
        <f t="shared" si="6"/>
        <v>5</v>
      </c>
    </row>
    <row r="13" spans="1:19" x14ac:dyDescent="0.3">
      <c r="A13" s="82" t="s">
        <v>616</v>
      </c>
      <c r="B13" s="64">
        <f>VLOOKUP($A13,'Return Data'!$B$7:$R$2292,3,0)</f>
        <v>44651</v>
      </c>
      <c r="C13" s="65">
        <f>VLOOKUP($A13,'Return Data'!$B$7:$R$2292,4,0)</f>
        <v>85.492999999999995</v>
      </c>
      <c r="D13" s="65">
        <f>VLOOKUP($A13,'Return Data'!$B$7:$R$2292,9,0)</f>
        <v>4.0781999999999998</v>
      </c>
      <c r="E13" s="66">
        <f t="shared" si="0"/>
        <v>14</v>
      </c>
      <c r="F13" s="65">
        <f>VLOOKUP($A13,'Return Data'!$B$7:$R$2292,10,0)</f>
        <v>3.9855999999999998</v>
      </c>
      <c r="G13" s="66">
        <f t="shared" si="1"/>
        <v>13</v>
      </c>
      <c r="H13" s="65">
        <f>VLOOKUP($A13,'Return Data'!$B$7:$R$2292,11,0)</f>
        <v>3.6320999999999999</v>
      </c>
      <c r="I13" s="66">
        <f t="shared" si="2"/>
        <v>5</v>
      </c>
      <c r="J13" s="65">
        <f>VLOOKUP($A13,'Return Data'!$B$7:$R$2292,12,0)</f>
        <v>4.5071000000000003</v>
      </c>
      <c r="K13" s="66">
        <f t="shared" si="3"/>
        <v>10</v>
      </c>
      <c r="L13" s="65">
        <f>VLOOKUP($A13,'Return Data'!$B$7:$R$2292,13,0)</f>
        <v>4.6398999999999999</v>
      </c>
      <c r="M13" s="66">
        <f t="shared" si="4"/>
        <v>10</v>
      </c>
      <c r="N13" s="65">
        <f>VLOOKUP($A13,'Return Data'!$B$7:$R$2292,17,0)</f>
        <v>6.5006000000000004</v>
      </c>
      <c r="O13" s="66">
        <f t="shared" si="5"/>
        <v>12</v>
      </c>
      <c r="P13" s="65">
        <f>VLOOKUP($A13,'Return Data'!$B$7:$R$2292,14,0)</f>
        <v>7.2096999999999998</v>
      </c>
      <c r="Q13" s="66">
        <f t="shared" ref="Q13:Q21" si="7">RANK(P13,P$8:P$26,0)</f>
        <v>12</v>
      </c>
      <c r="R13" s="65">
        <f>VLOOKUP($A13,'Return Data'!$B$7:$R$2292,16,0)</f>
        <v>8.8817000000000004</v>
      </c>
      <c r="S13" s="67">
        <f t="shared" si="6"/>
        <v>1</v>
      </c>
    </row>
    <row r="14" spans="1:19" x14ac:dyDescent="0.3">
      <c r="A14" s="82" t="s">
        <v>619</v>
      </c>
      <c r="B14" s="64">
        <f>VLOOKUP($A14,'Return Data'!$B$7:$R$2292,3,0)</f>
        <v>44651</v>
      </c>
      <c r="C14" s="65">
        <f>VLOOKUP($A14,'Return Data'!$B$7:$R$2292,4,0)</f>
        <v>26.481400000000001</v>
      </c>
      <c r="D14" s="65">
        <f>VLOOKUP($A14,'Return Data'!$B$7:$R$2292,9,0)</f>
        <v>5.4494999999999996</v>
      </c>
      <c r="E14" s="66">
        <f t="shared" si="0"/>
        <v>3</v>
      </c>
      <c r="F14" s="65">
        <f>VLOOKUP($A14,'Return Data'!$B$7:$R$2292,10,0)</f>
        <v>3.7450000000000001</v>
      </c>
      <c r="G14" s="66">
        <f t="shared" si="1"/>
        <v>15</v>
      </c>
      <c r="H14" s="65">
        <f>VLOOKUP($A14,'Return Data'!$B$7:$R$2292,11,0)</f>
        <v>3.3048000000000002</v>
      </c>
      <c r="I14" s="66">
        <f t="shared" si="2"/>
        <v>13</v>
      </c>
      <c r="J14" s="65">
        <f>VLOOKUP($A14,'Return Data'!$B$7:$R$2292,12,0)</f>
        <v>4.7762000000000002</v>
      </c>
      <c r="K14" s="66">
        <f t="shared" si="3"/>
        <v>4</v>
      </c>
      <c r="L14" s="65">
        <f>VLOOKUP($A14,'Return Data'!$B$7:$R$2292,13,0)</f>
        <v>5.1538000000000004</v>
      </c>
      <c r="M14" s="66">
        <f t="shared" si="4"/>
        <v>5</v>
      </c>
      <c r="N14" s="65">
        <f>VLOOKUP($A14,'Return Data'!$B$7:$R$2292,17,0)</f>
        <v>7.1071999999999997</v>
      </c>
      <c r="O14" s="66">
        <f t="shared" si="5"/>
        <v>4</v>
      </c>
      <c r="P14" s="65">
        <f>VLOOKUP($A14,'Return Data'!$B$7:$R$2292,14,0)</f>
        <v>8.1247000000000007</v>
      </c>
      <c r="Q14" s="66">
        <f t="shared" si="7"/>
        <v>2</v>
      </c>
      <c r="R14" s="65">
        <f>VLOOKUP($A14,'Return Data'!$B$7:$R$2292,16,0)</f>
        <v>8.5015000000000001</v>
      </c>
      <c r="S14" s="67">
        <f t="shared" si="6"/>
        <v>3</v>
      </c>
    </row>
    <row r="15" spans="1:19" x14ac:dyDescent="0.3">
      <c r="A15" s="82" t="s">
        <v>621</v>
      </c>
      <c r="B15" s="64">
        <f>VLOOKUP($A15,'Return Data'!$B$7:$R$2292,3,0)</f>
        <v>44651</v>
      </c>
      <c r="C15" s="65">
        <f>VLOOKUP($A15,'Return Data'!$B$7:$R$2292,4,0)</f>
        <v>24.586300000000001</v>
      </c>
      <c r="D15" s="65">
        <f>VLOOKUP($A15,'Return Data'!$B$7:$R$2292,9,0)</f>
        <v>4.4127000000000001</v>
      </c>
      <c r="E15" s="66">
        <f t="shared" si="0"/>
        <v>9</v>
      </c>
      <c r="F15" s="65">
        <f>VLOOKUP($A15,'Return Data'!$B$7:$R$2292,10,0)</f>
        <v>3.0428999999999999</v>
      </c>
      <c r="G15" s="66">
        <f t="shared" si="1"/>
        <v>16</v>
      </c>
      <c r="H15" s="65">
        <f>VLOOKUP($A15,'Return Data'!$B$7:$R$2292,11,0)</f>
        <v>2.8944999999999999</v>
      </c>
      <c r="I15" s="66">
        <f t="shared" si="2"/>
        <v>16</v>
      </c>
      <c r="J15" s="65">
        <f>VLOOKUP($A15,'Return Data'!$B$7:$R$2292,12,0)</f>
        <v>4.2624000000000004</v>
      </c>
      <c r="K15" s="66">
        <f t="shared" si="3"/>
        <v>15</v>
      </c>
      <c r="L15" s="65">
        <f>VLOOKUP($A15,'Return Data'!$B$7:$R$2292,13,0)</f>
        <v>4.5926999999999998</v>
      </c>
      <c r="M15" s="66">
        <f t="shared" si="4"/>
        <v>12</v>
      </c>
      <c r="N15" s="65">
        <f>VLOOKUP($A15,'Return Data'!$B$7:$R$2292,17,0)</f>
        <v>6.9116999999999997</v>
      </c>
      <c r="O15" s="66">
        <f t="shared" si="5"/>
        <v>6</v>
      </c>
      <c r="P15" s="65">
        <f>VLOOKUP($A15,'Return Data'!$B$7:$R$2292,14,0)</f>
        <v>7.7187000000000001</v>
      </c>
      <c r="Q15" s="66">
        <f t="shared" si="7"/>
        <v>6</v>
      </c>
      <c r="R15" s="65">
        <f>VLOOKUP($A15,'Return Data'!$B$7:$R$2292,16,0)</f>
        <v>8.4582999999999995</v>
      </c>
      <c r="S15" s="67">
        <f t="shared" si="6"/>
        <v>4</v>
      </c>
    </row>
    <row r="16" spans="1:19" x14ac:dyDescent="0.3">
      <c r="A16" s="82" t="s">
        <v>622</v>
      </c>
      <c r="B16" s="64">
        <f>VLOOKUP($A16,'Return Data'!$B$7:$R$2292,3,0)</f>
        <v>44651</v>
      </c>
      <c r="C16" s="65">
        <f>VLOOKUP($A16,'Return Data'!$B$7:$R$2292,4,0)</f>
        <v>16.040199999999999</v>
      </c>
      <c r="D16" s="65">
        <f>VLOOKUP($A16,'Return Data'!$B$7:$R$2292,9,0)</f>
        <v>3.8147000000000002</v>
      </c>
      <c r="E16" s="66">
        <f t="shared" si="0"/>
        <v>15</v>
      </c>
      <c r="F16" s="65">
        <f>VLOOKUP($A16,'Return Data'!$B$7:$R$2292,10,0)</f>
        <v>4.3029000000000002</v>
      </c>
      <c r="G16" s="66">
        <f t="shared" si="1"/>
        <v>7</v>
      </c>
      <c r="H16" s="65">
        <f>VLOOKUP($A16,'Return Data'!$B$7:$R$2292,11,0)</f>
        <v>3.5539999999999998</v>
      </c>
      <c r="I16" s="66">
        <f t="shared" si="2"/>
        <v>6</v>
      </c>
      <c r="J16" s="65">
        <f>VLOOKUP($A16,'Return Data'!$B$7:$R$2292,12,0)</f>
        <v>4.7548000000000004</v>
      </c>
      <c r="K16" s="66">
        <f t="shared" si="3"/>
        <v>5</v>
      </c>
      <c r="L16" s="65">
        <f>VLOOKUP($A16,'Return Data'!$B$7:$R$2292,13,0)</f>
        <v>5.0597000000000003</v>
      </c>
      <c r="M16" s="66">
        <f t="shared" si="4"/>
        <v>7</v>
      </c>
      <c r="N16" s="65">
        <f>VLOOKUP($A16,'Return Data'!$B$7:$R$2292,17,0)</f>
        <v>7.1820000000000004</v>
      </c>
      <c r="O16" s="66">
        <f t="shared" si="5"/>
        <v>3</v>
      </c>
      <c r="P16" s="65">
        <f>VLOOKUP($A16,'Return Data'!$B$7:$R$2292,14,0)</f>
        <v>7.6356000000000002</v>
      </c>
      <c r="Q16" s="66">
        <f t="shared" si="7"/>
        <v>8</v>
      </c>
      <c r="R16" s="65">
        <f>VLOOKUP($A16,'Return Data'!$B$7:$R$2292,16,0)</f>
        <v>7.8936999999999999</v>
      </c>
      <c r="S16" s="67">
        <f t="shared" si="6"/>
        <v>13</v>
      </c>
    </row>
    <row r="17" spans="1:19" x14ac:dyDescent="0.3">
      <c r="A17" s="82" t="s">
        <v>625</v>
      </c>
      <c r="B17" s="64">
        <f>VLOOKUP($A17,'Return Data'!$B$7:$R$2292,3,0)</f>
        <v>44651</v>
      </c>
      <c r="C17" s="65">
        <f>VLOOKUP($A17,'Return Data'!$B$7:$R$2292,4,0)</f>
        <v>2734.9708000000001</v>
      </c>
      <c r="D17" s="65">
        <f>VLOOKUP($A17,'Return Data'!$B$7:$R$2292,9,0)</f>
        <v>4.2298</v>
      </c>
      <c r="E17" s="66">
        <f t="shared" si="0"/>
        <v>11</v>
      </c>
      <c r="F17" s="65">
        <f>VLOOKUP($A17,'Return Data'!$B$7:$R$2292,10,0)</f>
        <v>4.1189</v>
      </c>
      <c r="G17" s="66">
        <f t="shared" si="1"/>
        <v>11</v>
      </c>
      <c r="H17" s="65">
        <f>VLOOKUP($A17,'Return Data'!$B$7:$R$2292,11,0)</f>
        <v>3.4277000000000002</v>
      </c>
      <c r="I17" s="66">
        <f t="shared" si="2"/>
        <v>12</v>
      </c>
      <c r="J17" s="65">
        <f>VLOOKUP($A17,'Return Data'!$B$7:$R$2292,12,0)</f>
        <v>4.4577</v>
      </c>
      <c r="K17" s="66">
        <f t="shared" si="3"/>
        <v>11</v>
      </c>
      <c r="L17" s="65">
        <f>VLOOKUP($A17,'Return Data'!$B$7:$R$2292,13,0)</f>
        <v>4.5925000000000002</v>
      </c>
      <c r="M17" s="66">
        <f t="shared" si="4"/>
        <v>13</v>
      </c>
      <c r="N17" s="65">
        <f>VLOOKUP($A17,'Return Data'!$B$7:$R$2292,17,0)</f>
        <v>6.5823</v>
      </c>
      <c r="O17" s="66">
        <f t="shared" si="5"/>
        <v>10</v>
      </c>
      <c r="P17" s="65">
        <f>VLOOKUP($A17,'Return Data'!$B$7:$R$2292,14,0)</f>
        <v>7.6910999999999996</v>
      </c>
      <c r="Q17" s="66">
        <f t="shared" si="7"/>
        <v>7</v>
      </c>
      <c r="R17" s="65">
        <f>VLOOKUP($A17,'Return Data'!$B$7:$R$2292,16,0)</f>
        <v>7.6966999999999999</v>
      </c>
      <c r="S17" s="67">
        <f t="shared" si="6"/>
        <v>16</v>
      </c>
    </row>
    <row r="18" spans="1:19" x14ac:dyDescent="0.3">
      <c r="A18" s="82" t="s">
        <v>627</v>
      </c>
      <c r="B18" s="64">
        <f>VLOOKUP($A18,'Return Data'!$B$7:$R$2292,3,0)</f>
        <v>44651</v>
      </c>
      <c r="C18" s="65">
        <f>VLOOKUP($A18,'Return Data'!$B$7:$R$2292,4,0)</f>
        <v>3132.8786</v>
      </c>
      <c r="D18" s="65">
        <f>VLOOKUP($A18,'Return Data'!$B$7:$R$2292,9,0)</f>
        <v>4.9096000000000002</v>
      </c>
      <c r="E18" s="66">
        <f t="shared" si="0"/>
        <v>4</v>
      </c>
      <c r="F18" s="65">
        <f>VLOOKUP($A18,'Return Data'!$B$7:$R$2292,10,0)</f>
        <v>4.2697000000000003</v>
      </c>
      <c r="G18" s="66">
        <f t="shared" si="1"/>
        <v>8</v>
      </c>
      <c r="H18" s="65">
        <f>VLOOKUP($A18,'Return Data'!$B$7:$R$2292,11,0)</f>
        <v>3.4908999999999999</v>
      </c>
      <c r="I18" s="66">
        <f t="shared" si="2"/>
        <v>9</v>
      </c>
      <c r="J18" s="65">
        <f>VLOOKUP($A18,'Return Data'!$B$7:$R$2292,12,0)</f>
        <v>4.7045000000000003</v>
      </c>
      <c r="K18" s="66">
        <f t="shared" si="3"/>
        <v>7</v>
      </c>
      <c r="L18" s="65">
        <f>VLOOKUP($A18,'Return Data'!$B$7:$R$2292,13,0)</f>
        <v>4.9669999999999996</v>
      </c>
      <c r="M18" s="66">
        <f t="shared" si="4"/>
        <v>8</v>
      </c>
      <c r="N18" s="65">
        <f>VLOOKUP($A18,'Return Data'!$B$7:$R$2292,17,0)</f>
        <v>6.5349000000000004</v>
      </c>
      <c r="O18" s="66">
        <f t="shared" si="5"/>
        <v>11</v>
      </c>
      <c r="P18" s="65">
        <f>VLOOKUP($A18,'Return Data'!$B$7:$R$2292,14,0)</f>
        <v>7.4157999999999999</v>
      </c>
      <c r="Q18" s="66">
        <f t="shared" si="7"/>
        <v>9</v>
      </c>
      <c r="R18" s="65">
        <f>VLOOKUP($A18,'Return Data'!$B$7:$R$2292,16,0)</f>
        <v>8.3623999999999992</v>
      </c>
      <c r="S18" s="67">
        <f t="shared" si="6"/>
        <v>7</v>
      </c>
    </row>
    <row r="19" spans="1:19" x14ac:dyDescent="0.3">
      <c r="A19" s="82" t="s">
        <v>628</v>
      </c>
      <c r="B19" s="64">
        <f>VLOOKUP($A19,'Return Data'!$B$7:$R$2292,3,0)</f>
        <v>44651</v>
      </c>
      <c r="C19" s="65">
        <f>VLOOKUP($A19,'Return Data'!$B$7:$R$2292,4,0)</f>
        <v>62.859699999999997</v>
      </c>
      <c r="D19" s="65">
        <f>VLOOKUP($A19,'Return Data'!$B$7:$R$2292,9,0)</f>
        <v>3.7355</v>
      </c>
      <c r="E19" s="66">
        <f t="shared" si="0"/>
        <v>17</v>
      </c>
      <c r="F19" s="65">
        <f>VLOOKUP($A19,'Return Data'!$B$7:$R$2292,10,0)</f>
        <v>2.4228000000000001</v>
      </c>
      <c r="G19" s="66">
        <f t="shared" si="1"/>
        <v>18</v>
      </c>
      <c r="H19" s="65">
        <f>VLOOKUP($A19,'Return Data'!$B$7:$R$2292,11,0)</f>
        <v>2.5308999999999999</v>
      </c>
      <c r="I19" s="66">
        <f t="shared" si="2"/>
        <v>18</v>
      </c>
      <c r="J19" s="65">
        <f>VLOOKUP($A19,'Return Data'!$B$7:$R$2292,12,0)</f>
        <v>4.9897</v>
      </c>
      <c r="K19" s="66">
        <f t="shared" si="3"/>
        <v>2</v>
      </c>
      <c r="L19" s="65">
        <f>VLOOKUP($A19,'Return Data'!$B$7:$R$2292,13,0)</f>
        <v>5.4001000000000001</v>
      </c>
      <c r="M19" s="66">
        <f t="shared" si="4"/>
        <v>2</v>
      </c>
      <c r="N19" s="65">
        <f>VLOOKUP($A19,'Return Data'!$B$7:$R$2292,17,0)</f>
        <v>6.6483999999999996</v>
      </c>
      <c r="O19" s="66">
        <f t="shared" si="5"/>
        <v>9</v>
      </c>
      <c r="P19" s="65">
        <f>VLOOKUP($A19,'Return Data'!$B$7:$R$2292,14,0)</f>
        <v>9.0778999999999996</v>
      </c>
      <c r="Q19" s="66">
        <f t="shared" si="7"/>
        <v>1</v>
      </c>
      <c r="R19" s="65">
        <f>VLOOKUP($A19,'Return Data'!$B$7:$R$2292,16,0)</f>
        <v>8.0663</v>
      </c>
      <c r="S19" s="67">
        <f t="shared" si="6"/>
        <v>10</v>
      </c>
    </row>
    <row r="20" spans="1:19" x14ac:dyDescent="0.3">
      <c r="A20" s="117" t="s">
        <v>1684</v>
      </c>
      <c r="B20" s="64">
        <f>VLOOKUP($A20,'Return Data'!$B$7:$R$2292,3,0)</f>
        <v>44651</v>
      </c>
      <c r="C20" s="65">
        <f>VLOOKUP($A20,'Return Data'!$B$7:$R$2292,4,0)</f>
        <v>49.548299999999998</v>
      </c>
      <c r="D20" s="65">
        <f>VLOOKUP($A20,'Return Data'!$B$7:$R$2292,9,0)</f>
        <v>4.7671000000000001</v>
      </c>
      <c r="E20" s="66">
        <f t="shared" si="0"/>
        <v>5</v>
      </c>
      <c r="F20" s="65">
        <f>VLOOKUP($A20,'Return Data'!$B$7:$R$2292,10,0)</f>
        <v>4.9493999999999998</v>
      </c>
      <c r="G20" s="66">
        <f t="shared" si="1"/>
        <v>1</v>
      </c>
      <c r="H20" s="65">
        <f>VLOOKUP($A20,'Return Data'!$B$7:$R$2292,11,0)</f>
        <v>4.3470000000000004</v>
      </c>
      <c r="I20" s="66">
        <f t="shared" si="2"/>
        <v>1</v>
      </c>
      <c r="J20" s="65">
        <f>VLOOKUP($A20,'Return Data'!$B$7:$R$2292,12,0)</f>
        <v>5.3529</v>
      </c>
      <c r="K20" s="66">
        <f t="shared" si="3"/>
        <v>1</v>
      </c>
      <c r="L20" s="65">
        <f>VLOOKUP($A20,'Return Data'!$B$7:$R$2292,13,0)</f>
        <v>5.6676000000000002</v>
      </c>
      <c r="M20" s="66">
        <f t="shared" si="4"/>
        <v>1</v>
      </c>
      <c r="N20" s="65">
        <f>VLOOKUP($A20,'Return Data'!$B$7:$R$2292,17,0)</f>
        <v>6.8423999999999996</v>
      </c>
      <c r="O20" s="66">
        <f t="shared" si="5"/>
        <v>7</v>
      </c>
      <c r="P20" s="65">
        <f>VLOOKUP($A20,'Return Data'!$B$7:$R$2292,14,0)</f>
        <v>7.2868000000000004</v>
      </c>
      <c r="Q20" s="66">
        <f t="shared" si="7"/>
        <v>10</v>
      </c>
      <c r="R20" s="65">
        <f>VLOOKUP($A20,'Return Data'!$B$7:$R$2292,16,0)</f>
        <v>8.2143999999999995</v>
      </c>
      <c r="S20" s="67">
        <f t="shared" si="6"/>
        <v>8</v>
      </c>
    </row>
    <row r="21" spans="1:19" x14ac:dyDescent="0.3">
      <c r="A21" s="82" t="s">
        <v>1986</v>
      </c>
      <c r="B21" s="64">
        <f>VLOOKUP($A21,'Return Data'!$B$7:$R$2292,3,0)</f>
        <v>44651</v>
      </c>
      <c r="C21" s="65">
        <f>VLOOKUP($A21,'Return Data'!$B$7:$R$2292,4,0)</f>
        <v>38.383200000000002</v>
      </c>
      <c r="D21" s="65">
        <f>VLOOKUP($A21,'Return Data'!$B$7:$R$2292,9,0)</f>
        <v>4.7121000000000004</v>
      </c>
      <c r="E21" s="66">
        <f t="shared" si="0"/>
        <v>6</v>
      </c>
      <c r="F21" s="65">
        <f>VLOOKUP($A21,'Return Data'!$B$7:$R$2292,10,0)</f>
        <v>4.1791999999999998</v>
      </c>
      <c r="G21" s="66">
        <f t="shared" si="1"/>
        <v>9</v>
      </c>
      <c r="H21" s="65">
        <f>VLOOKUP($A21,'Return Data'!$B$7:$R$2292,11,0)</f>
        <v>3.4396</v>
      </c>
      <c r="I21" s="66">
        <f t="shared" si="2"/>
        <v>11</v>
      </c>
      <c r="J21" s="65">
        <f>VLOOKUP($A21,'Return Data'!$B$7:$R$2292,12,0)</f>
        <v>4.6791999999999998</v>
      </c>
      <c r="K21" s="66">
        <f t="shared" si="3"/>
        <v>8</v>
      </c>
      <c r="L21" s="65">
        <f>VLOOKUP($A21,'Return Data'!$B$7:$R$2292,13,0)</f>
        <v>5.2933000000000003</v>
      </c>
      <c r="M21" s="66">
        <f t="shared" si="4"/>
        <v>3</v>
      </c>
      <c r="N21" s="65">
        <f>VLOOKUP($A21,'Return Data'!$B$7:$R$2292,17,0)</f>
        <v>6.9288999999999996</v>
      </c>
      <c r="O21" s="66">
        <f t="shared" si="5"/>
        <v>5</v>
      </c>
      <c r="P21" s="65">
        <f>VLOOKUP($A21,'Return Data'!$B$7:$R$2292,14,0)</f>
        <v>7.8921000000000001</v>
      </c>
      <c r="Q21" s="66">
        <f t="shared" si="7"/>
        <v>5</v>
      </c>
      <c r="R21" s="65">
        <f>VLOOKUP($A21,'Return Data'!$B$7:$R$2292,16,0)</f>
        <v>7.8247</v>
      </c>
      <c r="S21" s="67">
        <f t="shared" si="6"/>
        <v>14</v>
      </c>
    </row>
    <row r="22" spans="1:19" x14ac:dyDescent="0.3">
      <c r="A22" s="82" t="s">
        <v>630</v>
      </c>
      <c r="B22" s="64">
        <f>VLOOKUP($A22,'Return Data'!$B$7:$R$2292,3,0)</f>
        <v>44651</v>
      </c>
      <c r="C22" s="65">
        <f>VLOOKUP($A22,'Return Data'!$B$7:$R$2292,4,0)</f>
        <v>12.7751</v>
      </c>
      <c r="D22" s="65">
        <f>VLOOKUP($A22,'Return Data'!$B$7:$R$2292,9,0)</f>
        <v>4.4035000000000002</v>
      </c>
      <c r="E22" s="66">
        <f t="shared" si="0"/>
        <v>10</v>
      </c>
      <c r="F22" s="65">
        <f>VLOOKUP($A22,'Return Data'!$B$7:$R$2292,10,0)</f>
        <v>4.3087999999999997</v>
      </c>
      <c r="G22" s="66">
        <f t="shared" si="1"/>
        <v>6</v>
      </c>
      <c r="H22" s="65">
        <f>VLOOKUP($A22,'Return Data'!$B$7:$R$2292,11,0)</f>
        <v>3.4573</v>
      </c>
      <c r="I22" s="66">
        <f t="shared" si="2"/>
        <v>10</v>
      </c>
      <c r="J22" s="65">
        <f>VLOOKUP($A22,'Return Data'!$B$7:$R$2292,12,0)</f>
        <v>4.3446999999999996</v>
      </c>
      <c r="K22" s="66">
        <f t="shared" si="3"/>
        <v>13</v>
      </c>
      <c r="L22" s="65">
        <f>VLOOKUP($A22,'Return Data'!$B$7:$R$2292,13,0)</f>
        <v>4.5922000000000001</v>
      </c>
      <c r="M22" s="66">
        <f t="shared" si="4"/>
        <v>14</v>
      </c>
      <c r="N22" s="65">
        <f>VLOOKUP($A22,'Return Data'!$B$7:$R$2292,17,0)</f>
        <v>6.3936999999999999</v>
      </c>
      <c r="O22" s="66">
        <f t="shared" si="5"/>
        <v>14</v>
      </c>
      <c r="P22" s="65"/>
      <c r="Q22" s="66"/>
      <c r="R22" s="65">
        <f>VLOOKUP($A22,'Return Data'!$B$7:$R$2292,16,0)</f>
        <v>8.0542999999999996</v>
      </c>
      <c r="S22" s="67">
        <f t="shared" si="6"/>
        <v>11</v>
      </c>
    </row>
    <row r="23" spans="1:19" x14ac:dyDescent="0.3">
      <c r="A23" s="82" t="s">
        <v>633</v>
      </c>
      <c r="B23" s="64">
        <f>VLOOKUP($A23,'Return Data'!$B$7:$R$2292,3,0)</f>
        <v>44651</v>
      </c>
      <c r="C23" s="65">
        <f>VLOOKUP($A23,'Return Data'!$B$7:$R$2292,4,0)</f>
        <v>33.47</v>
      </c>
      <c r="D23" s="65">
        <f>VLOOKUP($A23,'Return Data'!$B$7:$R$2292,9,0)</f>
        <v>4.5377999999999998</v>
      </c>
      <c r="E23" s="66">
        <f t="shared" si="0"/>
        <v>8</v>
      </c>
      <c r="F23" s="65">
        <f>VLOOKUP($A23,'Return Data'!$B$7:$R$2292,10,0)</f>
        <v>4.3327999999999998</v>
      </c>
      <c r="G23" s="66">
        <f t="shared" si="1"/>
        <v>5</v>
      </c>
      <c r="H23" s="65">
        <f>VLOOKUP($A23,'Return Data'!$B$7:$R$2292,11,0)</f>
        <v>3.5205000000000002</v>
      </c>
      <c r="I23" s="66">
        <f t="shared" si="2"/>
        <v>7</v>
      </c>
      <c r="J23" s="65">
        <f>VLOOKUP($A23,'Return Data'!$B$7:$R$2292,12,0)</f>
        <v>4.2664999999999997</v>
      </c>
      <c r="K23" s="66">
        <f t="shared" si="3"/>
        <v>14</v>
      </c>
      <c r="L23" s="65">
        <f>VLOOKUP($A23,'Return Data'!$B$7:$R$2292,13,0)</f>
        <v>4.5198999999999998</v>
      </c>
      <c r="M23" s="66">
        <f t="shared" si="4"/>
        <v>15</v>
      </c>
      <c r="N23" s="65">
        <f>VLOOKUP($A23,'Return Data'!$B$7:$R$2292,17,0)</f>
        <v>6.7115</v>
      </c>
      <c r="O23" s="66">
        <f t="shared" si="5"/>
        <v>8</v>
      </c>
      <c r="P23" s="65">
        <f>VLOOKUP($A23,'Return Data'!$B$7:$R$2292,14,0)</f>
        <v>8.0165000000000006</v>
      </c>
      <c r="Q23" s="66">
        <f>RANK(P23,P$8:P$26,0)</f>
        <v>4</v>
      </c>
      <c r="R23" s="65">
        <f>VLOOKUP($A23,'Return Data'!$B$7:$R$2292,16,0)</f>
        <v>7.9135999999999997</v>
      </c>
      <c r="S23" s="67">
        <f t="shared" si="6"/>
        <v>12</v>
      </c>
    </row>
    <row r="24" spans="1:19" x14ac:dyDescent="0.3">
      <c r="A24" s="82" t="s">
        <v>634</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44651</v>
      </c>
      <c r="C25" s="65">
        <f>VLOOKUP($A25,'Return Data'!$B$7:$R$2292,4,0)</f>
        <v>12.668100000000001</v>
      </c>
      <c r="D25" s="65">
        <f>VLOOKUP($A25,'Return Data'!$B$7:$R$2292,9,0)</f>
        <v>4.2161</v>
      </c>
      <c r="E25" s="66">
        <f t="shared" si="0"/>
        <v>13</v>
      </c>
      <c r="F25" s="65">
        <f>VLOOKUP($A25,'Return Data'!$B$7:$R$2292,10,0)</f>
        <v>4.1592000000000002</v>
      </c>
      <c r="G25" s="66">
        <f t="shared" si="1"/>
        <v>10</v>
      </c>
      <c r="H25" s="65">
        <f>VLOOKUP($A25,'Return Data'!$B$7:$R$2292,11,0)</f>
        <v>3.2921999999999998</v>
      </c>
      <c r="I25" s="66">
        <f t="shared" si="2"/>
        <v>14</v>
      </c>
      <c r="J25" s="65">
        <f>VLOOKUP($A25,'Return Data'!$B$7:$R$2292,12,0)</f>
        <v>4.3735999999999997</v>
      </c>
      <c r="K25" s="66">
        <f t="shared" si="3"/>
        <v>12</v>
      </c>
      <c r="L25" s="65">
        <f>VLOOKUP($A25,'Return Data'!$B$7:$R$2292,13,0)</f>
        <v>4.593</v>
      </c>
      <c r="M25" s="66">
        <f t="shared" si="4"/>
        <v>11</v>
      </c>
      <c r="N25" s="65">
        <f>VLOOKUP($A25,'Return Data'!$B$7:$R$2292,17,0)</f>
        <v>6.2887000000000004</v>
      </c>
      <c r="O25" s="66">
        <f>RANK(N25,N$8:N$26,0)</f>
        <v>15</v>
      </c>
      <c r="P25" s="65">
        <f>VLOOKUP($A25,'Return Data'!$B$7:$R$2292,14,0)</f>
        <v>5.7055999999999996</v>
      </c>
      <c r="Q25" s="66">
        <f t="shared" ref="Q25" si="8">RANK(P25,P$8:P$26,0)</f>
        <v>14</v>
      </c>
      <c r="R25" s="65">
        <f>VLOOKUP($A25,'Return Data'!$B$7:$R$2292,16,0)</f>
        <v>6.3319999999999999</v>
      </c>
      <c r="S25" s="67">
        <f t="shared" si="6"/>
        <v>18</v>
      </c>
    </row>
    <row r="26" spans="1:19" x14ac:dyDescent="0.3">
      <c r="A26" s="82" t="s">
        <v>638</v>
      </c>
      <c r="B26" s="64">
        <f>VLOOKUP($A26,'Return Data'!$B$7:$R$2292,3,0)</f>
        <v>44651</v>
      </c>
      <c r="C26" s="65">
        <f>VLOOKUP($A26,'Return Data'!$B$7:$R$2292,4,0)</f>
        <v>13.402900000000001</v>
      </c>
      <c r="D26" s="65">
        <f>VLOOKUP($A26,'Return Data'!$B$7:$R$2292,9,0)</f>
        <v>4.6124999999999998</v>
      </c>
      <c r="E26" s="66">
        <f t="shared" si="0"/>
        <v>7</v>
      </c>
      <c r="F26" s="65">
        <f>VLOOKUP($A26,'Return Data'!$B$7:$R$2292,10,0)</f>
        <v>3.9382000000000001</v>
      </c>
      <c r="G26" s="66">
        <f t="shared" si="1"/>
        <v>14</v>
      </c>
      <c r="H26" s="65">
        <f>VLOOKUP($A26,'Return Data'!$B$7:$R$2292,11,0)</f>
        <v>3.5139999999999998</v>
      </c>
      <c r="I26" s="66">
        <f t="shared" si="2"/>
        <v>8</v>
      </c>
      <c r="J26" s="65">
        <f>VLOOKUP($A26,'Return Data'!$B$7:$R$2292,12,0)</f>
        <v>4.5099</v>
      </c>
      <c r="K26" s="66">
        <f t="shared" si="3"/>
        <v>9</v>
      </c>
      <c r="L26" s="65">
        <f>VLOOKUP($A26,'Return Data'!$B$7:$R$2292,13,0)</f>
        <v>4.6595000000000004</v>
      </c>
      <c r="M26" s="66">
        <f t="shared" si="4"/>
        <v>9</v>
      </c>
      <c r="N26" s="65">
        <f>VLOOKUP($A26,'Return Data'!$B$7:$R$2292,17,0)</f>
        <v>6.4896000000000003</v>
      </c>
      <c r="O26" s="66">
        <f>RANK(N26,N$8:N$26,0)</f>
        <v>13</v>
      </c>
      <c r="P26" s="65"/>
      <c r="Q26" s="66"/>
      <c r="R26" s="65">
        <f>VLOOKUP($A26,'Return Data'!$B$7:$R$2292,16,0)</f>
        <v>8.3632000000000009</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4.2025631578947369</v>
      </c>
      <c r="E28" s="88"/>
      <c r="F28" s="89">
        <f>AVERAGE(F8:F26)</f>
        <v>3.8255368421052629</v>
      </c>
      <c r="G28" s="88"/>
      <c r="H28" s="89">
        <f>AVERAGE(H8:H26)</f>
        <v>3.2657421052631586</v>
      </c>
      <c r="I28" s="88"/>
      <c r="J28" s="89">
        <f>AVERAGE(J8:J26)</f>
        <v>4.2600473684210529</v>
      </c>
      <c r="K28" s="88"/>
      <c r="L28" s="89">
        <f>AVERAGE(L8:L26)</f>
        <v>4.5391947368421048</v>
      </c>
      <c r="M28" s="88"/>
      <c r="N28" s="89">
        <f>AVERAGE(N8:N26)</f>
        <v>6.6812166666666659</v>
      </c>
      <c r="O28" s="88"/>
      <c r="P28" s="89">
        <f>AVERAGE(P8:P26)</f>
        <v>7.3599066666666682</v>
      </c>
      <c r="Q28" s="88"/>
      <c r="R28" s="89">
        <f>AVERAGE(R8:R26)</f>
        <v>7.610331578947366</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5.8532999999999999</v>
      </c>
      <c r="O29" s="88"/>
      <c r="P29" s="89">
        <f>MIN(P8:P26)</f>
        <v>4.0391000000000004</v>
      </c>
      <c r="Q29" s="88"/>
      <c r="R29" s="89">
        <f>MIN(R8:R26)</f>
        <v>0</v>
      </c>
      <c r="S29" s="90"/>
    </row>
    <row r="30" spans="1:19" ht="15" thickBot="1" x14ac:dyDescent="0.35">
      <c r="A30" s="91" t="s">
        <v>29</v>
      </c>
      <c r="B30" s="92"/>
      <c r="C30" s="92"/>
      <c r="D30" s="93">
        <f>MAX(D8:D26)</f>
        <v>6.8323999999999998</v>
      </c>
      <c r="E30" s="92"/>
      <c r="F30" s="93">
        <f>MAX(F8:F26)</f>
        <v>4.9493999999999998</v>
      </c>
      <c r="G30" s="92"/>
      <c r="H30" s="93">
        <f>MAX(H8:H26)</f>
        <v>4.3470000000000004</v>
      </c>
      <c r="I30" s="92"/>
      <c r="J30" s="93">
        <f>MAX(J8:J26)</f>
        <v>5.3529</v>
      </c>
      <c r="K30" s="92"/>
      <c r="L30" s="93">
        <f>MAX(L8:L26)</f>
        <v>5.6676000000000002</v>
      </c>
      <c r="M30" s="92"/>
      <c r="N30" s="93">
        <f>MAX(N8:N26)</f>
        <v>7.5266000000000002</v>
      </c>
      <c r="O30" s="92"/>
      <c r="P30" s="93">
        <f>MAX(P8:P26)</f>
        <v>9.0778999999999996</v>
      </c>
      <c r="Q30" s="92"/>
      <c r="R30" s="93">
        <f>MAX(R8:R26)</f>
        <v>8.8817000000000004</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44651</v>
      </c>
      <c r="C8" s="65">
        <f>VLOOKUP($A8,'Return Data'!$B$7:$R$2292,4,0)</f>
        <v>90.189599999999999</v>
      </c>
      <c r="D8" s="65">
        <f>VLOOKUP($A8,'Return Data'!$B$7:$R$2292,9,0)</f>
        <v>6.6681999999999997</v>
      </c>
      <c r="E8" s="66">
        <f t="shared" ref="E8:E26" si="0">RANK(D8,D$8:D$26,0)</f>
        <v>1</v>
      </c>
      <c r="F8" s="65">
        <f>VLOOKUP($A8,'Return Data'!$B$7:$R$2292,10,0)</f>
        <v>4.7725</v>
      </c>
      <c r="G8" s="66">
        <f t="shared" ref="G8:G26" si="1">RANK(F8,F$8:F$26,0)</f>
        <v>1</v>
      </c>
      <c r="H8" s="65">
        <f>VLOOKUP($A8,'Return Data'!$B$7:$R$2292,11,0)</f>
        <v>3.665</v>
      </c>
      <c r="I8" s="66">
        <f t="shared" ref="I8:I26" si="2">RANK(H8,H$8:H$26,0)</f>
        <v>3</v>
      </c>
      <c r="J8" s="65">
        <f>VLOOKUP($A8,'Return Data'!$B$7:$R$2292,12,0)</f>
        <v>4.5561999999999996</v>
      </c>
      <c r="K8" s="66">
        <f t="shared" ref="K8:K26" si="3">RANK(J8,J$8:J$26,0)</f>
        <v>3</v>
      </c>
      <c r="L8" s="65">
        <f>VLOOKUP($A8,'Return Data'!$B$7:$R$2292,13,0)</f>
        <v>4.9885000000000002</v>
      </c>
      <c r="M8" s="66">
        <f t="shared" ref="M8" si="4">RANK(L8,L$8:L$26,0)</f>
        <v>3</v>
      </c>
      <c r="N8" s="65">
        <f>VLOOKUP($A8,'Return Data'!$B$7:$R$2292,17,0)</f>
        <v>7.3555000000000001</v>
      </c>
      <c r="O8" s="66">
        <f t="shared" ref="O8" si="5">RANK(N8,N$8:N$26,0)</f>
        <v>1</v>
      </c>
      <c r="P8" s="65">
        <f>VLOOKUP($A8,'Return Data'!$B$7:$R$2292,14,0)</f>
        <v>7.9507000000000003</v>
      </c>
      <c r="Q8" s="66">
        <f>RANK(P8,P$8:P$26,0)</f>
        <v>2</v>
      </c>
      <c r="R8" s="65">
        <f>VLOOKUP($A8,'Return Data'!$B$7:$R$2292,16,0)</f>
        <v>9.1601999999999997</v>
      </c>
      <c r="S8" s="67">
        <f t="shared" ref="S8" si="6">RANK(R8,R$8:R$26,0)</f>
        <v>1</v>
      </c>
    </row>
    <row r="9" spans="1:19" x14ac:dyDescent="0.3">
      <c r="A9" s="82" t="s">
        <v>608</v>
      </c>
      <c r="B9" s="64">
        <f>VLOOKUP($A9,'Return Data'!$B$7:$R$2292,3,0)</f>
        <v>44651</v>
      </c>
      <c r="C9" s="65">
        <f>VLOOKUP($A9,'Return Data'!$B$7:$R$2292,4,0)</f>
        <v>13.756500000000001</v>
      </c>
      <c r="D9" s="65">
        <f>VLOOKUP($A9,'Return Data'!$B$7:$R$2292,9,0)</f>
        <v>4.968</v>
      </c>
      <c r="E9" s="66">
        <f t="shared" si="0"/>
        <v>3</v>
      </c>
      <c r="F9" s="65">
        <f>VLOOKUP($A9,'Return Data'!$B$7:$R$2292,10,0)</f>
        <v>4.0884999999999998</v>
      </c>
      <c r="G9" s="66">
        <f t="shared" si="1"/>
        <v>4</v>
      </c>
      <c r="H9" s="65">
        <f>VLOOKUP($A9,'Return Data'!$B$7:$R$2292,11,0)</f>
        <v>3.3121</v>
      </c>
      <c r="I9" s="66">
        <f t="shared" si="2"/>
        <v>4</v>
      </c>
      <c r="J9" s="65">
        <f>VLOOKUP($A9,'Return Data'!$B$7:$R$2292,12,0)</f>
        <v>4.1344000000000003</v>
      </c>
      <c r="K9" s="66">
        <f t="shared" si="3"/>
        <v>8</v>
      </c>
      <c r="L9" s="65">
        <f>VLOOKUP($A9,'Return Data'!$B$7:$R$2292,13,0)</f>
        <v>4.4104999999999999</v>
      </c>
      <c r="M9" s="66">
        <f t="shared" ref="M9:M26" si="7">RANK(L9,L$8:L$26,0)</f>
        <v>8</v>
      </c>
      <c r="N9" s="65">
        <f>VLOOKUP($A9,'Return Data'!$B$7:$R$2292,17,0)</f>
        <v>6.7850000000000001</v>
      </c>
      <c r="O9" s="66">
        <f t="shared" ref="O9:O26" si="8">RANK(N9,N$8:N$26,0)</f>
        <v>4</v>
      </c>
      <c r="P9" s="65">
        <f>VLOOKUP($A9,'Return Data'!$B$7:$R$2292,14,0)</f>
        <v>6.4490999999999996</v>
      </c>
      <c r="Q9" s="66">
        <f t="shared" ref="Q9:Q26" si="9">RANK(P9,P$8:P$26,0)</f>
        <v>15</v>
      </c>
      <c r="R9" s="65">
        <f>VLOOKUP($A9,'Return Data'!$B$7:$R$2292,16,0)</f>
        <v>6.9938000000000002</v>
      </c>
      <c r="S9" s="67">
        <f t="shared" ref="S9:S26" si="10">RANK(R9,R$8:R$26,0)</f>
        <v>14</v>
      </c>
    </row>
    <row r="10" spans="1:19" x14ac:dyDescent="0.3">
      <c r="A10" s="82" t="s">
        <v>2008</v>
      </c>
      <c r="B10" s="64">
        <f>VLOOKUP($A10,'Return Data'!$B$7:$R$2292,3,0)</f>
        <v>44651</v>
      </c>
      <c r="C10" s="65">
        <f>VLOOKUP($A10,'Return Data'!$B$7:$R$2292,4,0)</f>
        <v>22.3613</v>
      </c>
      <c r="D10" s="65">
        <f>VLOOKUP($A10,'Return Data'!$B$7:$R$2292,9,0)</f>
        <v>1.1384000000000001</v>
      </c>
      <c r="E10" s="66">
        <f t="shared" si="0"/>
        <v>18</v>
      </c>
      <c r="F10" s="65">
        <f>VLOOKUP($A10,'Return Data'!$B$7:$R$2292,10,0)</f>
        <v>2.3807</v>
      </c>
      <c r="G10" s="66">
        <f t="shared" si="1"/>
        <v>17</v>
      </c>
      <c r="H10" s="65">
        <f>VLOOKUP($A10,'Return Data'!$B$7:$R$2292,11,0)</f>
        <v>2.1465000000000001</v>
      </c>
      <c r="I10" s="66">
        <f t="shared" si="2"/>
        <v>18</v>
      </c>
      <c r="J10" s="65">
        <f>VLOOKUP($A10,'Return Data'!$B$7:$R$2292,12,0)</f>
        <v>2.7854999999999999</v>
      </c>
      <c r="K10" s="66">
        <f t="shared" si="3"/>
        <v>18</v>
      </c>
      <c r="L10" s="65">
        <f>VLOOKUP($A10,'Return Data'!$B$7:$R$2292,13,0)</f>
        <v>3.2477999999999998</v>
      </c>
      <c r="M10" s="66">
        <f t="shared" si="7"/>
        <v>18</v>
      </c>
      <c r="N10" s="65">
        <f>VLOOKUP($A10,'Return Data'!$B$7:$R$2292,17,0)</f>
        <v>5.2489999999999997</v>
      </c>
      <c r="O10" s="66">
        <f t="shared" si="8"/>
        <v>18</v>
      </c>
      <c r="P10" s="65">
        <f>VLOOKUP($A10,'Return Data'!$B$7:$R$2292,14,0)</f>
        <v>3.5011999999999999</v>
      </c>
      <c r="Q10" s="66">
        <f t="shared" si="9"/>
        <v>17</v>
      </c>
      <c r="R10" s="65">
        <f>VLOOKUP($A10,'Return Data'!$B$7:$R$2292,16,0)</f>
        <v>6.1896000000000004</v>
      </c>
      <c r="S10" s="67">
        <f t="shared" si="10"/>
        <v>17</v>
      </c>
    </row>
    <row r="11" spans="1:19" x14ac:dyDescent="0.3">
      <c r="A11" s="82" t="s">
        <v>610</v>
      </c>
      <c r="B11" s="64">
        <f>VLOOKUP($A11,'Return Data'!$B$7:$R$2292,3,0)</f>
        <v>44651</v>
      </c>
      <c r="C11" s="65">
        <f>VLOOKUP($A11,'Return Data'!$B$7:$R$2292,4,0)</f>
        <v>17.985299999999999</v>
      </c>
      <c r="D11" s="65">
        <f>VLOOKUP($A11,'Return Data'!$B$7:$R$2292,9,0)</f>
        <v>3.5787</v>
      </c>
      <c r="E11" s="66">
        <f t="shared" si="0"/>
        <v>13</v>
      </c>
      <c r="F11" s="65">
        <f>VLOOKUP($A11,'Return Data'!$B$7:$R$2292,10,0)</f>
        <v>3.3650000000000002</v>
      </c>
      <c r="G11" s="66">
        <f t="shared" si="1"/>
        <v>15</v>
      </c>
      <c r="H11" s="65">
        <f>VLOOKUP($A11,'Return Data'!$B$7:$R$2292,11,0)</f>
        <v>2.6414</v>
      </c>
      <c r="I11" s="66">
        <f t="shared" si="2"/>
        <v>15</v>
      </c>
      <c r="J11" s="65">
        <f>VLOOKUP($A11,'Return Data'!$B$7:$R$2292,12,0)</f>
        <v>3.4076</v>
      </c>
      <c r="K11" s="66">
        <f t="shared" si="3"/>
        <v>17</v>
      </c>
      <c r="L11" s="65">
        <f>VLOOKUP($A11,'Return Data'!$B$7:$R$2292,13,0)</f>
        <v>3.7077</v>
      </c>
      <c r="M11" s="66">
        <f t="shared" si="7"/>
        <v>17</v>
      </c>
      <c r="N11" s="65">
        <f>VLOOKUP($A11,'Return Data'!$B$7:$R$2292,17,0)</f>
        <v>5.5063000000000004</v>
      </c>
      <c r="O11" s="66">
        <f t="shared" si="8"/>
        <v>17</v>
      </c>
      <c r="P11" s="65">
        <f>VLOOKUP($A11,'Return Data'!$B$7:$R$2292,14,0)</f>
        <v>6.5498000000000003</v>
      </c>
      <c r="Q11" s="66">
        <f t="shared" si="9"/>
        <v>14</v>
      </c>
      <c r="R11" s="65">
        <f>VLOOKUP($A11,'Return Data'!$B$7:$R$2292,16,0)</f>
        <v>7.4696999999999996</v>
      </c>
      <c r="S11" s="67">
        <f t="shared" si="10"/>
        <v>10</v>
      </c>
    </row>
    <row r="12" spans="1:19" x14ac:dyDescent="0.3">
      <c r="A12" s="82" t="s">
        <v>612</v>
      </c>
      <c r="B12" s="64">
        <f>VLOOKUP($A12,'Return Data'!$B$7:$R$2292,3,0)</f>
        <v>44651</v>
      </c>
      <c r="C12" s="65">
        <f>VLOOKUP($A12,'Return Data'!$B$7:$R$2292,4,0)</f>
        <v>13.1922</v>
      </c>
      <c r="D12" s="65">
        <f>VLOOKUP($A12,'Return Data'!$B$7:$R$2292,9,0)</f>
        <v>3.4910999999999999</v>
      </c>
      <c r="E12" s="66">
        <f t="shared" si="0"/>
        <v>14</v>
      </c>
      <c r="F12" s="65">
        <f>VLOOKUP($A12,'Return Data'!$B$7:$R$2292,10,0)</f>
        <v>4.1742999999999997</v>
      </c>
      <c r="G12" s="66">
        <f t="shared" si="1"/>
        <v>3</v>
      </c>
      <c r="H12" s="65">
        <f>VLOOKUP($A12,'Return Data'!$B$7:$R$2292,11,0)</f>
        <v>3.6688000000000001</v>
      </c>
      <c r="I12" s="66">
        <f t="shared" si="2"/>
        <v>2</v>
      </c>
      <c r="J12" s="65">
        <f>VLOOKUP($A12,'Return Data'!$B$7:$R$2292,12,0)</f>
        <v>3.7222</v>
      </c>
      <c r="K12" s="66">
        <f t="shared" si="3"/>
        <v>16</v>
      </c>
      <c r="L12" s="65">
        <f>VLOOKUP($A12,'Return Data'!$B$7:$R$2292,13,0)</f>
        <v>3.7269000000000001</v>
      </c>
      <c r="M12" s="66">
        <f t="shared" si="7"/>
        <v>16</v>
      </c>
      <c r="N12" s="65">
        <f>VLOOKUP($A12,'Return Data'!$B$7:$R$2292,17,0)</f>
        <v>5.7926000000000002</v>
      </c>
      <c r="O12" s="66">
        <f t="shared" si="8"/>
        <v>16</v>
      </c>
      <c r="P12" s="65">
        <f>VLOOKUP($A12,'Return Data'!$B$7:$R$2292,14,0)</f>
        <v>7.0671999999999997</v>
      </c>
      <c r="Q12" s="66">
        <f t="shared" si="9"/>
        <v>11</v>
      </c>
      <c r="R12" s="65">
        <f>VLOOKUP($A12,'Return Data'!$B$7:$R$2292,16,0)</f>
        <v>8.1019000000000005</v>
      </c>
      <c r="S12" s="67">
        <f t="shared" si="10"/>
        <v>4</v>
      </c>
    </row>
    <row r="13" spans="1:19" x14ac:dyDescent="0.3">
      <c r="A13" s="82" t="s">
        <v>615</v>
      </c>
      <c r="B13" s="64">
        <f>VLOOKUP($A13,'Return Data'!$B$7:$R$2292,3,0)</f>
        <v>44651</v>
      </c>
      <c r="C13" s="65">
        <f>VLOOKUP($A13,'Return Data'!$B$7:$R$2292,4,0)</f>
        <v>80.360600000000005</v>
      </c>
      <c r="D13" s="65">
        <f>VLOOKUP($A13,'Return Data'!$B$7:$R$2292,9,0)</f>
        <v>3.4782999999999999</v>
      </c>
      <c r="E13" s="66">
        <f t="shared" si="0"/>
        <v>15</v>
      </c>
      <c r="F13" s="65">
        <f>VLOOKUP($A13,'Return Data'!$B$7:$R$2292,10,0)</f>
        <v>3.4154</v>
      </c>
      <c r="G13" s="66">
        <f t="shared" si="1"/>
        <v>14</v>
      </c>
      <c r="H13" s="65">
        <f>VLOOKUP($A13,'Return Data'!$B$7:$R$2292,11,0)</f>
        <v>3.08</v>
      </c>
      <c r="I13" s="66">
        <f t="shared" si="2"/>
        <v>9</v>
      </c>
      <c r="J13" s="65">
        <f>VLOOKUP($A13,'Return Data'!$B$7:$R$2292,12,0)</f>
        <v>3.9544999999999999</v>
      </c>
      <c r="K13" s="66">
        <f t="shared" si="3"/>
        <v>12</v>
      </c>
      <c r="L13" s="65">
        <f>VLOOKUP($A13,'Return Data'!$B$7:$R$2292,13,0)</f>
        <v>4.0797999999999996</v>
      </c>
      <c r="M13" s="66">
        <f t="shared" si="7"/>
        <v>15</v>
      </c>
      <c r="N13" s="65">
        <f>VLOOKUP($A13,'Return Data'!$B$7:$R$2292,17,0)</f>
        <v>5.9127999999999998</v>
      </c>
      <c r="O13" s="66">
        <f t="shared" si="8"/>
        <v>14</v>
      </c>
      <c r="P13" s="65">
        <f>VLOOKUP($A13,'Return Data'!$B$7:$R$2292,14,0)</f>
        <v>6.6154999999999999</v>
      </c>
      <c r="Q13" s="66">
        <f t="shared" si="9"/>
        <v>13</v>
      </c>
      <c r="R13" s="65">
        <f>VLOOKUP($A13,'Return Data'!$B$7:$R$2292,16,0)</f>
        <v>8.7712000000000003</v>
      </c>
      <c r="S13" s="67">
        <f t="shared" si="10"/>
        <v>2</v>
      </c>
    </row>
    <row r="14" spans="1:19" x14ac:dyDescent="0.3">
      <c r="A14" s="82" t="s">
        <v>618</v>
      </c>
      <c r="B14" s="64">
        <f>VLOOKUP($A14,'Return Data'!$B$7:$R$2292,3,0)</f>
        <v>44651</v>
      </c>
      <c r="C14" s="65">
        <f>VLOOKUP($A14,'Return Data'!$B$7:$R$2292,4,0)</f>
        <v>26.133099999999999</v>
      </c>
      <c r="D14" s="65">
        <f>VLOOKUP($A14,'Return Data'!$B$7:$R$2292,9,0)</f>
        <v>5.1542000000000003</v>
      </c>
      <c r="E14" s="66">
        <f t="shared" si="0"/>
        <v>2</v>
      </c>
      <c r="F14" s="65">
        <f>VLOOKUP($A14,'Return Data'!$B$7:$R$2292,10,0)</f>
        <v>3.4462999999999999</v>
      </c>
      <c r="G14" s="66">
        <f t="shared" si="1"/>
        <v>12</v>
      </c>
      <c r="H14" s="65">
        <f>VLOOKUP($A14,'Return Data'!$B$7:$R$2292,11,0)</f>
        <v>2.9986999999999999</v>
      </c>
      <c r="I14" s="66">
        <f t="shared" si="2"/>
        <v>11</v>
      </c>
      <c r="J14" s="65">
        <f>VLOOKUP($A14,'Return Data'!$B$7:$R$2292,12,0)</f>
        <v>4.4621000000000004</v>
      </c>
      <c r="K14" s="66">
        <f t="shared" si="3"/>
        <v>4</v>
      </c>
      <c r="L14" s="65">
        <f>VLOOKUP($A14,'Return Data'!$B$7:$R$2292,13,0)</f>
        <v>4.8346999999999998</v>
      </c>
      <c r="M14" s="66">
        <f t="shared" si="7"/>
        <v>4</v>
      </c>
      <c r="N14" s="65">
        <f>VLOOKUP($A14,'Return Data'!$B$7:$R$2292,17,0)</f>
        <v>6.7938000000000001</v>
      </c>
      <c r="O14" s="66">
        <f t="shared" si="8"/>
        <v>3</v>
      </c>
      <c r="P14" s="65">
        <f>VLOOKUP($A14,'Return Data'!$B$7:$R$2292,14,0)</f>
        <v>7.8647</v>
      </c>
      <c r="Q14" s="66">
        <f t="shared" si="9"/>
        <v>4</v>
      </c>
      <c r="R14" s="65">
        <f>VLOOKUP($A14,'Return Data'!$B$7:$R$2292,16,0)</f>
        <v>8.5101999999999993</v>
      </c>
      <c r="S14" s="67">
        <f t="shared" si="10"/>
        <v>3</v>
      </c>
    </row>
    <row r="15" spans="1:19" x14ac:dyDescent="0.3">
      <c r="A15" s="82" t="s">
        <v>620</v>
      </c>
      <c r="B15" s="64">
        <f>VLOOKUP($A15,'Return Data'!$B$7:$R$2292,3,0)</f>
        <v>44651</v>
      </c>
      <c r="C15" s="65">
        <f>VLOOKUP($A15,'Return Data'!$B$7:$R$2292,4,0)</f>
        <v>23.655799999999999</v>
      </c>
      <c r="D15" s="65">
        <f>VLOOKUP($A15,'Return Data'!$B$7:$R$2292,9,0)</f>
        <v>4.1006</v>
      </c>
      <c r="E15" s="66">
        <f t="shared" si="0"/>
        <v>8</v>
      </c>
      <c r="F15" s="65">
        <f>VLOOKUP($A15,'Return Data'!$B$7:$R$2292,10,0)</f>
        <v>2.7269999999999999</v>
      </c>
      <c r="G15" s="66">
        <f t="shared" si="1"/>
        <v>16</v>
      </c>
      <c r="H15" s="65">
        <f>VLOOKUP($A15,'Return Data'!$B$7:$R$2292,11,0)</f>
        <v>2.5769000000000002</v>
      </c>
      <c r="I15" s="66">
        <f t="shared" si="2"/>
        <v>16</v>
      </c>
      <c r="J15" s="65">
        <f>VLOOKUP($A15,'Return Data'!$B$7:$R$2292,12,0)</f>
        <v>3.9396</v>
      </c>
      <c r="K15" s="66">
        <f t="shared" si="3"/>
        <v>14</v>
      </c>
      <c r="L15" s="65">
        <f>VLOOKUP($A15,'Return Data'!$B$7:$R$2292,13,0)</f>
        <v>4.2656999999999998</v>
      </c>
      <c r="M15" s="66">
        <f t="shared" si="7"/>
        <v>10</v>
      </c>
      <c r="N15" s="65">
        <f>VLOOKUP($A15,'Return Data'!$B$7:$R$2292,17,0)</f>
        <v>6.5776000000000003</v>
      </c>
      <c r="O15" s="66">
        <f t="shared" si="8"/>
        <v>5</v>
      </c>
      <c r="P15" s="65">
        <f>VLOOKUP($A15,'Return Data'!$B$7:$R$2292,14,0)</f>
        <v>7.3834999999999997</v>
      </c>
      <c r="Q15" s="66">
        <f t="shared" si="9"/>
        <v>6</v>
      </c>
      <c r="R15" s="65">
        <f>VLOOKUP($A15,'Return Data'!$B$7:$R$2292,16,0)</f>
        <v>7.0469999999999997</v>
      </c>
      <c r="S15" s="67">
        <f t="shared" si="10"/>
        <v>13</v>
      </c>
    </row>
    <row r="16" spans="1:19" x14ac:dyDescent="0.3">
      <c r="A16" s="82" t="s">
        <v>623</v>
      </c>
      <c r="B16" s="64">
        <f>VLOOKUP($A16,'Return Data'!$B$7:$R$2292,3,0)</f>
        <v>44651</v>
      </c>
      <c r="C16" s="65">
        <f>VLOOKUP($A16,'Return Data'!$B$7:$R$2292,4,0)</f>
        <v>15.7346</v>
      </c>
      <c r="D16" s="65">
        <f>VLOOKUP($A16,'Return Data'!$B$7:$R$2292,9,0)</f>
        <v>3.4748999999999999</v>
      </c>
      <c r="E16" s="66">
        <f t="shared" si="0"/>
        <v>16</v>
      </c>
      <c r="F16" s="65">
        <f>VLOOKUP($A16,'Return Data'!$B$7:$R$2292,10,0)</f>
        <v>3.9691000000000001</v>
      </c>
      <c r="G16" s="66">
        <f t="shared" si="1"/>
        <v>6</v>
      </c>
      <c r="H16" s="65">
        <f>VLOOKUP($A16,'Return Data'!$B$7:$R$2292,11,0)</f>
        <v>3.2339000000000002</v>
      </c>
      <c r="I16" s="66">
        <f t="shared" si="2"/>
        <v>6</v>
      </c>
      <c r="J16" s="65">
        <f>VLOOKUP($A16,'Return Data'!$B$7:$R$2292,12,0)</f>
        <v>4.4344000000000001</v>
      </c>
      <c r="K16" s="66">
        <f t="shared" si="3"/>
        <v>5</v>
      </c>
      <c r="L16" s="65">
        <f>VLOOKUP($A16,'Return Data'!$B$7:$R$2292,13,0)</f>
        <v>4.7366999999999999</v>
      </c>
      <c r="M16" s="66">
        <f t="shared" si="7"/>
        <v>5</v>
      </c>
      <c r="N16" s="65">
        <f>VLOOKUP($A16,'Return Data'!$B$7:$R$2292,17,0)</f>
        <v>6.8520000000000003</v>
      </c>
      <c r="O16" s="66">
        <f t="shared" si="8"/>
        <v>2</v>
      </c>
      <c r="P16" s="65">
        <f>VLOOKUP($A16,'Return Data'!$B$7:$R$2292,14,0)</f>
        <v>7.3053999999999997</v>
      </c>
      <c r="Q16" s="66">
        <f t="shared" si="9"/>
        <v>7</v>
      </c>
      <c r="R16" s="65">
        <f>VLOOKUP($A16,'Return Data'!$B$7:$R$2292,16,0)</f>
        <v>7.5605000000000002</v>
      </c>
      <c r="S16" s="67">
        <f t="shared" si="10"/>
        <v>7</v>
      </c>
    </row>
    <row r="17" spans="1:19" x14ac:dyDescent="0.3">
      <c r="A17" s="82" t="s">
        <v>624</v>
      </c>
      <c r="B17" s="64">
        <f>VLOOKUP($A17,'Return Data'!$B$7:$R$2292,3,0)</f>
        <v>44651</v>
      </c>
      <c r="C17" s="65">
        <f>VLOOKUP($A17,'Return Data'!$B$7:$R$2292,4,0)</f>
        <v>2583.8202999999999</v>
      </c>
      <c r="D17" s="65">
        <f>VLOOKUP($A17,'Return Data'!$B$7:$R$2292,9,0)</f>
        <v>3.8483999999999998</v>
      </c>
      <c r="E17" s="66">
        <f t="shared" si="0"/>
        <v>11</v>
      </c>
      <c r="F17" s="65">
        <f>VLOOKUP($A17,'Return Data'!$B$7:$R$2292,10,0)</f>
        <v>3.7252999999999998</v>
      </c>
      <c r="G17" s="66">
        <f t="shared" si="1"/>
        <v>9</v>
      </c>
      <c r="H17" s="65">
        <f>VLOOKUP($A17,'Return Data'!$B$7:$R$2292,11,0)</f>
        <v>3.0263</v>
      </c>
      <c r="I17" s="66">
        <f t="shared" si="2"/>
        <v>10</v>
      </c>
      <c r="J17" s="65">
        <f>VLOOKUP($A17,'Return Data'!$B$7:$R$2292,12,0)</f>
        <v>4.0483000000000002</v>
      </c>
      <c r="K17" s="66">
        <f t="shared" si="3"/>
        <v>9</v>
      </c>
      <c r="L17" s="65">
        <f>VLOOKUP($A17,'Return Data'!$B$7:$R$2292,13,0)</f>
        <v>4.1778000000000004</v>
      </c>
      <c r="M17" s="66">
        <f t="shared" si="7"/>
        <v>13</v>
      </c>
      <c r="N17" s="65">
        <f>VLOOKUP($A17,'Return Data'!$B$7:$R$2292,17,0)</f>
        <v>6.1581999999999999</v>
      </c>
      <c r="O17" s="66">
        <f t="shared" si="8"/>
        <v>12</v>
      </c>
      <c r="P17" s="65">
        <f>VLOOKUP($A17,'Return Data'!$B$7:$R$2292,14,0)</f>
        <v>7.2644000000000002</v>
      </c>
      <c r="Q17" s="66">
        <f t="shared" si="9"/>
        <v>8</v>
      </c>
      <c r="R17" s="65">
        <f>VLOOKUP($A17,'Return Data'!$B$7:$R$2292,16,0)</f>
        <v>6.6841999999999997</v>
      </c>
      <c r="S17" s="67">
        <f t="shared" si="10"/>
        <v>16</v>
      </c>
    </row>
    <row r="18" spans="1:19" x14ac:dyDescent="0.3">
      <c r="A18" s="82" t="s">
        <v>626</v>
      </c>
      <c r="B18" s="64">
        <f>VLOOKUP($A18,'Return Data'!$B$7:$R$2292,3,0)</f>
        <v>44651</v>
      </c>
      <c r="C18" s="65">
        <f>VLOOKUP($A18,'Return Data'!$B$7:$R$2292,4,0)</f>
        <v>3033.8326000000002</v>
      </c>
      <c r="D18" s="65">
        <f>VLOOKUP($A18,'Return Data'!$B$7:$R$2292,9,0)</f>
        <v>4.5457000000000001</v>
      </c>
      <c r="E18" s="66">
        <f t="shared" si="0"/>
        <v>4</v>
      </c>
      <c r="F18" s="65">
        <f>VLOOKUP($A18,'Return Data'!$B$7:$R$2292,10,0)</f>
        <v>3.9033000000000002</v>
      </c>
      <c r="G18" s="66">
        <f t="shared" si="1"/>
        <v>7</v>
      </c>
      <c r="H18" s="65">
        <f>VLOOKUP($A18,'Return Data'!$B$7:$R$2292,11,0)</f>
        <v>3.125</v>
      </c>
      <c r="I18" s="66">
        <f t="shared" si="2"/>
        <v>8</v>
      </c>
      <c r="J18" s="65">
        <f>VLOOKUP($A18,'Return Data'!$B$7:$R$2292,12,0)</f>
        <v>4.3375000000000004</v>
      </c>
      <c r="K18" s="66">
        <f t="shared" si="3"/>
        <v>6</v>
      </c>
      <c r="L18" s="65">
        <f>VLOOKUP($A18,'Return Data'!$B$7:$R$2292,13,0)</f>
        <v>4.5934999999999997</v>
      </c>
      <c r="M18" s="66">
        <f t="shared" si="7"/>
        <v>7</v>
      </c>
      <c r="N18" s="65">
        <f>VLOOKUP($A18,'Return Data'!$B$7:$R$2292,17,0)</f>
        <v>6.1790000000000003</v>
      </c>
      <c r="O18" s="66">
        <f t="shared" si="8"/>
        <v>9</v>
      </c>
      <c r="P18" s="65">
        <f>VLOOKUP($A18,'Return Data'!$B$7:$R$2292,14,0)</f>
        <v>7.0773000000000001</v>
      </c>
      <c r="Q18" s="66">
        <f t="shared" si="9"/>
        <v>10</v>
      </c>
      <c r="R18" s="65">
        <f>VLOOKUP($A18,'Return Data'!$B$7:$R$2292,16,0)</f>
        <v>7.9349999999999996</v>
      </c>
      <c r="S18" s="67">
        <f t="shared" si="10"/>
        <v>6</v>
      </c>
    </row>
    <row r="19" spans="1:19" x14ac:dyDescent="0.3">
      <c r="A19" s="82" t="s">
        <v>629</v>
      </c>
      <c r="B19" s="64">
        <f>VLOOKUP($A19,'Return Data'!$B$7:$R$2292,3,0)</f>
        <v>44651</v>
      </c>
      <c r="C19" s="65">
        <f>VLOOKUP($A19,'Return Data'!$B$7:$R$2292,4,0)</f>
        <v>59.666200000000003</v>
      </c>
      <c r="D19" s="65">
        <f>VLOOKUP($A19,'Return Data'!$B$7:$R$2292,9,0)</f>
        <v>3.3940000000000001</v>
      </c>
      <c r="E19" s="66">
        <f t="shared" si="0"/>
        <v>17</v>
      </c>
      <c r="F19" s="65">
        <f>VLOOKUP($A19,'Return Data'!$B$7:$R$2292,10,0)</f>
        <v>2.0802999999999998</v>
      </c>
      <c r="G19" s="66">
        <f t="shared" si="1"/>
        <v>18</v>
      </c>
      <c r="H19" s="65">
        <f>VLOOKUP($A19,'Return Data'!$B$7:$R$2292,11,0)</f>
        <v>2.1869000000000001</v>
      </c>
      <c r="I19" s="66">
        <f t="shared" si="2"/>
        <v>17</v>
      </c>
      <c r="J19" s="65">
        <f>VLOOKUP($A19,'Return Data'!$B$7:$R$2292,12,0)</f>
        <v>4.6372999999999998</v>
      </c>
      <c r="K19" s="66">
        <f t="shared" si="3"/>
        <v>2</v>
      </c>
      <c r="L19" s="65">
        <f>VLOOKUP($A19,'Return Data'!$B$7:$R$2292,13,0)</f>
        <v>5.0422000000000002</v>
      </c>
      <c r="M19" s="66">
        <f t="shared" si="7"/>
        <v>2</v>
      </c>
      <c r="N19" s="65">
        <f>VLOOKUP($A19,'Return Data'!$B$7:$R$2292,17,0)</f>
        <v>6.2874999999999996</v>
      </c>
      <c r="O19" s="66">
        <f t="shared" si="8"/>
        <v>8</v>
      </c>
      <c r="P19" s="65">
        <f>VLOOKUP($A19,'Return Data'!$B$7:$R$2292,14,0)</f>
        <v>8.7103000000000002</v>
      </c>
      <c r="Q19" s="66">
        <f t="shared" si="9"/>
        <v>1</v>
      </c>
      <c r="R19" s="65">
        <f>VLOOKUP($A19,'Return Data'!$B$7:$R$2292,16,0)</f>
        <v>7.4010999999999996</v>
      </c>
      <c r="S19" s="67">
        <f t="shared" si="10"/>
        <v>11</v>
      </c>
    </row>
    <row r="20" spans="1:19" x14ac:dyDescent="0.3">
      <c r="A20" s="116" t="s">
        <v>1683</v>
      </c>
      <c r="B20" s="64">
        <f>VLOOKUP($A20,'Return Data'!$B$7:$R$2292,3,0)</f>
        <v>44651</v>
      </c>
      <c r="C20" s="65">
        <f>VLOOKUP($A20,'Return Data'!$B$7:$R$2292,4,0)</f>
        <v>47.768900000000002</v>
      </c>
      <c r="D20" s="65">
        <f>VLOOKUP($A20,'Return Data'!$B$7:$R$2292,9,0)</f>
        <v>4.4062999999999999</v>
      </c>
      <c r="E20" s="66">
        <f t="shared" si="0"/>
        <v>5</v>
      </c>
      <c r="F20" s="65">
        <f>VLOOKUP($A20,'Return Data'!$B$7:$R$2292,10,0)</f>
        <v>4.5857999999999999</v>
      </c>
      <c r="G20" s="66">
        <f t="shared" si="1"/>
        <v>2</v>
      </c>
      <c r="H20" s="65">
        <f>VLOOKUP($A20,'Return Data'!$B$7:$R$2292,11,0)</f>
        <v>3.9628000000000001</v>
      </c>
      <c r="I20" s="66">
        <f t="shared" si="2"/>
        <v>1</v>
      </c>
      <c r="J20" s="65">
        <f>VLOOKUP($A20,'Return Data'!$B$7:$R$2292,12,0)</f>
        <v>4.9535</v>
      </c>
      <c r="K20" s="66">
        <f t="shared" si="3"/>
        <v>1</v>
      </c>
      <c r="L20" s="65">
        <f>VLOOKUP($A20,'Return Data'!$B$7:$R$2292,13,0)</f>
        <v>5.258</v>
      </c>
      <c r="M20" s="66">
        <f t="shared" si="7"/>
        <v>1</v>
      </c>
      <c r="N20" s="65">
        <f>VLOOKUP($A20,'Return Data'!$B$7:$R$2292,17,0)</f>
        <v>6.4221000000000004</v>
      </c>
      <c r="O20" s="66">
        <f t="shared" si="8"/>
        <v>7</v>
      </c>
      <c r="P20" s="65">
        <f>VLOOKUP($A20,'Return Data'!$B$7:$R$2292,14,0)</f>
        <v>6.8634000000000004</v>
      </c>
      <c r="Q20" s="66">
        <f t="shared" si="9"/>
        <v>12</v>
      </c>
      <c r="R20" s="65">
        <f>VLOOKUP($A20,'Return Data'!$B$7:$R$2292,16,0)</f>
        <v>7.5240999999999998</v>
      </c>
      <c r="S20" s="67">
        <f t="shared" si="10"/>
        <v>9</v>
      </c>
    </row>
    <row r="21" spans="1:19" x14ac:dyDescent="0.3">
      <c r="A21" s="82" t="s">
        <v>1985</v>
      </c>
      <c r="B21" s="64">
        <f>VLOOKUP($A21,'Return Data'!$B$7:$R$2292,3,0)</f>
        <v>44651</v>
      </c>
      <c r="C21" s="65">
        <f>VLOOKUP($A21,'Return Data'!$B$7:$R$2292,4,0)</f>
        <v>35.271299999999997</v>
      </c>
      <c r="D21" s="65">
        <f>VLOOKUP($A21,'Return Data'!$B$7:$R$2292,9,0)</f>
        <v>4.0430000000000001</v>
      </c>
      <c r="E21" s="66">
        <f t="shared" si="0"/>
        <v>9</v>
      </c>
      <c r="F21" s="65">
        <f>VLOOKUP($A21,'Return Data'!$B$7:$R$2292,10,0)</f>
        <v>3.4298999999999999</v>
      </c>
      <c r="G21" s="66">
        <f t="shared" si="1"/>
        <v>13</v>
      </c>
      <c r="H21" s="65">
        <f>VLOOKUP($A21,'Return Data'!$B$7:$R$2292,11,0)</f>
        <v>2.6623000000000001</v>
      </c>
      <c r="I21" s="66">
        <f t="shared" si="2"/>
        <v>14</v>
      </c>
      <c r="J21" s="65">
        <f>VLOOKUP($A21,'Return Data'!$B$7:$R$2292,12,0)</f>
        <v>3.9502000000000002</v>
      </c>
      <c r="K21" s="66">
        <f t="shared" si="3"/>
        <v>13</v>
      </c>
      <c r="L21" s="65">
        <f>VLOOKUP($A21,'Return Data'!$B$7:$R$2292,13,0)</f>
        <v>4.6349999999999998</v>
      </c>
      <c r="M21" s="66">
        <f t="shared" si="7"/>
        <v>6</v>
      </c>
      <c r="N21" s="65">
        <f>VLOOKUP($A21,'Return Data'!$B$7:$R$2292,17,0)</f>
        <v>6.1729000000000003</v>
      </c>
      <c r="O21" s="66">
        <f t="shared" si="8"/>
        <v>10</v>
      </c>
      <c r="P21" s="65">
        <f>VLOOKUP($A21,'Return Data'!$B$7:$R$2292,14,0)</f>
        <v>7.0846</v>
      </c>
      <c r="Q21" s="66">
        <f t="shared" si="9"/>
        <v>9</v>
      </c>
      <c r="R21" s="65">
        <f>VLOOKUP($A21,'Return Data'!$B$7:$R$2292,16,0)</f>
        <v>6.7933000000000003</v>
      </c>
      <c r="S21" s="67">
        <f t="shared" si="10"/>
        <v>15</v>
      </c>
    </row>
    <row r="22" spans="1:19" x14ac:dyDescent="0.3">
      <c r="A22" s="82" t="s">
        <v>631</v>
      </c>
      <c r="B22" s="64">
        <f>VLOOKUP($A22,'Return Data'!$B$7:$R$2292,3,0)</f>
        <v>44651</v>
      </c>
      <c r="C22" s="65">
        <f>VLOOKUP($A22,'Return Data'!$B$7:$R$2292,4,0)</f>
        <v>12.579599999999999</v>
      </c>
      <c r="D22" s="65">
        <f>VLOOKUP($A22,'Return Data'!$B$7:$R$2292,9,0)</f>
        <v>3.9537</v>
      </c>
      <c r="E22" s="66">
        <f t="shared" si="0"/>
        <v>10</v>
      </c>
      <c r="F22" s="65">
        <f>VLOOKUP($A22,'Return Data'!$B$7:$R$2292,10,0)</f>
        <v>3.8534000000000002</v>
      </c>
      <c r="G22" s="66">
        <f t="shared" si="1"/>
        <v>8</v>
      </c>
      <c r="H22" s="65">
        <f>VLOOKUP($A22,'Return Data'!$B$7:$R$2292,11,0)</f>
        <v>2.9983</v>
      </c>
      <c r="I22" s="66">
        <f t="shared" si="2"/>
        <v>12</v>
      </c>
      <c r="J22" s="65">
        <f>VLOOKUP($A22,'Return Data'!$B$7:$R$2292,12,0)</f>
        <v>3.8807999999999998</v>
      </c>
      <c r="K22" s="66">
        <f t="shared" si="3"/>
        <v>15</v>
      </c>
      <c r="L22" s="65">
        <f>VLOOKUP($A22,'Return Data'!$B$7:$R$2292,13,0)</f>
        <v>4.1177000000000001</v>
      </c>
      <c r="M22" s="66">
        <f t="shared" si="7"/>
        <v>14</v>
      </c>
      <c r="N22" s="65">
        <f>VLOOKUP($A22,'Return Data'!$B$7:$R$2292,17,0)</f>
        <v>5.8902999999999999</v>
      </c>
      <c r="O22" s="66">
        <f t="shared" si="8"/>
        <v>15</v>
      </c>
      <c r="P22" s="65"/>
      <c r="Q22" s="66"/>
      <c r="R22" s="65">
        <f>VLOOKUP($A22,'Return Data'!$B$7:$R$2292,16,0)</f>
        <v>7.5285000000000002</v>
      </c>
      <c r="S22" s="67">
        <f t="shared" si="10"/>
        <v>8</v>
      </c>
    </row>
    <row r="23" spans="1:19" x14ac:dyDescent="0.3">
      <c r="A23" s="82" t="s">
        <v>632</v>
      </c>
      <c r="B23" s="64">
        <f>VLOOKUP($A23,'Return Data'!$B$7:$R$2292,3,0)</f>
        <v>44651</v>
      </c>
      <c r="C23" s="65">
        <f>VLOOKUP($A23,'Return Data'!$B$7:$R$2292,4,0)</f>
        <v>32.607500000000002</v>
      </c>
      <c r="D23" s="65">
        <f>VLOOKUP($A23,'Return Data'!$B$7:$R$2292,9,0)</f>
        <v>4.28</v>
      </c>
      <c r="E23" s="66">
        <f t="shared" si="0"/>
        <v>6</v>
      </c>
      <c r="F23" s="65">
        <f>VLOOKUP($A23,'Return Data'!$B$7:$R$2292,10,0)</f>
        <v>4.0765000000000002</v>
      </c>
      <c r="G23" s="66">
        <f t="shared" si="1"/>
        <v>5</v>
      </c>
      <c r="H23" s="65">
        <f>VLOOKUP($A23,'Return Data'!$B$7:$R$2292,11,0)</f>
        <v>3.2614999999999998</v>
      </c>
      <c r="I23" s="66">
        <f t="shared" si="2"/>
        <v>5</v>
      </c>
      <c r="J23" s="65">
        <f>VLOOKUP($A23,'Return Data'!$B$7:$R$2292,12,0)</f>
        <v>4.0044000000000004</v>
      </c>
      <c r="K23" s="66">
        <f t="shared" si="3"/>
        <v>10</v>
      </c>
      <c r="L23" s="65">
        <f>VLOOKUP($A23,'Return Data'!$B$7:$R$2292,13,0)</f>
        <v>4.2526000000000002</v>
      </c>
      <c r="M23" s="66">
        <f t="shared" si="7"/>
        <v>11</v>
      </c>
      <c r="N23" s="65">
        <f>VLOOKUP($A23,'Return Data'!$B$7:$R$2292,17,0)</f>
        <v>6.4519000000000002</v>
      </c>
      <c r="O23" s="66">
        <f t="shared" si="8"/>
        <v>6</v>
      </c>
      <c r="P23" s="65">
        <f>VLOOKUP($A23,'Return Data'!$B$7:$R$2292,14,0)</f>
        <v>7.7638999999999996</v>
      </c>
      <c r="Q23" s="66">
        <f t="shared" si="9"/>
        <v>5</v>
      </c>
      <c r="R23" s="65">
        <f>VLOOKUP($A23,'Return Data'!$B$7:$R$2292,16,0)</f>
        <v>7.0877999999999997</v>
      </c>
      <c r="S23" s="67">
        <f t="shared" si="10"/>
        <v>12</v>
      </c>
    </row>
    <row r="24" spans="1:19" x14ac:dyDescent="0.3">
      <c r="A24" s="82" t="s">
        <v>635</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44651</v>
      </c>
      <c r="C25" s="65">
        <f>VLOOKUP($A25,'Return Data'!$B$7:$R$2292,4,0)</f>
        <v>12.508100000000001</v>
      </c>
      <c r="D25" s="65">
        <f>VLOOKUP($A25,'Return Data'!$B$7:$R$2292,9,0)</f>
        <v>3.7395</v>
      </c>
      <c r="E25" s="66">
        <f t="shared" si="0"/>
        <v>12</v>
      </c>
      <c r="F25" s="65">
        <f>VLOOKUP($A25,'Return Data'!$B$7:$R$2292,10,0)</f>
        <v>3.6972</v>
      </c>
      <c r="G25" s="66">
        <f t="shared" si="1"/>
        <v>10</v>
      </c>
      <c r="H25" s="65">
        <f>VLOOKUP($A25,'Return Data'!$B$7:$R$2292,11,0)</f>
        <v>2.9051</v>
      </c>
      <c r="I25" s="66">
        <f t="shared" si="2"/>
        <v>13</v>
      </c>
      <c r="J25" s="65">
        <f>VLOOKUP($A25,'Return Data'!$B$7:$R$2292,12,0)</f>
        <v>3.9893999999999998</v>
      </c>
      <c r="K25" s="66">
        <f t="shared" si="3"/>
        <v>11</v>
      </c>
      <c r="L25" s="65">
        <f>VLOOKUP($A25,'Return Data'!$B$7:$R$2292,13,0)</f>
        <v>4.2064000000000004</v>
      </c>
      <c r="M25" s="66">
        <f t="shared" si="7"/>
        <v>12</v>
      </c>
      <c r="N25" s="65">
        <f>VLOOKUP($A25,'Return Data'!$B$7:$R$2292,17,0)</f>
        <v>5.9565000000000001</v>
      </c>
      <c r="O25" s="66">
        <f t="shared" si="8"/>
        <v>13</v>
      </c>
      <c r="P25" s="65">
        <f>VLOOKUP($A25,'Return Data'!$B$7:$R$2292,14,0)</f>
        <v>5.3452999999999999</v>
      </c>
      <c r="Q25" s="66">
        <f t="shared" si="9"/>
        <v>16</v>
      </c>
      <c r="R25" s="65">
        <f>VLOOKUP($A25,'Return Data'!$B$7:$R$2292,16,0)</f>
        <v>5.9817</v>
      </c>
      <c r="S25" s="67">
        <f t="shared" si="10"/>
        <v>18</v>
      </c>
    </row>
    <row r="26" spans="1:19" x14ac:dyDescent="0.3">
      <c r="A26" s="82" t="s">
        <v>639</v>
      </c>
      <c r="B26" s="64">
        <f>VLOOKUP($A26,'Return Data'!$B$7:$R$2292,3,0)</f>
        <v>44651</v>
      </c>
      <c r="C26" s="65">
        <f>VLOOKUP($A26,'Return Data'!$B$7:$R$2292,4,0)</f>
        <v>13.2491</v>
      </c>
      <c r="D26" s="65">
        <f>VLOOKUP($A26,'Return Data'!$B$7:$R$2292,9,0)</f>
        <v>4.2633000000000001</v>
      </c>
      <c r="E26" s="66">
        <f t="shared" si="0"/>
        <v>7</v>
      </c>
      <c r="F26" s="65">
        <f>VLOOKUP($A26,'Return Data'!$B$7:$R$2292,10,0)</f>
        <v>3.5884</v>
      </c>
      <c r="G26" s="66">
        <f t="shared" si="1"/>
        <v>11</v>
      </c>
      <c r="H26" s="65">
        <f>VLOOKUP($A26,'Return Data'!$B$7:$R$2292,11,0)</f>
        <v>3.1612</v>
      </c>
      <c r="I26" s="66">
        <f t="shared" si="2"/>
        <v>7</v>
      </c>
      <c r="J26" s="65">
        <f>VLOOKUP($A26,'Return Data'!$B$7:$R$2292,12,0)</f>
        <v>4.1448</v>
      </c>
      <c r="K26" s="66">
        <f t="shared" si="3"/>
        <v>7</v>
      </c>
      <c r="L26" s="65">
        <f>VLOOKUP($A26,'Return Data'!$B$7:$R$2292,13,0)</f>
        <v>4.3064</v>
      </c>
      <c r="M26" s="66">
        <f t="shared" si="7"/>
        <v>9</v>
      </c>
      <c r="N26" s="65">
        <f>VLOOKUP($A26,'Return Data'!$B$7:$R$2292,17,0)</f>
        <v>6.1638000000000002</v>
      </c>
      <c r="O26" s="66">
        <f t="shared" si="8"/>
        <v>11</v>
      </c>
      <c r="P26" s="65">
        <f>VLOOKUP($A26,'Return Data'!$B$7:$R$2292,14,0)</f>
        <v>7.8956999999999997</v>
      </c>
      <c r="Q26" s="66">
        <f t="shared" si="9"/>
        <v>3</v>
      </c>
      <c r="R26" s="65">
        <f>VLOOKUP($A26,'Return Data'!$B$7:$R$2292,16,0)</f>
        <v>8.0206999999999997</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3.8171736842105268</v>
      </c>
      <c r="E28" s="88"/>
      <c r="F28" s="89">
        <f>AVERAGE(F8:F26)</f>
        <v>3.4357315789473688</v>
      </c>
      <c r="G28" s="88"/>
      <c r="H28" s="89">
        <f>AVERAGE(H8:H26)</f>
        <v>2.8743526315789474</v>
      </c>
      <c r="I28" s="88"/>
      <c r="J28" s="89">
        <f>AVERAGE(J8:J26)</f>
        <v>3.8601421052631575</v>
      </c>
      <c r="K28" s="88"/>
      <c r="L28" s="89">
        <f>AVERAGE(L8:L26)</f>
        <v>4.1362052631578949</v>
      </c>
      <c r="M28" s="88"/>
      <c r="N28" s="89">
        <f>AVERAGE(N8:N26)</f>
        <v>5.921410526315789</v>
      </c>
      <c r="O28" s="88"/>
      <c r="P28" s="89">
        <f>AVERAGE(P8:P26)</f>
        <v>6.9818823529411764</v>
      </c>
      <c r="Q28" s="88"/>
      <c r="R28" s="89">
        <f>AVERAGE(R8:R26)</f>
        <v>7.0926578947368428</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0</v>
      </c>
      <c r="O29" s="88"/>
      <c r="P29" s="89">
        <f>MIN(P8:P26)</f>
        <v>3.5011999999999999</v>
      </c>
      <c r="Q29" s="88"/>
      <c r="R29" s="89">
        <f>MIN(R8:R26)</f>
        <v>0</v>
      </c>
      <c r="S29" s="90"/>
    </row>
    <row r="30" spans="1:19" ht="15" thickBot="1" x14ac:dyDescent="0.35">
      <c r="A30" s="91" t="s">
        <v>29</v>
      </c>
      <c r="B30" s="92"/>
      <c r="C30" s="92"/>
      <c r="D30" s="93">
        <f>MAX(D8:D26)</f>
        <v>6.6681999999999997</v>
      </c>
      <c r="E30" s="92"/>
      <c r="F30" s="93">
        <f>MAX(F8:F26)</f>
        <v>4.7725</v>
      </c>
      <c r="G30" s="92"/>
      <c r="H30" s="93">
        <f>MAX(H8:H26)</f>
        <v>3.9628000000000001</v>
      </c>
      <c r="I30" s="92"/>
      <c r="J30" s="93">
        <f>MAX(J8:J26)</f>
        <v>4.9535</v>
      </c>
      <c r="K30" s="92"/>
      <c r="L30" s="93">
        <f>MAX(L8:L26)</f>
        <v>5.258</v>
      </c>
      <c r="M30" s="92"/>
      <c r="N30" s="93">
        <f>MAX(N8:N26)</f>
        <v>7.3555000000000001</v>
      </c>
      <c r="O30" s="92"/>
      <c r="P30" s="93">
        <f>MAX(P8:P26)</f>
        <v>8.7103000000000002</v>
      </c>
      <c r="Q30" s="92"/>
      <c r="R30" s="93">
        <f>MAX(R8:R26)</f>
        <v>9.1601999999999997</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921</v>
      </c>
      <c r="B8" s="64">
        <f>VLOOKUP($A8,'Return Data'!$B$7:$R$2292,3,0)</f>
        <v>44651</v>
      </c>
      <c r="C8" s="65">
        <f>VLOOKUP($A8,'Return Data'!$B$7:$R$2292,4,0)</f>
        <v>337.38</v>
      </c>
      <c r="D8" s="65">
        <f>VLOOKUP($A8,'Return Data'!$B$7:$R$2292,10,0)</f>
        <v>-0.78810000000000002</v>
      </c>
      <c r="E8" s="66">
        <f t="shared" ref="E8:E35" si="0">RANK(D8,D$8:D$35,0)</f>
        <v>9</v>
      </c>
      <c r="F8" s="65">
        <f>VLOOKUP($A8,'Return Data'!$B$7:$R$2292,11,0)</f>
        <v>-1.6154999999999999</v>
      </c>
      <c r="G8" s="66">
        <f t="shared" ref="G8:G35" si="1">RANK(F8,F$8:F$35,0)</f>
        <v>13</v>
      </c>
      <c r="H8" s="65">
        <f>VLOOKUP($A8,'Return Data'!$B$7:$R$2292,12,0)</f>
        <v>10.7362</v>
      </c>
      <c r="I8" s="66">
        <f t="shared" ref="I8:I35" si="2">RANK(H8,H$8:H$35,0)</f>
        <v>9</v>
      </c>
      <c r="J8" s="65">
        <f>VLOOKUP($A8,'Return Data'!$B$7:$R$2292,13,0)</f>
        <v>20.1111</v>
      </c>
      <c r="K8" s="66">
        <f t="shared" ref="K8:K35" si="3">RANK(J8,J$8:J$35,0)</f>
        <v>7</v>
      </c>
      <c r="L8" s="65">
        <f>VLOOKUP($A8,'Return Data'!$B$7:$R$2292,17,0)</f>
        <v>42.972299999999997</v>
      </c>
      <c r="M8" s="66">
        <f t="shared" ref="M8:M35" si="4">RANK(L8,L$8:L$35,0)</f>
        <v>3</v>
      </c>
      <c r="N8" s="65">
        <f>VLOOKUP($A8,'Return Data'!$B$7:$R$2292,14,0)</f>
        <v>14.1539</v>
      </c>
      <c r="O8" s="66">
        <f t="shared" ref="O8:O25" si="5">RANK(N8,N$8:N$35,0)</f>
        <v>17</v>
      </c>
      <c r="P8" s="65">
        <f>VLOOKUP($A8,'Return Data'!$B$7:$R$2292,15,0)</f>
        <v>11.799799999999999</v>
      </c>
      <c r="Q8" s="66">
        <f t="shared" ref="Q8:Q25" si="6">RANK(P8,P$8:P$35,0)</f>
        <v>18</v>
      </c>
      <c r="R8" s="65">
        <f>VLOOKUP($A8,'Return Data'!$B$7:$R$2292,16,0)</f>
        <v>19.6675</v>
      </c>
      <c r="S8" s="67">
        <f t="shared" ref="S8:S35" si="7">RANK(R8,R$8:R$35,0)</f>
        <v>2</v>
      </c>
    </row>
    <row r="9" spans="1:20" x14ac:dyDescent="0.3">
      <c r="A9" s="63" t="s">
        <v>924</v>
      </c>
      <c r="B9" s="64">
        <f>VLOOKUP($A9,'Return Data'!$B$7:$R$2292,3,0)</f>
        <v>44651</v>
      </c>
      <c r="C9" s="65">
        <f>VLOOKUP($A9,'Return Data'!$B$7:$R$2292,4,0)</f>
        <v>44.78</v>
      </c>
      <c r="D9" s="65">
        <f>VLOOKUP($A9,'Return Data'!$B$7:$R$2292,10,0)</f>
        <v>-3.262</v>
      </c>
      <c r="E9" s="66">
        <f t="shared" si="0"/>
        <v>23</v>
      </c>
      <c r="F9" s="65">
        <f>VLOOKUP($A9,'Return Data'!$B$7:$R$2292,11,0)</f>
        <v>-4.3979999999999997</v>
      </c>
      <c r="G9" s="66">
        <f t="shared" si="1"/>
        <v>26</v>
      </c>
      <c r="H9" s="65">
        <f>VLOOKUP($A9,'Return Data'!$B$7:$R$2292,12,0)</f>
        <v>6.8479999999999999</v>
      </c>
      <c r="I9" s="66">
        <f t="shared" si="2"/>
        <v>24</v>
      </c>
      <c r="J9" s="65">
        <f>VLOOKUP($A9,'Return Data'!$B$7:$R$2292,13,0)</f>
        <v>15.6807</v>
      </c>
      <c r="K9" s="66">
        <f t="shared" si="3"/>
        <v>23</v>
      </c>
      <c r="L9" s="65">
        <f>VLOOKUP($A9,'Return Data'!$B$7:$R$2292,17,0)</f>
        <v>31.236699999999999</v>
      </c>
      <c r="M9" s="66">
        <f t="shared" si="4"/>
        <v>27</v>
      </c>
      <c r="N9" s="65">
        <f>VLOOKUP($A9,'Return Data'!$B$7:$R$2292,14,0)</f>
        <v>16.493600000000001</v>
      </c>
      <c r="O9" s="66">
        <f t="shared" si="5"/>
        <v>3</v>
      </c>
      <c r="P9" s="65">
        <f>VLOOKUP($A9,'Return Data'!$B$7:$R$2292,15,0)</f>
        <v>16.442</v>
      </c>
      <c r="Q9" s="66">
        <f t="shared" si="6"/>
        <v>1</v>
      </c>
      <c r="R9" s="65">
        <f>VLOOKUP($A9,'Return Data'!$B$7:$R$2292,16,0)</f>
        <v>13.028600000000001</v>
      </c>
      <c r="S9" s="67">
        <f t="shared" si="7"/>
        <v>16</v>
      </c>
    </row>
    <row r="10" spans="1:20" x14ac:dyDescent="0.3">
      <c r="A10" s="63" t="s">
        <v>2043</v>
      </c>
      <c r="B10" s="64">
        <f>VLOOKUP($A10,'Return Data'!$B$7:$R$2292,3,0)</f>
        <v>44651</v>
      </c>
      <c r="C10" s="65">
        <f>VLOOKUP($A10,'Return Data'!$B$7:$R$2292,4,0)</f>
        <v>138.47399999999999</v>
      </c>
      <c r="D10" s="65">
        <f>VLOOKUP($A10,'Return Data'!$B$7:$R$2292,10,0)</f>
        <v>-0.25640000000000002</v>
      </c>
      <c r="E10" s="66">
        <f t="shared" si="0"/>
        <v>5</v>
      </c>
      <c r="F10" s="65">
        <f>VLOOKUP($A10,'Return Data'!$B$7:$R$2292,11,0)</f>
        <v>-1.3085</v>
      </c>
      <c r="G10" s="66">
        <f t="shared" si="1"/>
        <v>12</v>
      </c>
      <c r="H10" s="65">
        <f>VLOOKUP($A10,'Return Data'!$B$7:$R$2292,12,0)</f>
        <v>9.6216000000000008</v>
      </c>
      <c r="I10" s="66">
        <f t="shared" si="2"/>
        <v>13</v>
      </c>
      <c r="J10" s="65">
        <f>VLOOKUP($A10,'Return Data'!$B$7:$R$2292,13,0)</f>
        <v>17.63</v>
      </c>
      <c r="K10" s="66">
        <f t="shared" si="3"/>
        <v>15</v>
      </c>
      <c r="L10" s="65">
        <f>VLOOKUP($A10,'Return Data'!$B$7:$R$2292,17,0)</f>
        <v>35.213900000000002</v>
      </c>
      <c r="M10" s="66">
        <f t="shared" si="4"/>
        <v>21</v>
      </c>
      <c r="N10" s="65">
        <f>VLOOKUP($A10,'Return Data'!$B$7:$R$2292,14,0)</f>
        <v>16.478000000000002</v>
      </c>
      <c r="O10" s="66">
        <f t="shared" si="5"/>
        <v>4</v>
      </c>
      <c r="P10" s="65">
        <f>VLOOKUP($A10,'Return Data'!$B$7:$R$2292,15,0)</f>
        <v>13.2765</v>
      </c>
      <c r="Q10" s="66">
        <f t="shared" si="6"/>
        <v>8</v>
      </c>
      <c r="R10" s="65">
        <f>VLOOKUP($A10,'Return Data'!$B$7:$R$2292,16,0)</f>
        <v>16.1754</v>
      </c>
      <c r="S10" s="67">
        <f t="shared" si="7"/>
        <v>9</v>
      </c>
    </row>
    <row r="11" spans="1:20" x14ac:dyDescent="0.3">
      <c r="A11" s="63" t="s">
        <v>928</v>
      </c>
      <c r="B11" s="64">
        <f>VLOOKUP($A11,'Return Data'!$B$7:$R$2292,3,0)</f>
        <v>44651</v>
      </c>
      <c r="C11" s="65">
        <f>VLOOKUP($A11,'Return Data'!$B$7:$R$2292,4,0)</f>
        <v>40.700000000000003</v>
      </c>
      <c r="D11" s="65">
        <f>VLOOKUP($A11,'Return Data'!$B$7:$R$2292,10,0)</f>
        <v>-2.1869999999999998</v>
      </c>
      <c r="E11" s="66">
        <f t="shared" si="0"/>
        <v>18</v>
      </c>
      <c r="F11" s="65">
        <f>VLOOKUP($A11,'Return Data'!$B$7:$R$2292,11,0)</f>
        <v>-2.8176000000000001</v>
      </c>
      <c r="G11" s="66">
        <f t="shared" si="1"/>
        <v>21</v>
      </c>
      <c r="H11" s="65">
        <f>VLOOKUP($A11,'Return Data'!$B$7:$R$2292,12,0)</f>
        <v>7.2180999999999997</v>
      </c>
      <c r="I11" s="66">
        <f t="shared" si="2"/>
        <v>23</v>
      </c>
      <c r="J11" s="65">
        <f>VLOOKUP($A11,'Return Data'!$B$7:$R$2292,13,0)</f>
        <v>15.756500000000001</v>
      </c>
      <c r="K11" s="66">
        <f t="shared" si="3"/>
        <v>22</v>
      </c>
      <c r="L11" s="65">
        <f>VLOOKUP($A11,'Return Data'!$B$7:$R$2292,17,0)</f>
        <v>37.619199999999999</v>
      </c>
      <c r="M11" s="66">
        <f t="shared" si="4"/>
        <v>19</v>
      </c>
      <c r="N11" s="65">
        <f>VLOOKUP($A11,'Return Data'!$B$7:$R$2292,14,0)</f>
        <v>17.996200000000002</v>
      </c>
      <c r="O11" s="66">
        <f t="shared" si="5"/>
        <v>1</v>
      </c>
      <c r="P11" s="65">
        <f>VLOOKUP($A11,'Return Data'!$B$7:$R$2292,15,0)</f>
        <v>15.4803</v>
      </c>
      <c r="Q11" s="66">
        <f t="shared" si="6"/>
        <v>2</v>
      </c>
      <c r="R11" s="65">
        <f>VLOOKUP($A11,'Return Data'!$B$7:$R$2292,16,0)</f>
        <v>12.840400000000001</v>
      </c>
      <c r="S11" s="67">
        <f t="shared" si="7"/>
        <v>17</v>
      </c>
    </row>
    <row r="12" spans="1:20" x14ac:dyDescent="0.3">
      <c r="A12" s="63" t="s">
        <v>930</v>
      </c>
      <c r="B12" s="64">
        <f>VLOOKUP($A12,'Return Data'!$B$7:$R$2292,3,0)</f>
        <v>44651</v>
      </c>
      <c r="C12" s="65">
        <f>VLOOKUP($A12,'Return Data'!$B$7:$R$2292,4,0)</f>
        <v>279.32</v>
      </c>
      <c r="D12" s="65">
        <f>VLOOKUP($A12,'Return Data'!$B$7:$R$2292,10,0)</f>
        <v>-3.8557999999999999</v>
      </c>
      <c r="E12" s="66">
        <f t="shared" si="0"/>
        <v>27</v>
      </c>
      <c r="F12" s="65">
        <f>VLOOKUP($A12,'Return Data'!$B$7:$R$2292,11,0)</f>
        <v>-6.7412999999999998</v>
      </c>
      <c r="G12" s="66">
        <f t="shared" si="1"/>
        <v>27</v>
      </c>
      <c r="H12" s="65">
        <f>VLOOKUP($A12,'Return Data'!$B$7:$R$2292,12,0)</f>
        <v>1.7596000000000001</v>
      </c>
      <c r="I12" s="66">
        <f t="shared" si="2"/>
        <v>27</v>
      </c>
      <c r="J12" s="65">
        <f>VLOOKUP($A12,'Return Data'!$B$7:$R$2292,13,0)</f>
        <v>10.311999999999999</v>
      </c>
      <c r="K12" s="66">
        <f t="shared" si="3"/>
        <v>28</v>
      </c>
      <c r="L12" s="65">
        <f>VLOOKUP($A12,'Return Data'!$B$7:$R$2292,17,0)</f>
        <v>34.381999999999998</v>
      </c>
      <c r="M12" s="66">
        <f t="shared" si="4"/>
        <v>23</v>
      </c>
      <c r="N12" s="65">
        <f>VLOOKUP($A12,'Return Data'!$B$7:$R$2292,14,0)</f>
        <v>10.5846</v>
      </c>
      <c r="O12" s="66">
        <f t="shared" si="5"/>
        <v>26</v>
      </c>
      <c r="P12" s="65">
        <f>VLOOKUP($A12,'Return Data'!$B$7:$R$2292,15,0)</f>
        <v>9.2842000000000002</v>
      </c>
      <c r="Q12" s="66">
        <f t="shared" si="6"/>
        <v>25</v>
      </c>
      <c r="R12" s="65">
        <f>VLOOKUP($A12,'Return Data'!$B$7:$R$2292,16,0)</f>
        <v>19.076599999999999</v>
      </c>
      <c r="S12" s="67">
        <f t="shared" si="7"/>
        <v>6</v>
      </c>
    </row>
    <row r="13" spans="1:20" x14ac:dyDescent="0.3">
      <c r="A13" s="63" t="s">
        <v>931</v>
      </c>
      <c r="B13" s="64">
        <f>VLOOKUP($A13,'Return Data'!$B$7:$R$2292,3,0)</f>
        <v>44651</v>
      </c>
      <c r="C13" s="65">
        <f>VLOOKUP($A13,'Return Data'!$B$7:$R$2292,4,0)</f>
        <v>53.85</v>
      </c>
      <c r="D13" s="65">
        <f>VLOOKUP($A13,'Return Data'!$B$7:$R$2292,10,0)</f>
        <v>-1.1927000000000001</v>
      </c>
      <c r="E13" s="66">
        <f t="shared" si="0"/>
        <v>11</v>
      </c>
      <c r="F13" s="65">
        <f>VLOOKUP($A13,'Return Data'!$B$7:$R$2292,11,0)</f>
        <v>-2.0731000000000002</v>
      </c>
      <c r="G13" s="66">
        <f t="shared" si="1"/>
        <v>16</v>
      </c>
      <c r="H13" s="65">
        <f>VLOOKUP($A13,'Return Data'!$B$7:$R$2292,12,0)</f>
        <v>8.6562000000000001</v>
      </c>
      <c r="I13" s="66">
        <f t="shared" si="2"/>
        <v>17</v>
      </c>
      <c r="J13" s="65">
        <f>VLOOKUP($A13,'Return Data'!$B$7:$R$2292,13,0)</f>
        <v>17.2181</v>
      </c>
      <c r="K13" s="66">
        <f t="shared" si="3"/>
        <v>19</v>
      </c>
      <c r="L13" s="65">
        <f>VLOOKUP($A13,'Return Data'!$B$7:$R$2292,17,0)</f>
        <v>39.027999999999999</v>
      </c>
      <c r="M13" s="66">
        <f t="shared" si="4"/>
        <v>16</v>
      </c>
      <c r="N13" s="65">
        <f>VLOOKUP($A13,'Return Data'!$B$7:$R$2292,14,0)</f>
        <v>14.885199999999999</v>
      </c>
      <c r="O13" s="66">
        <f t="shared" si="5"/>
        <v>11</v>
      </c>
      <c r="P13" s="65">
        <f>VLOOKUP($A13,'Return Data'!$B$7:$R$2292,15,0)</f>
        <v>13.6511</v>
      </c>
      <c r="Q13" s="66">
        <f t="shared" si="6"/>
        <v>6</v>
      </c>
      <c r="R13" s="65">
        <f>VLOOKUP($A13,'Return Data'!$B$7:$R$2292,16,0)</f>
        <v>13.974500000000001</v>
      </c>
      <c r="S13" s="67">
        <f t="shared" si="7"/>
        <v>14</v>
      </c>
    </row>
    <row r="14" spans="1:20" x14ac:dyDescent="0.3">
      <c r="A14" s="63" t="s">
        <v>933</v>
      </c>
      <c r="B14" s="64">
        <f>VLOOKUP($A14,'Return Data'!$B$7:$R$2292,3,0)</f>
        <v>44651</v>
      </c>
      <c r="C14" s="65">
        <f>VLOOKUP($A14,'Return Data'!$B$7:$R$2292,4,0)</f>
        <v>1640.1694803589201</v>
      </c>
      <c r="D14" s="65">
        <f>VLOOKUP($A14,'Return Data'!$B$7:$R$2292,10,0)</f>
        <v>-3.7037</v>
      </c>
      <c r="E14" s="66">
        <f t="shared" si="0"/>
        <v>25</v>
      </c>
      <c r="F14" s="65">
        <f>VLOOKUP($A14,'Return Data'!$B$7:$R$2292,11,0)</f>
        <v>-3.9499</v>
      </c>
      <c r="G14" s="66">
        <f t="shared" si="1"/>
        <v>25</v>
      </c>
      <c r="H14" s="65">
        <f>VLOOKUP($A14,'Return Data'!$B$7:$R$2292,12,0)</f>
        <v>4.8449999999999998</v>
      </c>
      <c r="I14" s="66">
        <f t="shared" si="2"/>
        <v>26</v>
      </c>
      <c r="J14" s="65">
        <f>VLOOKUP($A14,'Return Data'!$B$7:$R$2292,13,0)</f>
        <v>14.6251</v>
      </c>
      <c r="K14" s="66">
        <f t="shared" si="3"/>
        <v>25</v>
      </c>
      <c r="L14" s="65">
        <f>VLOOKUP($A14,'Return Data'!$B$7:$R$2292,17,0)</f>
        <v>42.432299999999998</v>
      </c>
      <c r="M14" s="66">
        <f t="shared" si="4"/>
        <v>4</v>
      </c>
      <c r="N14" s="65">
        <f>VLOOKUP($A14,'Return Data'!$B$7:$R$2292,14,0)</f>
        <v>13.148300000000001</v>
      </c>
      <c r="O14" s="66">
        <f t="shared" si="5"/>
        <v>20</v>
      </c>
      <c r="P14" s="65">
        <f>VLOOKUP($A14,'Return Data'!$B$7:$R$2292,15,0)</f>
        <v>10.8314</v>
      </c>
      <c r="Q14" s="66">
        <f t="shared" si="6"/>
        <v>21</v>
      </c>
      <c r="R14" s="65">
        <f>VLOOKUP($A14,'Return Data'!$B$7:$R$2292,16,0)</f>
        <v>19.7105</v>
      </c>
      <c r="S14" s="67">
        <f t="shared" si="7"/>
        <v>1</v>
      </c>
    </row>
    <row r="15" spans="1:20" x14ac:dyDescent="0.3">
      <c r="A15" s="63" t="s">
        <v>935</v>
      </c>
      <c r="B15" s="64">
        <f>VLOOKUP($A15,'Return Data'!$B$7:$R$2292,3,0)</f>
        <v>44651</v>
      </c>
      <c r="C15" s="65">
        <f>VLOOKUP($A15,'Return Data'!$B$7:$R$2292,4,0)</f>
        <v>851.04289904507095</v>
      </c>
      <c r="D15" s="65">
        <f>VLOOKUP($A15,'Return Data'!$B$7:$R$2292,10,0)</f>
        <v>1.9128000000000001</v>
      </c>
      <c r="E15" s="66">
        <f t="shared" si="0"/>
        <v>3</v>
      </c>
      <c r="F15" s="65">
        <f>VLOOKUP($A15,'Return Data'!$B$7:$R$2292,11,0)</f>
        <v>0.25469999999999998</v>
      </c>
      <c r="G15" s="66">
        <f t="shared" si="1"/>
        <v>4</v>
      </c>
      <c r="H15" s="65">
        <f>VLOOKUP($A15,'Return Data'!$B$7:$R$2292,12,0)</f>
        <v>11.075900000000001</v>
      </c>
      <c r="I15" s="66">
        <f t="shared" si="2"/>
        <v>6</v>
      </c>
      <c r="J15" s="65">
        <f>VLOOKUP($A15,'Return Data'!$B$7:$R$2292,13,0)</f>
        <v>20.845500000000001</v>
      </c>
      <c r="K15" s="66">
        <f t="shared" si="3"/>
        <v>5</v>
      </c>
      <c r="L15" s="65">
        <f>VLOOKUP($A15,'Return Data'!$B$7:$R$2292,17,0)</f>
        <v>41.874099999999999</v>
      </c>
      <c r="M15" s="66">
        <f t="shared" si="4"/>
        <v>7</v>
      </c>
      <c r="N15" s="65">
        <f>VLOOKUP($A15,'Return Data'!$B$7:$R$2292,14,0)</f>
        <v>11.313800000000001</v>
      </c>
      <c r="O15" s="66">
        <f t="shared" si="5"/>
        <v>25</v>
      </c>
      <c r="P15" s="65">
        <f>VLOOKUP($A15,'Return Data'!$B$7:$R$2292,15,0)</f>
        <v>11.539</v>
      </c>
      <c r="Q15" s="66">
        <f t="shared" si="6"/>
        <v>19</v>
      </c>
      <c r="R15" s="65">
        <f>VLOOKUP($A15,'Return Data'!$B$7:$R$2292,16,0)</f>
        <v>18.965499999999999</v>
      </c>
      <c r="S15" s="67">
        <f t="shared" si="7"/>
        <v>7</v>
      </c>
    </row>
    <row r="16" spans="1:20" x14ac:dyDescent="0.3">
      <c r="A16" s="63" t="s">
        <v>937</v>
      </c>
      <c r="B16" s="64">
        <f>VLOOKUP($A16,'Return Data'!$B$7:$R$2292,3,0)</f>
        <v>44651</v>
      </c>
      <c r="C16" s="65">
        <f>VLOOKUP($A16,'Return Data'!$B$7:$R$2292,4,0)</f>
        <v>312.63479999999998</v>
      </c>
      <c r="D16" s="65">
        <f>VLOOKUP($A16,'Return Data'!$B$7:$R$2292,10,0)</f>
        <v>-2.6009000000000002</v>
      </c>
      <c r="E16" s="66">
        <f t="shared" si="0"/>
        <v>21</v>
      </c>
      <c r="F16" s="65">
        <f>VLOOKUP($A16,'Return Data'!$B$7:$R$2292,11,0)</f>
        <v>-1.8871</v>
      </c>
      <c r="G16" s="66">
        <f t="shared" si="1"/>
        <v>14</v>
      </c>
      <c r="H16" s="65">
        <f>VLOOKUP($A16,'Return Data'!$B$7:$R$2292,12,0)</f>
        <v>7.8357000000000001</v>
      </c>
      <c r="I16" s="66">
        <f t="shared" si="2"/>
        <v>21</v>
      </c>
      <c r="J16" s="65">
        <f>VLOOKUP($A16,'Return Data'!$B$7:$R$2292,13,0)</f>
        <v>14.9123</v>
      </c>
      <c r="K16" s="66">
        <f t="shared" si="3"/>
        <v>24</v>
      </c>
      <c r="L16" s="65">
        <f>VLOOKUP($A16,'Return Data'!$B$7:$R$2292,17,0)</f>
        <v>37.582599999999999</v>
      </c>
      <c r="M16" s="66">
        <f t="shared" si="4"/>
        <v>20</v>
      </c>
      <c r="N16" s="65">
        <f>VLOOKUP($A16,'Return Data'!$B$7:$R$2292,14,0)</f>
        <v>14.1755</v>
      </c>
      <c r="O16" s="66">
        <f t="shared" si="5"/>
        <v>16</v>
      </c>
      <c r="P16" s="65">
        <f>VLOOKUP($A16,'Return Data'!$B$7:$R$2292,15,0)</f>
        <v>12.051399999999999</v>
      </c>
      <c r="Q16" s="66">
        <f t="shared" si="6"/>
        <v>16</v>
      </c>
      <c r="R16" s="65">
        <f>VLOOKUP($A16,'Return Data'!$B$7:$R$2292,16,0)</f>
        <v>19.506499999999999</v>
      </c>
      <c r="S16" s="67">
        <f t="shared" si="7"/>
        <v>5</v>
      </c>
    </row>
    <row r="17" spans="1:19" x14ac:dyDescent="0.3">
      <c r="A17" s="63" t="s">
        <v>939</v>
      </c>
      <c r="B17" s="64">
        <f>VLOOKUP($A17,'Return Data'!$B$7:$R$2292,3,0)</f>
        <v>44651</v>
      </c>
      <c r="C17" s="65">
        <f>VLOOKUP($A17,'Return Data'!$B$7:$R$2292,4,0)</f>
        <v>65.58</v>
      </c>
      <c r="D17" s="65">
        <f>VLOOKUP($A17,'Return Data'!$B$7:$R$2292,10,0)</f>
        <v>0.55200000000000005</v>
      </c>
      <c r="E17" s="66">
        <f t="shared" si="0"/>
        <v>4</v>
      </c>
      <c r="F17" s="65">
        <f>VLOOKUP($A17,'Return Data'!$B$7:$R$2292,11,0)</f>
        <v>1.1256999999999999</v>
      </c>
      <c r="G17" s="66">
        <f t="shared" si="1"/>
        <v>1</v>
      </c>
      <c r="H17" s="65">
        <f>VLOOKUP($A17,'Return Data'!$B$7:$R$2292,12,0)</f>
        <v>13.3034</v>
      </c>
      <c r="I17" s="66">
        <f t="shared" si="2"/>
        <v>2</v>
      </c>
      <c r="J17" s="65">
        <f>VLOOKUP($A17,'Return Data'!$B$7:$R$2292,13,0)</f>
        <v>22.282299999999999</v>
      </c>
      <c r="K17" s="66">
        <f t="shared" si="3"/>
        <v>4</v>
      </c>
      <c r="L17" s="65">
        <f>VLOOKUP($A17,'Return Data'!$B$7:$R$2292,17,0)</f>
        <v>43.628399999999999</v>
      </c>
      <c r="M17" s="66">
        <f t="shared" si="4"/>
        <v>2</v>
      </c>
      <c r="N17" s="65">
        <f>VLOOKUP($A17,'Return Data'!$B$7:$R$2292,14,0)</f>
        <v>15.8232</v>
      </c>
      <c r="O17" s="66">
        <f t="shared" si="5"/>
        <v>7</v>
      </c>
      <c r="P17" s="65">
        <f>VLOOKUP($A17,'Return Data'!$B$7:$R$2292,15,0)</f>
        <v>13.8056</v>
      </c>
      <c r="Q17" s="66">
        <f t="shared" si="6"/>
        <v>5</v>
      </c>
      <c r="R17" s="65">
        <f>VLOOKUP($A17,'Return Data'!$B$7:$R$2292,16,0)</f>
        <v>14.529500000000001</v>
      </c>
      <c r="S17" s="67">
        <f t="shared" si="7"/>
        <v>13</v>
      </c>
    </row>
    <row r="18" spans="1:19" x14ac:dyDescent="0.3">
      <c r="A18" s="63" t="s">
        <v>941</v>
      </c>
      <c r="B18" s="64">
        <f>VLOOKUP($A18,'Return Data'!$B$7:$R$2292,3,0)</f>
        <v>44651</v>
      </c>
      <c r="C18" s="65">
        <f>VLOOKUP($A18,'Return Data'!$B$7:$R$2292,4,0)</f>
        <v>39.25</v>
      </c>
      <c r="D18" s="65">
        <f>VLOOKUP($A18,'Return Data'!$B$7:$R$2292,10,0)</f>
        <v>-0.48170000000000002</v>
      </c>
      <c r="E18" s="66">
        <f t="shared" si="0"/>
        <v>6</v>
      </c>
      <c r="F18" s="65">
        <f>VLOOKUP($A18,'Return Data'!$B$7:$R$2292,11,0)</f>
        <v>-1.0837000000000001</v>
      </c>
      <c r="G18" s="66">
        <f t="shared" si="1"/>
        <v>8</v>
      </c>
      <c r="H18" s="65">
        <f>VLOOKUP($A18,'Return Data'!$B$7:$R$2292,12,0)</f>
        <v>11.982900000000001</v>
      </c>
      <c r="I18" s="66">
        <f t="shared" si="2"/>
        <v>4</v>
      </c>
      <c r="J18" s="65">
        <f>VLOOKUP($A18,'Return Data'!$B$7:$R$2292,13,0)</f>
        <v>23.817</v>
      </c>
      <c r="K18" s="66">
        <f t="shared" si="3"/>
        <v>3</v>
      </c>
      <c r="L18" s="65">
        <f>VLOOKUP($A18,'Return Data'!$B$7:$R$2292,17,0)</f>
        <v>41.619900000000001</v>
      </c>
      <c r="M18" s="66">
        <f t="shared" si="4"/>
        <v>10</v>
      </c>
      <c r="N18" s="65">
        <f>VLOOKUP($A18,'Return Data'!$B$7:$R$2292,14,0)</f>
        <v>17.9939</v>
      </c>
      <c r="O18" s="66">
        <f t="shared" si="5"/>
        <v>2</v>
      </c>
      <c r="P18" s="65">
        <f>VLOOKUP($A18,'Return Data'!$B$7:$R$2292,15,0)</f>
        <v>12.6805</v>
      </c>
      <c r="Q18" s="66">
        <f t="shared" si="6"/>
        <v>13</v>
      </c>
      <c r="R18" s="65">
        <f>VLOOKUP($A18,'Return Data'!$B$7:$R$2292,16,0)</f>
        <v>14.839700000000001</v>
      </c>
      <c r="S18" s="67">
        <f t="shared" si="7"/>
        <v>12</v>
      </c>
    </row>
    <row r="19" spans="1:19" x14ac:dyDescent="0.3">
      <c r="A19" s="63" t="s">
        <v>944</v>
      </c>
      <c r="B19" s="64">
        <f>VLOOKUP($A19,'Return Data'!$B$7:$R$2292,3,0)</f>
        <v>44651</v>
      </c>
      <c r="C19" s="65">
        <f>VLOOKUP($A19,'Return Data'!$B$7:$R$2292,4,0)</f>
        <v>49.22</v>
      </c>
      <c r="D19" s="65">
        <f>VLOOKUP($A19,'Return Data'!$B$7:$R$2292,10,0)</f>
        <v>-2.5539000000000001</v>
      </c>
      <c r="E19" s="66">
        <f t="shared" si="0"/>
        <v>20</v>
      </c>
      <c r="F19" s="65">
        <f>VLOOKUP($A19,'Return Data'!$B$7:$R$2292,11,0)</f>
        <v>-0.80610000000000004</v>
      </c>
      <c r="G19" s="66">
        <f t="shared" si="1"/>
        <v>6</v>
      </c>
      <c r="H19" s="65">
        <f>VLOOKUP($A19,'Return Data'!$B$7:$R$2292,12,0)</f>
        <v>10.9558</v>
      </c>
      <c r="I19" s="66">
        <f t="shared" si="2"/>
        <v>7</v>
      </c>
      <c r="J19" s="65">
        <f>VLOOKUP($A19,'Return Data'!$B$7:$R$2292,13,0)</f>
        <v>18.860199999999999</v>
      </c>
      <c r="K19" s="66">
        <f t="shared" si="3"/>
        <v>12</v>
      </c>
      <c r="L19" s="65">
        <f>VLOOKUP($A19,'Return Data'!$B$7:$R$2292,17,0)</f>
        <v>38.389899999999997</v>
      </c>
      <c r="M19" s="66">
        <f t="shared" si="4"/>
        <v>17</v>
      </c>
      <c r="N19" s="65">
        <f>VLOOKUP($A19,'Return Data'!$B$7:$R$2292,14,0)</f>
        <v>14.8001</v>
      </c>
      <c r="O19" s="66">
        <f t="shared" si="5"/>
        <v>12</v>
      </c>
      <c r="P19" s="65">
        <f>VLOOKUP($A19,'Return Data'!$B$7:$R$2292,15,0)</f>
        <v>12.9025</v>
      </c>
      <c r="Q19" s="66">
        <f t="shared" si="6"/>
        <v>10</v>
      </c>
      <c r="R19" s="65">
        <f>VLOOKUP($A19,'Return Data'!$B$7:$R$2292,16,0)</f>
        <v>10.599500000000001</v>
      </c>
      <c r="S19" s="67">
        <f t="shared" si="7"/>
        <v>23</v>
      </c>
    </row>
    <row r="20" spans="1:19" x14ac:dyDescent="0.3">
      <c r="A20" s="63" t="s">
        <v>1937</v>
      </c>
      <c r="B20" s="64">
        <f>VLOOKUP($A20,'Return Data'!$B$7:$R$2292,3,0)</f>
        <v>44651</v>
      </c>
      <c r="C20" s="65">
        <f>VLOOKUP($A20,'Return Data'!$B$7:$R$2292,4,0)</f>
        <v>28.25</v>
      </c>
      <c r="D20" s="65">
        <f>VLOOKUP($A20,'Return Data'!$B$7:$R$2292,10,0)</f>
        <v>-1.4649000000000001</v>
      </c>
      <c r="E20" s="66">
        <f t="shared" si="0"/>
        <v>14</v>
      </c>
      <c r="F20" s="65">
        <f>VLOOKUP($A20,'Return Data'!$B$7:$R$2292,11,0)</f>
        <v>-2.8542000000000001</v>
      </c>
      <c r="G20" s="66">
        <f t="shared" si="1"/>
        <v>22</v>
      </c>
      <c r="H20" s="65">
        <f>VLOOKUP($A20,'Return Data'!$B$7:$R$2292,12,0)</f>
        <v>7.5370999999999997</v>
      </c>
      <c r="I20" s="66">
        <f t="shared" si="2"/>
        <v>22</v>
      </c>
      <c r="J20" s="65">
        <f>VLOOKUP($A20,'Return Data'!$B$7:$R$2292,13,0)</f>
        <v>13.453799999999999</v>
      </c>
      <c r="K20" s="66">
        <f t="shared" si="3"/>
        <v>26</v>
      </c>
      <c r="L20" s="65">
        <f>VLOOKUP($A20,'Return Data'!$B$7:$R$2292,17,0)</f>
        <v>32.094799999999999</v>
      </c>
      <c r="M20" s="66">
        <f t="shared" si="4"/>
        <v>26</v>
      </c>
      <c r="N20" s="65">
        <f>VLOOKUP($A20,'Return Data'!$B$7:$R$2292,14,0)</f>
        <v>9.9966000000000008</v>
      </c>
      <c r="O20" s="66">
        <f t="shared" si="5"/>
        <v>27</v>
      </c>
      <c r="P20" s="65">
        <f>VLOOKUP($A20,'Return Data'!$B$7:$R$2292,15,0)</f>
        <v>10.171900000000001</v>
      </c>
      <c r="Q20" s="66">
        <f t="shared" si="6"/>
        <v>24</v>
      </c>
      <c r="R20" s="65">
        <f>VLOOKUP($A20,'Return Data'!$B$7:$R$2292,16,0)</f>
        <v>10.7818</v>
      </c>
      <c r="S20" s="67">
        <f t="shared" si="7"/>
        <v>22</v>
      </c>
    </row>
    <row r="21" spans="1:19" x14ac:dyDescent="0.3">
      <c r="A21" s="63" t="s">
        <v>946</v>
      </c>
      <c r="B21" s="64">
        <f>VLOOKUP($A21,'Return Data'!$B$7:$R$2292,3,0)</f>
        <v>44651</v>
      </c>
      <c r="C21" s="65">
        <f>VLOOKUP($A21,'Return Data'!$B$7:$R$2292,4,0)</f>
        <v>43.9</v>
      </c>
      <c r="D21" s="65">
        <f>VLOOKUP($A21,'Return Data'!$B$7:$R$2292,10,0)</f>
        <v>-2.8331</v>
      </c>
      <c r="E21" s="66">
        <f t="shared" si="0"/>
        <v>22</v>
      </c>
      <c r="F21" s="65">
        <f>VLOOKUP($A21,'Return Data'!$B$7:$R$2292,11,0)</f>
        <v>-1.304</v>
      </c>
      <c r="G21" s="66">
        <f t="shared" si="1"/>
        <v>11</v>
      </c>
      <c r="H21" s="65">
        <f>VLOOKUP($A21,'Return Data'!$B$7:$R$2292,12,0)</f>
        <v>12.6219</v>
      </c>
      <c r="I21" s="66">
        <f t="shared" si="2"/>
        <v>3</v>
      </c>
      <c r="J21" s="65">
        <f>VLOOKUP($A21,'Return Data'!$B$7:$R$2292,13,0)</f>
        <v>24.3626</v>
      </c>
      <c r="K21" s="66">
        <f t="shared" si="3"/>
        <v>2</v>
      </c>
      <c r="L21" s="65">
        <f>VLOOKUP($A21,'Return Data'!$B$7:$R$2292,17,0)</f>
        <v>40.972499999999997</v>
      </c>
      <c r="M21" s="66">
        <f t="shared" si="4"/>
        <v>12</v>
      </c>
      <c r="N21" s="65">
        <f>VLOOKUP($A21,'Return Data'!$B$7:$R$2292,14,0)</f>
        <v>15.138299999999999</v>
      </c>
      <c r="O21" s="66">
        <f t="shared" si="5"/>
        <v>10</v>
      </c>
      <c r="P21" s="65">
        <f>VLOOKUP($A21,'Return Data'!$B$7:$R$2292,15,0)</f>
        <v>13.257</v>
      </c>
      <c r="Q21" s="66">
        <f t="shared" si="6"/>
        <v>9</v>
      </c>
      <c r="R21" s="65">
        <f>VLOOKUP($A21,'Return Data'!$B$7:$R$2292,16,0)</f>
        <v>12.4405</v>
      </c>
      <c r="S21" s="67">
        <f t="shared" si="7"/>
        <v>18</v>
      </c>
    </row>
    <row r="22" spans="1:19" x14ac:dyDescent="0.3">
      <c r="A22" s="63" t="s">
        <v>948</v>
      </c>
      <c r="B22" s="64">
        <f>VLOOKUP($A22,'Return Data'!$B$7:$R$2292,3,0)</f>
        <v>44651</v>
      </c>
      <c r="C22" s="65">
        <f>VLOOKUP($A22,'Return Data'!$B$7:$R$2292,4,0)</f>
        <v>98.284800000000004</v>
      </c>
      <c r="D22" s="65">
        <f>VLOOKUP($A22,'Return Data'!$B$7:$R$2292,10,0)</f>
        <v>-0.91900000000000004</v>
      </c>
      <c r="E22" s="66">
        <f t="shared" si="0"/>
        <v>10</v>
      </c>
      <c r="F22" s="65">
        <f>VLOOKUP($A22,'Return Data'!$B$7:$R$2292,11,0)</f>
        <v>0.41980000000000001</v>
      </c>
      <c r="G22" s="66">
        <f t="shared" si="1"/>
        <v>3</v>
      </c>
      <c r="H22" s="65">
        <f>VLOOKUP($A22,'Return Data'!$B$7:$R$2292,12,0)</f>
        <v>11.6412</v>
      </c>
      <c r="I22" s="66">
        <f t="shared" si="2"/>
        <v>5</v>
      </c>
      <c r="J22" s="65">
        <f>VLOOKUP($A22,'Return Data'!$B$7:$R$2292,13,0)</f>
        <v>18.639600000000002</v>
      </c>
      <c r="K22" s="66">
        <f t="shared" si="3"/>
        <v>13</v>
      </c>
      <c r="L22" s="65">
        <f>VLOOKUP($A22,'Return Data'!$B$7:$R$2292,17,0)</f>
        <v>27.873000000000001</v>
      </c>
      <c r="M22" s="66">
        <f t="shared" si="4"/>
        <v>28</v>
      </c>
      <c r="N22" s="65">
        <f>VLOOKUP($A22,'Return Data'!$B$7:$R$2292,14,0)</f>
        <v>13.9725</v>
      </c>
      <c r="O22" s="66">
        <f t="shared" si="5"/>
        <v>19</v>
      </c>
      <c r="P22" s="65">
        <f>VLOOKUP($A22,'Return Data'!$B$7:$R$2292,15,0)</f>
        <v>10.97</v>
      </c>
      <c r="Q22" s="66">
        <f t="shared" si="6"/>
        <v>20</v>
      </c>
      <c r="R22" s="65">
        <f>VLOOKUP($A22,'Return Data'!$B$7:$R$2292,16,0)</f>
        <v>8.8269000000000002</v>
      </c>
      <c r="S22" s="67">
        <f t="shared" si="7"/>
        <v>28</v>
      </c>
    </row>
    <row r="23" spans="1:19" x14ac:dyDescent="0.3">
      <c r="A23" s="63" t="s">
        <v>1814</v>
      </c>
      <c r="B23" s="64">
        <f>VLOOKUP($A23,'Return Data'!$B$7:$R$2292,3,0)</f>
        <v>44651</v>
      </c>
      <c r="C23" s="65">
        <f>VLOOKUP($A23,'Return Data'!$B$7:$R$2292,4,0)</f>
        <v>368.63400000000001</v>
      </c>
      <c r="D23" s="65">
        <f>VLOOKUP($A23,'Return Data'!$B$7:$R$2292,10,0)</f>
        <v>-1.8345</v>
      </c>
      <c r="E23" s="66">
        <f t="shared" si="0"/>
        <v>17</v>
      </c>
      <c r="F23" s="65">
        <f>VLOOKUP($A23,'Return Data'!$B$7:$R$2292,11,0)</f>
        <v>-2.8671000000000002</v>
      </c>
      <c r="G23" s="66">
        <f t="shared" si="1"/>
        <v>23</v>
      </c>
      <c r="H23" s="65">
        <f>VLOOKUP($A23,'Return Data'!$B$7:$R$2292,12,0)</f>
        <v>7.9913999999999996</v>
      </c>
      <c r="I23" s="66">
        <f t="shared" si="2"/>
        <v>20</v>
      </c>
      <c r="J23" s="65">
        <f>VLOOKUP($A23,'Return Data'!$B$7:$R$2292,13,0)</f>
        <v>17.333600000000001</v>
      </c>
      <c r="K23" s="66">
        <f t="shared" si="3"/>
        <v>16</v>
      </c>
      <c r="L23" s="65">
        <f>VLOOKUP($A23,'Return Data'!$B$7:$R$2292,17,0)</f>
        <v>41.669499999999999</v>
      </c>
      <c r="M23" s="66">
        <f t="shared" si="4"/>
        <v>9</v>
      </c>
      <c r="N23" s="65">
        <f>VLOOKUP($A23,'Return Data'!$B$7:$R$2292,14,0)</f>
        <v>16.2516</v>
      </c>
      <c r="O23" s="66">
        <f t="shared" si="5"/>
        <v>6</v>
      </c>
      <c r="P23" s="65">
        <f>VLOOKUP($A23,'Return Data'!$B$7:$R$2292,15,0)</f>
        <v>13.390599999999999</v>
      </c>
      <c r="Q23" s="66">
        <f t="shared" si="6"/>
        <v>7</v>
      </c>
      <c r="R23" s="65">
        <f>VLOOKUP($A23,'Return Data'!$B$7:$R$2292,16,0)</f>
        <v>19.5505</v>
      </c>
      <c r="S23" s="67">
        <f t="shared" si="7"/>
        <v>4</v>
      </c>
    </row>
    <row r="24" spans="1:19" x14ac:dyDescent="0.3">
      <c r="A24" s="63" t="s">
        <v>951</v>
      </c>
      <c r="B24" s="64">
        <f>VLOOKUP($A24,'Return Data'!$B$7:$R$2292,3,0)</f>
        <v>44651</v>
      </c>
      <c r="C24" s="65">
        <f>VLOOKUP($A24,'Return Data'!$B$7:$R$2292,4,0)</f>
        <v>40.228000000000002</v>
      </c>
      <c r="D24" s="65">
        <f>VLOOKUP($A24,'Return Data'!$B$7:$R$2292,10,0)</f>
        <v>-1.2761</v>
      </c>
      <c r="E24" s="66">
        <f t="shared" si="0"/>
        <v>12</v>
      </c>
      <c r="F24" s="65">
        <f>VLOOKUP($A24,'Return Data'!$B$7:$R$2292,11,0)</f>
        <v>-2.0764</v>
      </c>
      <c r="G24" s="66">
        <f t="shared" si="1"/>
        <v>17</v>
      </c>
      <c r="H24" s="65">
        <f>VLOOKUP($A24,'Return Data'!$B$7:$R$2292,12,0)</f>
        <v>8.6684999999999999</v>
      </c>
      <c r="I24" s="66">
        <f t="shared" si="2"/>
        <v>16</v>
      </c>
      <c r="J24" s="65">
        <f>VLOOKUP($A24,'Return Data'!$B$7:$R$2292,13,0)</f>
        <v>17.313600000000001</v>
      </c>
      <c r="K24" s="66">
        <f t="shared" si="3"/>
        <v>17</v>
      </c>
      <c r="L24" s="65">
        <f>VLOOKUP($A24,'Return Data'!$B$7:$R$2292,17,0)</f>
        <v>37.914200000000001</v>
      </c>
      <c r="M24" s="66">
        <f t="shared" si="4"/>
        <v>18</v>
      </c>
      <c r="N24" s="65">
        <f>VLOOKUP($A24,'Return Data'!$B$7:$R$2292,14,0)</f>
        <v>14.119199999999999</v>
      </c>
      <c r="O24" s="66">
        <f t="shared" si="5"/>
        <v>18</v>
      </c>
      <c r="P24" s="65">
        <f>VLOOKUP($A24,'Return Data'!$B$7:$R$2292,15,0)</f>
        <v>12.022</v>
      </c>
      <c r="Q24" s="66">
        <f t="shared" si="6"/>
        <v>17</v>
      </c>
      <c r="R24" s="65">
        <f>VLOOKUP($A24,'Return Data'!$B$7:$R$2292,16,0)</f>
        <v>10.114800000000001</v>
      </c>
      <c r="S24" s="67">
        <f t="shared" si="7"/>
        <v>27</v>
      </c>
    </row>
    <row r="25" spans="1:19" x14ac:dyDescent="0.3">
      <c r="A25" s="63" t="s">
        <v>1930</v>
      </c>
      <c r="B25" s="64">
        <f>VLOOKUP($A25,'Return Data'!$B$7:$R$2292,3,0)</f>
        <v>44651</v>
      </c>
      <c r="C25" s="65">
        <f>VLOOKUP($A25,'Return Data'!$B$7:$R$2292,4,0)</f>
        <v>45.025869938927798</v>
      </c>
      <c r="D25" s="65">
        <f>VLOOKUP($A25,'Return Data'!$B$7:$R$2292,10,0)</f>
        <v>-1.7674000000000001</v>
      </c>
      <c r="E25" s="66">
        <f t="shared" si="0"/>
        <v>15</v>
      </c>
      <c r="F25" s="65">
        <f>VLOOKUP($A25,'Return Data'!$B$7:$R$2292,11,0)</f>
        <v>-1.9386000000000001</v>
      </c>
      <c r="G25" s="66">
        <f t="shared" si="1"/>
        <v>15</v>
      </c>
      <c r="H25" s="65">
        <f>VLOOKUP($A25,'Return Data'!$B$7:$R$2292,12,0)</f>
        <v>10.401199999999999</v>
      </c>
      <c r="I25" s="66">
        <f t="shared" si="2"/>
        <v>10</v>
      </c>
      <c r="J25" s="65">
        <f>VLOOKUP($A25,'Return Data'!$B$7:$R$2292,13,0)</f>
        <v>19.697299999999998</v>
      </c>
      <c r="K25" s="66">
        <f t="shared" si="3"/>
        <v>9</v>
      </c>
      <c r="L25" s="65">
        <f>VLOOKUP($A25,'Return Data'!$B$7:$R$2292,17,0)</f>
        <v>34.019199999999998</v>
      </c>
      <c r="M25" s="66">
        <f t="shared" si="4"/>
        <v>24</v>
      </c>
      <c r="N25" s="65">
        <f>VLOOKUP($A25,'Return Data'!$B$7:$R$2292,14,0)</f>
        <v>15.6645</v>
      </c>
      <c r="O25" s="66">
        <f t="shared" si="5"/>
        <v>8</v>
      </c>
      <c r="P25" s="65">
        <f>VLOOKUP($A25,'Return Data'!$B$7:$R$2292,15,0)</f>
        <v>12.806100000000001</v>
      </c>
      <c r="Q25" s="66">
        <f t="shared" si="6"/>
        <v>12</v>
      </c>
      <c r="R25" s="65">
        <f>VLOOKUP($A25,'Return Data'!$B$7:$R$2292,16,0)</f>
        <v>10.4034</v>
      </c>
      <c r="S25" s="67">
        <f t="shared" si="7"/>
        <v>25</v>
      </c>
    </row>
    <row r="26" spans="1:19" x14ac:dyDescent="0.3">
      <c r="A26" s="63" t="s">
        <v>954</v>
      </c>
      <c r="B26" s="64">
        <f>VLOOKUP($A26,'Return Data'!$B$7:$R$2292,3,0)</f>
        <v>44651</v>
      </c>
      <c r="C26" s="65">
        <f>VLOOKUP($A26,'Return Data'!$B$7:$R$2292,4,0)</f>
        <v>15.483000000000001</v>
      </c>
      <c r="D26" s="65">
        <f>VLOOKUP($A26,'Return Data'!$B$7:$R$2292,10,0)</f>
        <v>-0.77290000000000003</v>
      </c>
      <c r="E26" s="66">
        <f t="shared" si="0"/>
        <v>8</v>
      </c>
      <c r="F26" s="65">
        <f>VLOOKUP($A26,'Return Data'!$B$7:$R$2292,11,0)</f>
        <v>-1.1459999999999999</v>
      </c>
      <c r="G26" s="66">
        <f t="shared" si="1"/>
        <v>9</v>
      </c>
      <c r="H26" s="65">
        <f>VLOOKUP($A26,'Return Data'!$B$7:$R$2292,12,0)</f>
        <v>8.7594999999999992</v>
      </c>
      <c r="I26" s="66">
        <f t="shared" si="2"/>
        <v>15</v>
      </c>
      <c r="J26" s="65">
        <f>VLOOKUP($A26,'Return Data'!$B$7:$R$2292,13,0)</f>
        <v>18.928899999999999</v>
      </c>
      <c r="K26" s="66">
        <f t="shared" si="3"/>
        <v>11</v>
      </c>
      <c r="L26" s="65">
        <f>VLOOKUP($A26,'Return Data'!$B$7:$R$2292,17,0)</f>
        <v>40.159700000000001</v>
      </c>
      <c r="M26" s="66">
        <f t="shared" si="4"/>
        <v>14</v>
      </c>
      <c r="N26" s="65"/>
      <c r="O26" s="66"/>
      <c r="P26" s="65"/>
      <c r="Q26" s="66"/>
      <c r="R26" s="65">
        <f>VLOOKUP($A26,'Return Data'!$B$7:$R$2292,16,0)</f>
        <v>15.4297</v>
      </c>
      <c r="S26" s="67">
        <f t="shared" si="7"/>
        <v>11</v>
      </c>
    </row>
    <row r="27" spans="1:19" x14ac:dyDescent="0.3">
      <c r="A27" s="63" t="s">
        <v>956</v>
      </c>
      <c r="B27" s="64">
        <f>VLOOKUP($A27,'Return Data'!$B$7:$R$2292,3,0)</f>
        <v>44651</v>
      </c>
      <c r="C27" s="65">
        <f>VLOOKUP($A27,'Return Data'!$B$7:$R$2292,4,0)</f>
        <v>77.414000000000001</v>
      </c>
      <c r="D27" s="65">
        <f>VLOOKUP($A27,'Return Data'!$B$7:$R$2292,10,0)</f>
        <v>-1.7925</v>
      </c>
      <c r="E27" s="66">
        <f t="shared" si="0"/>
        <v>16</v>
      </c>
      <c r="F27" s="65">
        <f>VLOOKUP($A27,'Return Data'!$B$7:$R$2292,11,0)</f>
        <v>-2.4767000000000001</v>
      </c>
      <c r="G27" s="66">
        <f t="shared" si="1"/>
        <v>19</v>
      </c>
      <c r="H27" s="65">
        <f>VLOOKUP($A27,'Return Data'!$B$7:$R$2292,12,0)</f>
        <v>8.6344999999999992</v>
      </c>
      <c r="I27" s="66">
        <f t="shared" si="2"/>
        <v>18</v>
      </c>
      <c r="J27" s="65">
        <f>VLOOKUP($A27,'Return Data'!$B$7:$R$2292,13,0)</f>
        <v>18.180299999999999</v>
      </c>
      <c r="K27" s="66">
        <f t="shared" si="3"/>
        <v>14</v>
      </c>
      <c r="L27" s="65">
        <f>VLOOKUP($A27,'Return Data'!$B$7:$R$2292,17,0)</f>
        <v>41.189900000000002</v>
      </c>
      <c r="M27" s="66">
        <f t="shared" si="4"/>
        <v>11</v>
      </c>
      <c r="N27" s="65">
        <f>VLOOKUP($A27,'Return Data'!$B$7:$R$2292,14,0)</f>
        <v>14.7866</v>
      </c>
      <c r="O27" s="66">
        <f t="shared" ref="O27:O35" si="8">RANK(N27,N$8:N$35,0)</f>
        <v>13</v>
      </c>
      <c r="P27" s="65">
        <f>VLOOKUP($A27,'Return Data'!$B$7:$R$2292,15,0)</f>
        <v>14.1714</v>
      </c>
      <c r="Q27" s="66">
        <f t="shared" ref="Q27:Q35" si="9">RANK(P27,P$8:P$35,0)</f>
        <v>3</v>
      </c>
      <c r="R27" s="65">
        <f>VLOOKUP($A27,'Return Data'!$B$7:$R$2292,16,0)</f>
        <v>15.744300000000001</v>
      </c>
      <c r="S27" s="67">
        <f t="shared" si="7"/>
        <v>10</v>
      </c>
    </row>
    <row r="28" spans="1:19" x14ac:dyDescent="0.3">
      <c r="A28" s="63" t="s">
        <v>1976</v>
      </c>
      <c r="B28" s="64">
        <f>VLOOKUP($A28,'Return Data'!$B$7:$R$2292,3,0)</f>
        <v>44651</v>
      </c>
      <c r="C28" s="65">
        <f>VLOOKUP($A28,'Return Data'!$B$7:$R$2292,4,0)</f>
        <v>33.2042</v>
      </c>
      <c r="D28" s="65">
        <f>VLOOKUP($A28,'Return Data'!$B$7:$R$2292,10,0)</f>
        <v>-3.7565</v>
      </c>
      <c r="E28" s="66">
        <f t="shared" si="0"/>
        <v>26</v>
      </c>
      <c r="F28" s="65">
        <f>VLOOKUP($A28,'Return Data'!$B$7:$R$2292,11,0)</f>
        <v>-3.27</v>
      </c>
      <c r="G28" s="66">
        <f t="shared" si="1"/>
        <v>24</v>
      </c>
      <c r="H28" s="65">
        <f>VLOOKUP($A28,'Return Data'!$B$7:$R$2292,12,0)</f>
        <v>6.7862</v>
      </c>
      <c r="I28" s="66">
        <f t="shared" si="2"/>
        <v>25</v>
      </c>
      <c r="J28" s="65">
        <f>VLOOKUP($A28,'Return Data'!$B$7:$R$2292,13,0)</f>
        <v>16.470800000000001</v>
      </c>
      <c r="K28" s="66">
        <f t="shared" si="3"/>
        <v>20</v>
      </c>
      <c r="L28" s="65">
        <f>VLOOKUP($A28,'Return Data'!$B$7:$R$2292,17,0)</f>
        <v>39.4345</v>
      </c>
      <c r="M28" s="66">
        <f t="shared" si="4"/>
        <v>15</v>
      </c>
      <c r="N28" s="65">
        <f>VLOOKUP($A28,'Return Data'!$B$7:$R$2292,14,0)</f>
        <v>13.0837</v>
      </c>
      <c r="O28" s="66">
        <f t="shared" si="8"/>
        <v>21</v>
      </c>
      <c r="P28" s="65">
        <f>VLOOKUP($A28,'Return Data'!$B$7:$R$2292,15,0)</f>
        <v>10.5367</v>
      </c>
      <c r="Q28" s="66">
        <f t="shared" si="9"/>
        <v>22</v>
      </c>
      <c r="R28" s="65">
        <f>VLOOKUP($A28,'Return Data'!$B$7:$R$2292,16,0)</f>
        <v>12.0932</v>
      </c>
      <c r="S28" s="67">
        <f t="shared" si="7"/>
        <v>19</v>
      </c>
    </row>
    <row r="29" spans="1:19" x14ac:dyDescent="0.3">
      <c r="A29" s="63" t="s">
        <v>957</v>
      </c>
      <c r="B29" s="64">
        <f>VLOOKUP($A29,'Return Data'!$B$7:$R$2292,3,0)</f>
        <v>44651</v>
      </c>
      <c r="C29" s="65">
        <f>VLOOKUP($A29,'Return Data'!$B$7:$R$2292,4,0)</f>
        <v>50.681600000000003</v>
      </c>
      <c r="D29" s="65">
        <f>VLOOKUP($A29,'Return Data'!$B$7:$R$2292,10,0)</f>
        <v>2.2917999999999998</v>
      </c>
      <c r="E29" s="66">
        <f t="shared" si="0"/>
        <v>1</v>
      </c>
      <c r="F29" s="65">
        <f>VLOOKUP($A29,'Return Data'!$B$7:$R$2292,11,0)</f>
        <v>0.91920000000000002</v>
      </c>
      <c r="G29" s="66">
        <f t="shared" si="1"/>
        <v>2</v>
      </c>
      <c r="H29" s="65">
        <f>VLOOKUP($A29,'Return Data'!$B$7:$R$2292,12,0)</f>
        <v>14.659599999999999</v>
      </c>
      <c r="I29" s="66">
        <f t="shared" si="2"/>
        <v>1</v>
      </c>
      <c r="J29" s="65">
        <f>VLOOKUP($A29,'Return Data'!$B$7:$R$2292,13,0)</f>
        <v>25.071200000000001</v>
      </c>
      <c r="K29" s="66">
        <f t="shared" si="3"/>
        <v>1</v>
      </c>
      <c r="L29" s="65">
        <f>VLOOKUP($A29,'Return Data'!$B$7:$R$2292,17,0)</f>
        <v>44.818100000000001</v>
      </c>
      <c r="M29" s="66">
        <f t="shared" si="4"/>
        <v>1</v>
      </c>
      <c r="N29" s="65">
        <f>VLOOKUP($A29,'Return Data'!$B$7:$R$2292,14,0)</f>
        <v>12.643800000000001</v>
      </c>
      <c r="O29" s="66">
        <f t="shared" si="8"/>
        <v>22</v>
      </c>
      <c r="P29" s="65">
        <f>VLOOKUP($A29,'Return Data'!$B$7:$R$2292,15,0)</f>
        <v>12.858000000000001</v>
      </c>
      <c r="Q29" s="66">
        <f t="shared" si="9"/>
        <v>11</v>
      </c>
      <c r="R29" s="65">
        <f>VLOOKUP($A29,'Return Data'!$B$7:$R$2292,16,0)</f>
        <v>11.7112</v>
      </c>
      <c r="S29" s="67">
        <f t="shared" si="7"/>
        <v>20</v>
      </c>
    </row>
    <row r="30" spans="1:19" x14ac:dyDescent="0.3">
      <c r="A30" s="63" t="s">
        <v>959</v>
      </c>
      <c r="B30" s="64">
        <f>VLOOKUP($A30,'Return Data'!$B$7:$R$2292,3,0)</f>
        <v>44651</v>
      </c>
      <c r="C30" s="65">
        <f>VLOOKUP($A30,'Return Data'!$B$7:$R$2292,4,0)</f>
        <v>234.43</v>
      </c>
      <c r="D30" s="65">
        <f>VLOOKUP($A30,'Return Data'!$B$7:$R$2292,10,0)</f>
        <v>-4.3689</v>
      </c>
      <c r="E30" s="66">
        <f t="shared" si="0"/>
        <v>28</v>
      </c>
      <c r="F30" s="65">
        <f>VLOOKUP($A30,'Return Data'!$B$7:$R$2292,11,0)</f>
        <v>-7.3178999999999998</v>
      </c>
      <c r="G30" s="66">
        <f t="shared" si="1"/>
        <v>28</v>
      </c>
      <c r="H30" s="65">
        <f>VLOOKUP($A30,'Return Data'!$B$7:$R$2292,12,0)</f>
        <v>1.0518000000000001</v>
      </c>
      <c r="I30" s="66">
        <f t="shared" si="2"/>
        <v>28</v>
      </c>
      <c r="J30" s="65">
        <f>VLOOKUP($A30,'Return Data'!$B$7:$R$2292,13,0)</f>
        <v>10.8993</v>
      </c>
      <c r="K30" s="66">
        <f t="shared" si="3"/>
        <v>27</v>
      </c>
      <c r="L30" s="65">
        <f>VLOOKUP($A30,'Return Data'!$B$7:$R$2292,17,0)</f>
        <v>33.963099999999997</v>
      </c>
      <c r="M30" s="66">
        <f t="shared" si="4"/>
        <v>25</v>
      </c>
      <c r="N30" s="65">
        <f>VLOOKUP($A30,'Return Data'!$B$7:$R$2292,14,0)</f>
        <v>11.8819</v>
      </c>
      <c r="O30" s="66">
        <f t="shared" si="8"/>
        <v>23</v>
      </c>
      <c r="P30" s="65">
        <f>VLOOKUP($A30,'Return Data'!$B$7:$R$2292,15,0)</f>
        <v>10.4086</v>
      </c>
      <c r="Q30" s="66">
        <f t="shared" si="9"/>
        <v>23</v>
      </c>
      <c r="R30" s="65">
        <f>VLOOKUP($A30,'Return Data'!$B$7:$R$2292,16,0)</f>
        <v>17.879000000000001</v>
      </c>
      <c r="S30" s="67">
        <f t="shared" si="7"/>
        <v>8</v>
      </c>
    </row>
    <row r="31" spans="1:19" x14ac:dyDescent="0.3">
      <c r="A31" s="63" t="s">
        <v>962</v>
      </c>
      <c r="B31" s="64">
        <f>VLOOKUP($A31,'Return Data'!$B$7:$R$2292,3,0)</f>
        <v>44651</v>
      </c>
      <c r="C31" s="65">
        <f>VLOOKUP($A31,'Return Data'!$B$7:$R$2292,4,0)</f>
        <v>60.147399999999998</v>
      </c>
      <c r="D31" s="65">
        <f>VLOOKUP($A31,'Return Data'!$B$7:$R$2292,10,0)</f>
        <v>-1.3629</v>
      </c>
      <c r="E31" s="66">
        <f t="shared" si="0"/>
        <v>13</v>
      </c>
      <c r="F31" s="65">
        <f>VLOOKUP($A31,'Return Data'!$B$7:$R$2292,11,0)</f>
        <v>-2.3591000000000002</v>
      </c>
      <c r="G31" s="66">
        <f t="shared" si="1"/>
        <v>18</v>
      </c>
      <c r="H31" s="65">
        <f>VLOOKUP($A31,'Return Data'!$B$7:$R$2292,12,0)</f>
        <v>9.3108000000000004</v>
      </c>
      <c r="I31" s="66">
        <f t="shared" si="2"/>
        <v>14</v>
      </c>
      <c r="J31" s="65">
        <f>VLOOKUP($A31,'Return Data'!$B$7:$R$2292,13,0)</f>
        <v>16.133500000000002</v>
      </c>
      <c r="K31" s="66">
        <f t="shared" si="3"/>
        <v>21</v>
      </c>
      <c r="L31" s="65">
        <f>VLOOKUP($A31,'Return Data'!$B$7:$R$2292,17,0)</f>
        <v>42.184800000000003</v>
      </c>
      <c r="M31" s="66">
        <f t="shared" si="4"/>
        <v>6</v>
      </c>
      <c r="N31" s="65">
        <f>VLOOKUP($A31,'Return Data'!$B$7:$R$2292,14,0)</f>
        <v>15.2852</v>
      </c>
      <c r="O31" s="66">
        <f t="shared" si="8"/>
        <v>9</v>
      </c>
      <c r="P31" s="65">
        <f>VLOOKUP($A31,'Return Data'!$B$7:$R$2292,15,0)</f>
        <v>12.3621</v>
      </c>
      <c r="Q31" s="66">
        <f t="shared" si="9"/>
        <v>14</v>
      </c>
      <c r="R31" s="65">
        <f>VLOOKUP($A31,'Return Data'!$B$7:$R$2292,16,0)</f>
        <v>11.709899999999999</v>
      </c>
      <c r="S31" s="67">
        <f t="shared" si="7"/>
        <v>21</v>
      </c>
    </row>
    <row r="32" spans="1:19" x14ac:dyDescent="0.3">
      <c r="A32" s="63" t="s">
        <v>963</v>
      </c>
      <c r="B32" s="64">
        <f>VLOOKUP($A32,'Return Data'!$B$7:$R$2292,3,0)</f>
        <v>44651</v>
      </c>
      <c r="C32" s="65">
        <f>VLOOKUP($A32,'Return Data'!$B$7:$R$2292,4,0)</f>
        <v>722.49526198197304</v>
      </c>
      <c r="D32" s="65">
        <f>VLOOKUP($A32,'Return Data'!$B$7:$R$2292,10,0)</f>
        <v>-0.72689999999999999</v>
      </c>
      <c r="E32" s="66">
        <f t="shared" si="0"/>
        <v>7</v>
      </c>
      <c r="F32" s="65">
        <f>VLOOKUP($A32,'Return Data'!$B$7:$R$2292,11,0)</f>
        <v>-1.1880999999999999</v>
      </c>
      <c r="G32" s="66">
        <f t="shared" si="1"/>
        <v>10</v>
      </c>
      <c r="H32" s="65">
        <f>VLOOKUP($A32,'Return Data'!$B$7:$R$2292,12,0)</f>
        <v>10.3355</v>
      </c>
      <c r="I32" s="66">
        <f t="shared" si="2"/>
        <v>11</v>
      </c>
      <c r="J32" s="65">
        <f>VLOOKUP($A32,'Return Data'!$B$7:$R$2292,13,0)</f>
        <v>20.360099999999999</v>
      </c>
      <c r="K32" s="66">
        <f t="shared" si="3"/>
        <v>6</v>
      </c>
      <c r="L32" s="65">
        <f>VLOOKUP($A32,'Return Data'!$B$7:$R$2292,17,0)</f>
        <v>41.697000000000003</v>
      </c>
      <c r="M32" s="66">
        <f t="shared" si="4"/>
        <v>8</v>
      </c>
      <c r="N32" s="65">
        <f>VLOOKUP($A32,'Return Data'!$B$7:$R$2292,14,0)</f>
        <v>14.473800000000001</v>
      </c>
      <c r="O32" s="66">
        <f t="shared" si="8"/>
        <v>15</v>
      </c>
      <c r="P32" s="65">
        <f>VLOOKUP($A32,'Return Data'!$B$7:$R$2292,15,0)</f>
        <v>12.353</v>
      </c>
      <c r="Q32" s="66">
        <f t="shared" si="9"/>
        <v>15</v>
      </c>
      <c r="R32" s="65">
        <f>VLOOKUP($A32,'Return Data'!$B$7:$R$2292,16,0)</f>
        <v>19.598700000000001</v>
      </c>
      <c r="S32" s="67">
        <f t="shared" si="7"/>
        <v>3</v>
      </c>
    </row>
    <row r="33" spans="1:19" x14ac:dyDescent="0.3">
      <c r="A33" s="63" t="s">
        <v>966</v>
      </c>
      <c r="B33" s="64">
        <f>VLOOKUP($A33,'Return Data'!$B$7:$R$2292,3,0)</f>
        <v>44651</v>
      </c>
      <c r="C33" s="65">
        <f>VLOOKUP($A33,'Return Data'!$B$7:$R$2292,4,0)</f>
        <v>137.17333333333301</v>
      </c>
      <c r="D33" s="65">
        <f>VLOOKUP($A33,'Return Data'!$B$7:$R$2292,10,0)</f>
        <v>2.2664</v>
      </c>
      <c r="E33" s="66">
        <f t="shared" si="0"/>
        <v>2</v>
      </c>
      <c r="F33" s="65">
        <f>VLOOKUP($A33,'Return Data'!$B$7:$R$2292,11,0)</f>
        <v>-0.49330000000000002</v>
      </c>
      <c r="G33" s="66">
        <f t="shared" si="1"/>
        <v>5</v>
      </c>
      <c r="H33" s="65">
        <f>VLOOKUP($A33,'Return Data'!$B$7:$R$2292,12,0)</f>
        <v>8.1466999999999992</v>
      </c>
      <c r="I33" s="66">
        <f t="shared" si="2"/>
        <v>19</v>
      </c>
      <c r="J33" s="65">
        <f>VLOOKUP($A33,'Return Data'!$B$7:$R$2292,13,0)</f>
        <v>17.2422</v>
      </c>
      <c r="K33" s="66">
        <f t="shared" si="3"/>
        <v>18</v>
      </c>
      <c r="L33" s="65">
        <f>VLOOKUP($A33,'Return Data'!$B$7:$R$2292,17,0)</f>
        <v>34.832799999999999</v>
      </c>
      <c r="M33" s="66">
        <f t="shared" si="4"/>
        <v>22</v>
      </c>
      <c r="N33" s="65">
        <f>VLOOKUP($A33,'Return Data'!$B$7:$R$2292,14,0)</f>
        <v>11.480600000000001</v>
      </c>
      <c r="O33" s="66">
        <f t="shared" si="8"/>
        <v>24</v>
      </c>
      <c r="P33" s="65">
        <f>VLOOKUP($A33,'Return Data'!$B$7:$R$2292,15,0)</f>
        <v>8.8051999999999992</v>
      </c>
      <c r="Q33" s="66">
        <f t="shared" si="9"/>
        <v>26</v>
      </c>
      <c r="R33" s="65">
        <f>VLOOKUP($A33,'Return Data'!$B$7:$R$2292,16,0)</f>
        <v>10.143599999999999</v>
      </c>
      <c r="S33" s="67">
        <f t="shared" si="7"/>
        <v>26</v>
      </c>
    </row>
    <row r="34" spans="1:19" x14ac:dyDescent="0.3">
      <c r="A34" s="63" t="s">
        <v>968</v>
      </c>
      <c r="B34" s="64">
        <f>VLOOKUP($A34,'Return Data'!$B$7:$R$2292,3,0)</f>
        <v>44651</v>
      </c>
      <c r="C34" s="65">
        <f>VLOOKUP($A34,'Return Data'!$B$7:$R$2292,4,0)</f>
        <v>16.23</v>
      </c>
      <c r="D34" s="65">
        <f>VLOOKUP($A34,'Return Data'!$B$7:$R$2292,10,0)</f>
        <v>-3.3353000000000002</v>
      </c>
      <c r="E34" s="66">
        <f t="shared" si="0"/>
        <v>24</v>
      </c>
      <c r="F34" s="65">
        <f>VLOOKUP($A34,'Return Data'!$B$7:$R$2292,11,0)</f>
        <v>-2.6978</v>
      </c>
      <c r="G34" s="66">
        <f t="shared" si="1"/>
        <v>20</v>
      </c>
      <c r="H34" s="65">
        <f>VLOOKUP($A34,'Return Data'!$B$7:$R$2292,12,0)</f>
        <v>9.6622000000000003</v>
      </c>
      <c r="I34" s="66">
        <f t="shared" si="2"/>
        <v>12</v>
      </c>
      <c r="J34" s="65">
        <f>VLOOKUP($A34,'Return Data'!$B$7:$R$2292,13,0)</f>
        <v>18.988299999999999</v>
      </c>
      <c r="K34" s="66">
        <f t="shared" si="3"/>
        <v>10</v>
      </c>
      <c r="L34" s="65">
        <f>VLOOKUP($A34,'Return Data'!$B$7:$R$2292,17,0)</f>
        <v>40.174599999999998</v>
      </c>
      <c r="M34" s="66">
        <f t="shared" si="4"/>
        <v>13</v>
      </c>
      <c r="N34" s="65">
        <f>VLOOKUP($A34,'Return Data'!$B$7:$R$2292,14,0)</f>
        <v>14.6409</v>
      </c>
      <c r="O34" s="66">
        <f t="shared" si="8"/>
        <v>14</v>
      </c>
      <c r="P34" s="65">
        <f>VLOOKUP($A34,'Return Data'!$B$7:$R$2292,15,0)</f>
        <v>0</v>
      </c>
      <c r="Q34" s="66">
        <f t="shared" si="9"/>
        <v>27</v>
      </c>
      <c r="R34" s="65">
        <f>VLOOKUP($A34,'Return Data'!$B$7:$R$2292,16,0)</f>
        <v>10.4095</v>
      </c>
      <c r="S34" s="67">
        <f t="shared" si="7"/>
        <v>24</v>
      </c>
    </row>
    <row r="35" spans="1:19" x14ac:dyDescent="0.3">
      <c r="A35" s="63" t="s">
        <v>1819</v>
      </c>
      <c r="B35" s="64">
        <f>VLOOKUP($A35,'Return Data'!$B$7:$R$2292,3,0)</f>
        <v>44651</v>
      </c>
      <c r="C35" s="65">
        <f>VLOOKUP($A35,'Return Data'!$B$7:$R$2292,4,0)</f>
        <v>193.6728</v>
      </c>
      <c r="D35" s="65">
        <f>VLOOKUP($A35,'Return Data'!$B$7:$R$2292,10,0)</f>
        <v>-2.2120000000000002</v>
      </c>
      <c r="E35" s="66">
        <f t="shared" si="0"/>
        <v>19</v>
      </c>
      <c r="F35" s="65">
        <f>VLOOKUP($A35,'Return Data'!$B$7:$R$2292,11,0)</f>
        <v>-1.0448</v>
      </c>
      <c r="G35" s="66">
        <f t="shared" si="1"/>
        <v>7</v>
      </c>
      <c r="H35" s="65">
        <f>VLOOKUP($A35,'Return Data'!$B$7:$R$2292,12,0)</f>
        <v>10.7369</v>
      </c>
      <c r="I35" s="66">
        <f t="shared" si="2"/>
        <v>8</v>
      </c>
      <c r="J35" s="65">
        <f>VLOOKUP($A35,'Return Data'!$B$7:$R$2292,13,0)</f>
        <v>19.727399999999999</v>
      </c>
      <c r="K35" s="66">
        <f t="shared" si="3"/>
        <v>8</v>
      </c>
      <c r="L35" s="65">
        <f>VLOOKUP($A35,'Return Data'!$B$7:$R$2292,17,0)</f>
        <v>42.251899999999999</v>
      </c>
      <c r="M35" s="66">
        <f t="shared" si="4"/>
        <v>5</v>
      </c>
      <c r="N35" s="65">
        <f>VLOOKUP($A35,'Return Data'!$B$7:$R$2292,14,0)</f>
        <v>16.396899999999999</v>
      </c>
      <c r="O35" s="66">
        <f t="shared" si="8"/>
        <v>5</v>
      </c>
      <c r="P35" s="65">
        <f>VLOOKUP($A35,'Return Data'!$B$7:$R$2292,15,0)</f>
        <v>13.9488</v>
      </c>
      <c r="Q35" s="66">
        <f t="shared" si="9"/>
        <v>4</v>
      </c>
      <c r="R35" s="65">
        <f>VLOOKUP($A35,'Return Data'!$B$7:$R$2292,16,0)</f>
        <v>13.617800000000001</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-1.5100750000000005</v>
      </c>
      <c r="E37" s="74"/>
      <c r="F37" s="75">
        <f>AVERAGE(F8:F35)</f>
        <v>-2.0355500000000002</v>
      </c>
      <c r="G37" s="74"/>
      <c r="H37" s="75">
        <f>AVERAGE(H8:H35)</f>
        <v>8.9922642857142865</v>
      </c>
      <c r="I37" s="74"/>
      <c r="J37" s="75">
        <f>AVERAGE(J8:J35)</f>
        <v>18.030474999999999</v>
      </c>
      <c r="K37" s="74"/>
      <c r="L37" s="75">
        <f>AVERAGE(L8:L35)</f>
        <v>38.615317857142863</v>
      </c>
      <c r="M37" s="74"/>
      <c r="N37" s="75">
        <f>AVERAGE(N8:N35)</f>
        <v>14.357866666666665</v>
      </c>
      <c r="O37" s="74"/>
      <c r="P37" s="75">
        <f>AVERAGE(P8:P35)</f>
        <v>11.918729629629629</v>
      </c>
      <c r="Q37" s="74"/>
      <c r="R37" s="75">
        <f>AVERAGE(R8:R35)</f>
        <v>14.406035714285718</v>
      </c>
      <c r="S37" s="76"/>
    </row>
    <row r="38" spans="1:19" x14ac:dyDescent="0.3">
      <c r="A38" s="73" t="s">
        <v>28</v>
      </c>
      <c r="B38" s="74"/>
      <c r="C38" s="74"/>
      <c r="D38" s="75">
        <f>MIN(D8:D35)</f>
        <v>-4.3689</v>
      </c>
      <c r="E38" s="74"/>
      <c r="F38" s="75">
        <f>MIN(F8:F35)</f>
        <v>-7.3178999999999998</v>
      </c>
      <c r="G38" s="74"/>
      <c r="H38" s="75">
        <f>MIN(H8:H35)</f>
        <v>1.0518000000000001</v>
      </c>
      <c r="I38" s="74"/>
      <c r="J38" s="75">
        <f>MIN(J8:J35)</f>
        <v>10.311999999999999</v>
      </c>
      <c r="K38" s="74"/>
      <c r="L38" s="75">
        <f>MIN(L8:L35)</f>
        <v>27.873000000000001</v>
      </c>
      <c r="M38" s="74"/>
      <c r="N38" s="75">
        <f>MIN(N8:N35)</f>
        <v>9.9966000000000008</v>
      </c>
      <c r="O38" s="74"/>
      <c r="P38" s="75">
        <f>MIN(P8:P35)</f>
        <v>0</v>
      </c>
      <c r="Q38" s="74"/>
      <c r="R38" s="75">
        <f>MIN(R8:R35)</f>
        <v>8.8269000000000002</v>
      </c>
      <c r="S38" s="76"/>
    </row>
    <row r="39" spans="1:19" ht="15" thickBot="1" x14ac:dyDescent="0.35">
      <c r="A39" s="77" t="s">
        <v>29</v>
      </c>
      <c r="B39" s="78"/>
      <c r="C39" s="78"/>
      <c r="D39" s="79">
        <f>MAX(D8:D35)</f>
        <v>2.2917999999999998</v>
      </c>
      <c r="E39" s="78"/>
      <c r="F39" s="79">
        <f>MAX(F8:F35)</f>
        <v>1.1256999999999999</v>
      </c>
      <c r="G39" s="78"/>
      <c r="H39" s="79">
        <f>MAX(H8:H35)</f>
        <v>14.659599999999999</v>
      </c>
      <c r="I39" s="78"/>
      <c r="J39" s="79">
        <f>MAX(J8:J35)</f>
        <v>25.071200000000001</v>
      </c>
      <c r="K39" s="78"/>
      <c r="L39" s="79">
        <f>MAX(L8:L35)</f>
        <v>44.818100000000001</v>
      </c>
      <c r="M39" s="78"/>
      <c r="N39" s="79">
        <f>MAX(N8:N35)</f>
        <v>17.996200000000002</v>
      </c>
      <c r="O39" s="78"/>
      <c r="P39" s="79">
        <f>MAX(P8:P35)</f>
        <v>16.442</v>
      </c>
      <c r="Q39" s="78"/>
      <c r="R39" s="79">
        <f>MAX(R8:R35)</f>
        <v>19.7105</v>
      </c>
      <c r="S39" s="80"/>
    </row>
    <row r="40" spans="1:19" x14ac:dyDescent="0.3">
      <c r="A40" s="112" t="s">
        <v>430</v>
      </c>
    </row>
    <row r="41" spans="1:19" x14ac:dyDescent="0.3">
      <c r="A41" s="14" t="s">
        <v>340</v>
      </c>
    </row>
  </sheetData>
  <sheetProtection algorithmName="SHA-512" hashValue="UMfB+ZaZORQQMHOK7n+ysB9LbozJGEoUdyqsCaJI2Wgsn580f2x/u8DslGDD+n9B7cpXDpiBSaRdEIpdpmoBMA==" saltValue="ls48izWSjz7sa5wDSYK3gg=="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44651</v>
      </c>
      <c r="C8" s="65">
        <f>VLOOKUP($A8,'Return Data'!$B$7:$R$2292,4,0)</f>
        <v>38.017299999999999</v>
      </c>
      <c r="D8" s="65">
        <f>VLOOKUP($A8,'Return Data'!$B$7:$R$2292,9,0)</f>
        <v>3.4540000000000002</v>
      </c>
      <c r="E8" s="66">
        <f t="shared" ref="E8:E33" si="0">RANK(D8,D$8:D$33,0)</f>
        <v>14</v>
      </c>
      <c r="F8" s="65">
        <f>VLOOKUP($A8,'Return Data'!$B$7:$R$2292,10,0)</f>
        <v>2.8607999999999998</v>
      </c>
      <c r="G8" s="66">
        <f t="shared" ref="G8:G33" si="1">RANK(F8,F$8:F$33,0)</f>
        <v>10</v>
      </c>
      <c r="H8" s="65">
        <f>VLOOKUP($A8,'Return Data'!$B$7:$R$2292,11,0)</f>
        <v>3.2256999999999998</v>
      </c>
      <c r="I8" s="66">
        <f t="shared" ref="I8:I33" si="2">RANK(H8,H$8:H$33,0)</f>
        <v>8</v>
      </c>
      <c r="J8" s="65">
        <f>VLOOKUP($A8,'Return Data'!$B$7:$R$2292,12,0)</f>
        <v>4.6977000000000002</v>
      </c>
      <c r="K8" s="66">
        <f t="shared" ref="K8:K33" si="3">RANK(J8,J$8:J$33,0)</f>
        <v>8</v>
      </c>
      <c r="L8" s="65">
        <f>VLOOKUP($A8,'Return Data'!$B$7:$R$2292,13,0)</f>
        <v>5.3403</v>
      </c>
      <c r="M8" s="66">
        <f t="shared" ref="M8:M33" si="4">RANK(L8,L$8:L$33,0)</f>
        <v>9</v>
      </c>
      <c r="N8" s="65">
        <f>VLOOKUP($A8,'Return Data'!$B$7:$R$2292,17,0)</f>
        <v>7.0827</v>
      </c>
      <c r="O8" s="66">
        <f t="shared" ref="O8:O31" si="5">RANK(N8,N$8:N$33,0)</f>
        <v>5</v>
      </c>
      <c r="P8" s="65">
        <f>VLOOKUP($A8,'Return Data'!$B$7:$R$2292,14,0)</f>
        <v>5.1417000000000002</v>
      </c>
      <c r="Q8" s="66">
        <f>RANK(P8,P$8:P$33,0)</f>
        <v>23</v>
      </c>
      <c r="R8" s="65">
        <f>VLOOKUP($A8,'Return Data'!$B$7:$R$2292,16,0)</f>
        <v>7.5255000000000001</v>
      </c>
      <c r="S8" s="67">
        <f t="shared" ref="S8:S33" si="6">RANK(R8,R$8:R$33,0)</f>
        <v>19</v>
      </c>
    </row>
    <row r="9" spans="1:19" x14ac:dyDescent="0.3">
      <c r="A9" s="82" t="s">
        <v>54</v>
      </c>
      <c r="B9" s="64">
        <f>VLOOKUP($A9,'Return Data'!$B$7:$R$2292,3,0)</f>
        <v>44651</v>
      </c>
      <c r="C9" s="65">
        <f>VLOOKUP($A9,'Return Data'!$B$7:$R$2292,4,0)</f>
        <v>0.59370000000000001</v>
      </c>
      <c r="D9" s="65">
        <f>VLOOKUP($A9,'Return Data'!$B$7:$R$2292,9,0)</f>
        <v>-696.09050000000002</v>
      </c>
      <c r="E9" s="66">
        <f t="shared" si="0"/>
        <v>26</v>
      </c>
      <c r="F9" s="65">
        <f>VLOOKUP($A9,'Return Data'!$B$7:$R$2292,10,0)</f>
        <v>-239.7645</v>
      </c>
      <c r="G9" s="66">
        <f t="shared" si="1"/>
        <v>26</v>
      </c>
      <c r="H9" s="65">
        <f>VLOOKUP($A9,'Return Data'!$B$7:$R$2292,11,0)</f>
        <v>-118.56489999999999</v>
      </c>
      <c r="I9" s="66">
        <f t="shared" si="2"/>
        <v>26</v>
      </c>
      <c r="J9" s="65">
        <f>VLOOKUP($A9,'Return Data'!$B$7:$R$2292,12,0)</f>
        <v>-78.754800000000003</v>
      </c>
      <c r="K9" s="66">
        <f t="shared" si="3"/>
        <v>26</v>
      </c>
      <c r="L9" s="65">
        <f>VLOOKUP($A9,'Return Data'!$B$7:$R$2292,13,0)</f>
        <v>-59.12</v>
      </c>
      <c r="M9" s="66">
        <f t="shared" si="4"/>
        <v>26</v>
      </c>
      <c r="N9" s="65">
        <f>VLOOKUP($A9,'Return Data'!$B$7:$R$2292,17,0)</f>
        <v>-37.3996</v>
      </c>
      <c r="O9" s="66">
        <f t="shared" si="5"/>
        <v>25</v>
      </c>
      <c r="P9" s="65"/>
      <c r="Q9" s="66"/>
      <c r="R9" s="65">
        <f>VLOOKUP($A9,'Return Data'!$B$7:$R$2292,16,0)</f>
        <v>-39.196899999999999</v>
      </c>
      <c r="S9" s="67">
        <f t="shared" si="6"/>
        <v>26</v>
      </c>
    </row>
    <row r="10" spans="1:19" x14ac:dyDescent="0.3">
      <c r="A10" s="82" t="s">
        <v>55</v>
      </c>
      <c r="B10" s="64">
        <f>VLOOKUP($A10,'Return Data'!$B$7:$R$2292,3,0)</f>
        <v>44651</v>
      </c>
      <c r="C10" s="65">
        <f>VLOOKUP($A10,'Return Data'!$B$7:$R$2292,4,0)</f>
        <v>26.0794</v>
      </c>
      <c r="D10" s="65">
        <f>VLOOKUP($A10,'Return Data'!$B$7:$R$2292,9,0)</f>
        <v>2.8012999999999999</v>
      </c>
      <c r="E10" s="66">
        <f t="shared" si="0"/>
        <v>19</v>
      </c>
      <c r="F10" s="65">
        <f>VLOOKUP($A10,'Return Data'!$B$7:$R$2292,10,0)</f>
        <v>1.4905999999999999</v>
      </c>
      <c r="G10" s="66">
        <f t="shared" si="1"/>
        <v>18</v>
      </c>
      <c r="H10" s="65">
        <f>VLOOKUP($A10,'Return Data'!$B$7:$R$2292,11,0)</f>
        <v>2.1412</v>
      </c>
      <c r="I10" s="66">
        <f t="shared" si="2"/>
        <v>15</v>
      </c>
      <c r="J10" s="65">
        <f>VLOOKUP($A10,'Return Data'!$B$7:$R$2292,12,0)</f>
        <v>4.2123999999999997</v>
      </c>
      <c r="K10" s="66">
        <f t="shared" si="3"/>
        <v>15</v>
      </c>
      <c r="L10" s="65">
        <f>VLOOKUP($A10,'Return Data'!$B$7:$R$2292,13,0)</f>
        <v>5.1121999999999996</v>
      </c>
      <c r="M10" s="66">
        <f t="shared" si="4"/>
        <v>11</v>
      </c>
      <c r="N10" s="65">
        <f>VLOOKUP($A10,'Return Data'!$B$7:$R$2292,17,0)</f>
        <v>6.5987</v>
      </c>
      <c r="O10" s="66">
        <f t="shared" si="5"/>
        <v>9</v>
      </c>
      <c r="P10" s="65">
        <f>VLOOKUP($A10,'Return Data'!$B$7:$R$2292,14,0)</f>
        <v>8.8033999999999999</v>
      </c>
      <c r="Q10" s="66">
        <f t="shared" ref="Q10:Q31" si="7">RANK(P10,P$8:P$33,0)</f>
        <v>3</v>
      </c>
      <c r="R10" s="65">
        <f>VLOOKUP($A10,'Return Data'!$B$7:$R$2292,16,0)</f>
        <v>9.0991999999999997</v>
      </c>
      <c r="S10" s="67">
        <f t="shared" si="6"/>
        <v>3</v>
      </c>
    </row>
    <row r="11" spans="1:19" x14ac:dyDescent="0.3">
      <c r="A11" s="82" t="s">
        <v>2011</v>
      </c>
      <c r="B11" s="64">
        <f>VLOOKUP($A11,'Return Data'!$B$7:$R$2292,3,0)</f>
        <v>44651</v>
      </c>
      <c r="C11" s="65">
        <f>VLOOKUP($A11,'Return Data'!$B$7:$R$2292,4,0)</f>
        <v>39.936500000000002</v>
      </c>
      <c r="D11" s="65">
        <f>VLOOKUP($A11,'Return Data'!$B$7:$R$2292,9,0)</f>
        <v>4.5608000000000004</v>
      </c>
      <c r="E11" s="66">
        <f t="shared" si="0"/>
        <v>6</v>
      </c>
      <c r="F11" s="65">
        <f>VLOOKUP($A11,'Return Data'!$B$7:$R$2292,10,0)</f>
        <v>3.4430999999999998</v>
      </c>
      <c r="G11" s="66">
        <f t="shared" si="1"/>
        <v>6</v>
      </c>
      <c r="H11" s="65">
        <f>VLOOKUP($A11,'Return Data'!$B$7:$R$2292,11,0)</f>
        <v>3.3393999999999999</v>
      </c>
      <c r="I11" s="66">
        <f t="shared" si="2"/>
        <v>5</v>
      </c>
      <c r="J11" s="65">
        <f>VLOOKUP($A11,'Return Data'!$B$7:$R$2292,12,0)</f>
        <v>4.4058999999999999</v>
      </c>
      <c r="K11" s="66">
        <f t="shared" si="3"/>
        <v>13</v>
      </c>
      <c r="L11" s="65">
        <f>VLOOKUP($A11,'Return Data'!$B$7:$R$2292,13,0)</f>
        <v>4.5579000000000001</v>
      </c>
      <c r="M11" s="66">
        <f t="shared" si="4"/>
        <v>16</v>
      </c>
      <c r="N11" s="65">
        <f>VLOOKUP($A11,'Return Data'!$B$7:$R$2292,17,0)</f>
        <v>5.0003000000000002</v>
      </c>
      <c r="O11" s="66">
        <f t="shared" si="5"/>
        <v>19</v>
      </c>
      <c r="P11" s="65">
        <f>VLOOKUP($A11,'Return Data'!$B$7:$R$2292,14,0)</f>
        <v>6.7314999999999996</v>
      </c>
      <c r="Q11" s="66">
        <f t="shared" si="7"/>
        <v>19</v>
      </c>
      <c r="R11" s="65">
        <f>VLOOKUP($A11,'Return Data'!$B$7:$R$2292,16,0)</f>
        <v>8.2476000000000003</v>
      </c>
      <c r="S11" s="67">
        <f t="shared" si="6"/>
        <v>11</v>
      </c>
    </row>
    <row r="12" spans="1:19" x14ac:dyDescent="0.3">
      <c r="A12" s="82" t="s">
        <v>58</v>
      </c>
      <c r="B12" s="64">
        <f>VLOOKUP($A12,'Return Data'!$B$7:$R$2292,3,0)</f>
        <v>44651</v>
      </c>
      <c r="C12" s="65">
        <f>VLOOKUP($A12,'Return Data'!$B$7:$R$2292,4,0)</f>
        <v>25.9618</v>
      </c>
      <c r="D12" s="65">
        <f>VLOOKUP($A12,'Return Data'!$B$7:$R$2292,9,0)</f>
        <v>2.3220999999999998</v>
      </c>
      <c r="E12" s="66">
        <f t="shared" si="0"/>
        <v>22</v>
      </c>
      <c r="F12" s="65">
        <f>VLOOKUP($A12,'Return Data'!$B$7:$R$2292,10,0)</f>
        <v>2.1073</v>
      </c>
      <c r="G12" s="66">
        <f t="shared" si="1"/>
        <v>14</v>
      </c>
      <c r="H12" s="65">
        <f>VLOOKUP($A12,'Return Data'!$B$7:$R$2292,11,0)</f>
        <v>2.1739000000000002</v>
      </c>
      <c r="I12" s="66">
        <f t="shared" si="2"/>
        <v>14</v>
      </c>
      <c r="J12" s="65">
        <f>VLOOKUP($A12,'Return Data'!$B$7:$R$2292,12,0)</f>
        <v>3.2462</v>
      </c>
      <c r="K12" s="66">
        <f t="shared" si="3"/>
        <v>21</v>
      </c>
      <c r="L12" s="65">
        <f>VLOOKUP($A12,'Return Data'!$B$7:$R$2292,13,0)</f>
        <v>3.1991000000000001</v>
      </c>
      <c r="M12" s="66">
        <f t="shared" si="4"/>
        <v>23</v>
      </c>
      <c r="N12" s="65">
        <f>VLOOKUP($A12,'Return Data'!$B$7:$R$2292,17,0)</f>
        <v>4.9417</v>
      </c>
      <c r="O12" s="66">
        <f t="shared" si="5"/>
        <v>21</v>
      </c>
      <c r="P12" s="65">
        <f>VLOOKUP($A12,'Return Data'!$B$7:$R$2292,14,0)</f>
        <v>6.7674000000000003</v>
      </c>
      <c r="Q12" s="66">
        <f t="shared" si="7"/>
        <v>18</v>
      </c>
      <c r="R12" s="65">
        <f>VLOOKUP($A12,'Return Data'!$B$7:$R$2292,16,0)</f>
        <v>8.1623999999999999</v>
      </c>
      <c r="S12" s="67">
        <f t="shared" si="6"/>
        <v>12</v>
      </c>
    </row>
    <row r="13" spans="1:19" x14ac:dyDescent="0.3">
      <c r="A13" s="82" t="s">
        <v>59</v>
      </c>
      <c r="B13" s="64">
        <f>VLOOKUP($A13,'Return Data'!$B$7:$R$2292,3,0)</f>
        <v>44651</v>
      </c>
      <c r="C13" s="65">
        <f>VLOOKUP($A13,'Return Data'!$B$7:$R$2292,4,0)</f>
        <v>2822.5567000000001</v>
      </c>
      <c r="D13" s="65">
        <f>VLOOKUP($A13,'Return Data'!$B$7:$R$2292,9,0)</f>
        <v>3.5076000000000001</v>
      </c>
      <c r="E13" s="66">
        <f t="shared" si="0"/>
        <v>13</v>
      </c>
      <c r="F13" s="65">
        <f>VLOOKUP($A13,'Return Data'!$B$7:$R$2292,10,0)</f>
        <v>1.9221999999999999</v>
      </c>
      <c r="G13" s="66">
        <f t="shared" si="1"/>
        <v>15</v>
      </c>
      <c r="H13" s="65">
        <f>VLOOKUP($A13,'Return Data'!$B$7:$R$2292,11,0)</f>
        <v>2.0821999999999998</v>
      </c>
      <c r="I13" s="66">
        <f t="shared" si="2"/>
        <v>16</v>
      </c>
      <c r="J13" s="65">
        <f>VLOOKUP($A13,'Return Data'!$B$7:$R$2292,12,0)</f>
        <v>4.4203999999999999</v>
      </c>
      <c r="K13" s="66">
        <f t="shared" si="3"/>
        <v>12</v>
      </c>
      <c r="L13" s="65">
        <f>VLOOKUP($A13,'Return Data'!$B$7:$R$2292,13,0)</f>
        <v>4.6986999999999997</v>
      </c>
      <c r="M13" s="66">
        <f t="shared" si="4"/>
        <v>13</v>
      </c>
      <c r="N13" s="65">
        <f>VLOOKUP($A13,'Return Data'!$B$7:$R$2292,17,0)</f>
        <v>6.0278</v>
      </c>
      <c r="O13" s="66">
        <f t="shared" si="5"/>
        <v>13</v>
      </c>
      <c r="P13" s="65">
        <f>VLOOKUP($A13,'Return Data'!$B$7:$R$2292,14,0)</f>
        <v>8.0829000000000004</v>
      </c>
      <c r="Q13" s="66">
        <f t="shared" si="7"/>
        <v>7</v>
      </c>
      <c r="R13" s="65">
        <f>VLOOKUP($A13,'Return Data'!$B$7:$R$2292,16,0)</f>
        <v>8.4383999999999997</v>
      </c>
      <c r="S13" s="67">
        <f t="shared" si="6"/>
        <v>8</v>
      </c>
    </row>
    <row r="14" spans="1:19" x14ac:dyDescent="0.3">
      <c r="A14" s="82" t="s">
        <v>61</v>
      </c>
      <c r="B14" s="64">
        <f>VLOOKUP($A14,'Return Data'!$B$7:$R$2292,3,0)</f>
        <v>44651</v>
      </c>
      <c r="C14" s="65">
        <f>VLOOKUP($A14,'Return Data'!$B$7:$R$2292,4,0)</f>
        <v>82.537199999999999</v>
      </c>
      <c r="D14" s="65">
        <f>VLOOKUP($A14,'Return Data'!$B$7:$R$2292,9,0)</f>
        <v>0.49659999999999999</v>
      </c>
      <c r="E14" s="66">
        <f t="shared" si="0"/>
        <v>24</v>
      </c>
      <c r="F14" s="65">
        <f>VLOOKUP($A14,'Return Data'!$B$7:$R$2292,10,0)</f>
        <v>-4.1398000000000001</v>
      </c>
      <c r="G14" s="66">
        <f t="shared" si="1"/>
        <v>25</v>
      </c>
      <c r="H14" s="65">
        <f>VLOOKUP($A14,'Return Data'!$B$7:$R$2292,11,0)</f>
        <v>0.91659999999999997</v>
      </c>
      <c r="I14" s="66">
        <f t="shared" si="2"/>
        <v>23</v>
      </c>
      <c r="J14" s="65">
        <f>VLOOKUP($A14,'Return Data'!$B$7:$R$2292,12,0)</f>
        <v>8.3531999999999993</v>
      </c>
      <c r="K14" s="66">
        <f t="shared" si="3"/>
        <v>2</v>
      </c>
      <c r="L14" s="65">
        <f>VLOOKUP($A14,'Return Data'!$B$7:$R$2292,13,0)</f>
        <v>9.4021000000000008</v>
      </c>
      <c r="M14" s="66">
        <f t="shared" si="4"/>
        <v>2</v>
      </c>
      <c r="N14" s="65">
        <f>VLOOKUP($A14,'Return Data'!$B$7:$R$2292,17,0)</f>
        <v>7.7950999999999997</v>
      </c>
      <c r="O14" s="66">
        <f t="shared" si="5"/>
        <v>3</v>
      </c>
      <c r="P14" s="65">
        <f>VLOOKUP($A14,'Return Data'!$B$7:$R$2292,14,0)</f>
        <v>5.5758000000000001</v>
      </c>
      <c r="Q14" s="66">
        <f t="shared" si="7"/>
        <v>22</v>
      </c>
      <c r="R14" s="65">
        <f>VLOOKUP($A14,'Return Data'!$B$7:$R$2292,16,0)</f>
        <v>8.4497999999999998</v>
      </c>
      <c r="S14" s="67">
        <f t="shared" si="6"/>
        <v>7</v>
      </c>
    </row>
    <row r="15" spans="1:19" x14ac:dyDescent="0.3">
      <c r="A15" s="82" t="s">
        <v>62</v>
      </c>
      <c r="B15" s="64">
        <f>VLOOKUP($A15,'Return Data'!$B$7:$R$2292,3,0)</f>
        <v>44651</v>
      </c>
      <c r="C15" s="65">
        <f>VLOOKUP($A15,'Return Data'!$B$7:$R$2292,4,0)</f>
        <v>78.211200000000005</v>
      </c>
      <c r="D15" s="65">
        <f>VLOOKUP($A15,'Return Data'!$B$7:$R$2292,9,0)</f>
        <v>3.7105000000000001</v>
      </c>
      <c r="E15" s="66">
        <f t="shared" si="0"/>
        <v>10</v>
      </c>
      <c r="F15" s="65">
        <f>VLOOKUP($A15,'Return Data'!$B$7:$R$2292,10,0)</f>
        <v>-0.1767</v>
      </c>
      <c r="G15" s="66">
        <f t="shared" si="1"/>
        <v>22</v>
      </c>
      <c r="H15" s="65">
        <f>VLOOKUP($A15,'Return Data'!$B$7:$R$2292,11,0)</f>
        <v>1.0602</v>
      </c>
      <c r="I15" s="66">
        <f t="shared" si="2"/>
        <v>21</v>
      </c>
      <c r="J15" s="65">
        <f>VLOOKUP($A15,'Return Data'!$B$7:$R$2292,12,0)</f>
        <v>2.7671999999999999</v>
      </c>
      <c r="K15" s="66">
        <f t="shared" si="3"/>
        <v>23</v>
      </c>
      <c r="L15" s="65">
        <f>VLOOKUP($A15,'Return Data'!$B$7:$R$2292,13,0)</f>
        <v>8.7522000000000002</v>
      </c>
      <c r="M15" s="66">
        <f t="shared" si="4"/>
        <v>3</v>
      </c>
      <c r="N15" s="65">
        <f>VLOOKUP($A15,'Return Data'!$B$7:$R$2292,17,0)</f>
        <v>7.8902999999999999</v>
      </c>
      <c r="O15" s="66">
        <f t="shared" si="5"/>
        <v>2</v>
      </c>
      <c r="P15" s="65">
        <f>VLOOKUP($A15,'Return Data'!$B$7:$R$2292,14,0)</f>
        <v>7.3365999999999998</v>
      </c>
      <c r="Q15" s="66">
        <f t="shared" si="7"/>
        <v>11</v>
      </c>
      <c r="R15" s="65">
        <f>VLOOKUP($A15,'Return Data'!$B$7:$R$2292,16,0)</f>
        <v>7.9726999999999997</v>
      </c>
      <c r="S15" s="67">
        <f t="shared" si="6"/>
        <v>15</v>
      </c>
    </row>
    <row r="16" spans="1:19" x14ac:dyDescent="0.3">
      <c r="A16" s="82" t="s">
        <v>63</v>
      </c>
      <c r="B16" s="64">
        <f>VLOOKUP($A16,'Return Data'!$B$7:$R$2292,3,0)</f>
        <v>44651</v>
      </c>
      <c r="C16" s="65">
        <f>VLOOKUP($A16,'Return Data'!$B$7:$R$2292,4,0)</f>
        <v>31.050899999999999</v>
      </c>
      <c r="D16" s="65">
        <f>VLOOKUP($A16,'Return Data'!$B$7:$R$2292,9,0)</f>
        <v>2.508</v>
      </c>
      <c r="E16" s="66">
        <f t="shared" si="0"/>
        <v>20</v>
      </c>
      <c r="F16" s="65">
        <f>VLOOKUP($A16,'Return Data'!$B$7:$R$2292,10,0)</f>
        <v>2.2761999999999998</v>
      </c>
      <c r="G16" s="66">
        <f t="shared" si="1"/>
        <v>13</v>
      </c>
      <c r="H16" s="65">
        <f>VLOOKUP($A16,'Return Data'!$B$7:$R$2292,11,0)</f>
        <v>1.7124999999999999</v>
      </c>
      <c r="I16" s="66">
        <f t="shared" si="2"/>
        <v>17</v>
      </c>
      <c r="J16" s="65">
        <f>VLOOKUP($A16,'Return Data'!$B$7:$R$2292,12,0)</f>
        <v>3.3409</v>
      </c>
      <c r="K16" s="66">
        <f t="shared" si="3"/>
        <v>20</v>
      </c>
      <c r="L16" s="65">
        <f>VLOOKUP($A16,'Return Data'!$B$7:$R$2292,13,0)</f>
        <v>3.8641000000000001</v>
      </c>
      <c r="M16" s="66">
        <f t="shared" si="4"/>
        <v>20</v>
      </c>
      <c r="N16" s="65">
        <f>VLOOKUP($A16,'Return Data'!$B$7:$R$2292,17,0)</f>
        <v>4.6567999999999996</v>
      </c>
      <c r="O16" s="66">
        <f t="shared" si="5"/>
        <v>23</v>
      </c>
      <c r="P16" s="65">
        <f>VLOOKUP($A16,'Return Data'!$B$7:$R$2292,14,0)</f>
        <v>6.8471000000000002</v>
      </c>
      <c r="Q16" s="66">
        <f t="shared" si="7"/>
        <v>16</v>
      </c>
      <c r="R16" s="65">
        <f>VLOOKUP($A16,'Return Data'!$B$7:$R$2292,16,0)</f>
        <v>7.3792</v>
      </c>
      <c r="S16" s="67">
        <f t="shared" si="6"/>
        <v>21</v>
      </c>
    </row>
    <row r="17" spans="1:19" x14ac:dyDescent="0.3">
      <c r="A17" s="82" t="s">
        <v>64</v>
      </c>
      <c r="B17" s="64">
        <f>VLOOKUP($A17,'Return Data'!$B$7:$R$2292,3,0)</f>
        <v>44651</v>
      </c>
      <c r="C17" s="65">
        <f>VLOOKUP($A17,'Return Data'!$B$7:$R$2292,4,0)</f>
        <v>30.780899999999999</v>
      </c>
      <c r="D17" s="65">
        <f>VLOOKUP($A17,'Return Data'!$B$7:$R$2292,9,0)</f>
        <v>3.8260999999999998</v>
      </c>
      <c r="E17" s="66">
        <f t="shared" si="0"/>
        <v>8</v>
      </c>
      <c r="F17" s="65">
        <f>VLOOKUP($A17,'Return Data'!$B$7:$R$2292,10,0)</f>
        <v>2.8447</v>
      </c>
      <c r="G17" s="66">
        <f t="shared" si="1"/>
        <v>11</v>
      </c>
      <c r="H17" s="65">
        <f>VLOOKUP($A17,'Return Data'!$B$7:$R$2292,11,0)</f>
        <v>2.7427999999999999</v>
      </c>
      <c r="I17" s="66">
        <f t="shared" si="2"/>
        <v>10</v>
      </c>
      <c r="J17" s="65">
        <f>VLOOKUP($A17,'Return Data'!$B$7:$R$2292,12,0)</f>
        <v>4.4633000000000003</v>
      </c>
      <c r="K17" s="66">
        <f t="shared" si="3"/>
        <v>10</v>
      </c>
      <c r="L17" s="65">
        <f>VLOOKUP($A17,'Return Data'!$B$7:$R$2292,13,0)</f>
        <v>5.1893000000000002</v>
      </c>
      <c r="M17" s="66">
        <f t="shared" si="4"/>
        <v>10</v>
      </c>
      <c r="N17" s="65">
        <f>VLOOKUP($A17,'Return Data'!$B$7:$R$2292,17,0)</f>
        <v>7.4463999999999997</v>
      </c>
      <c r="O17" s="66">
        <f t="shared" si="5"/>
        <v>4</v>
      </c>
      <c r="P17" s="65">
        <f>VLOOKUP($A17,'Return Data'!$B$7:$R$2292,14,0)</f>
        <v>8.8315999999999999</v>
      </c>
      <c r="Q17" s="66">
        <f t="shared" si="7"/>
        <v>2</v>
      </c>
      <c r="R17" s="65">
        <f>VLOOKUP($A17,'Return Data'!$B$7:$R$2292,16,0)</f>
        <v>10.210699999999999</v>
      </c>
      <c r="S17" s="67">
        <f t="shared" si="6"/>
        <v>1</v>
      </c>
    </row>
    <row r="18" spans="1:19" x14ac:dyDescent="0.3">
      <c r="A18" s="82" t="s">
        <v>65</v>
      </c>
      <c r="B18" s="64">
        <f>VLOOKUP($A18,'Return Data'!$B$7:$R$2292,3,0)</f>
        <v>44651</v>
      </c>
      <c r="C18" s="65">
        <f>VLOOKUP($A18,'Return Data'!$B$7:$R$2292,4,0)</f>
        <v>19.435600000000001</v>
      </c>
      <c r="D18" s="65">
        <f>VLOOKUP($A18,'Return Data'!$B$7:$R$2292,9,0)</f>
        <v>5.5571000000000002</v>
      </c>
      <c r="E18" s="66">
        <f t="shared" si="0"/>
        <v>3</v>
      </c>
      <c r="F18" s="65">
        <f>VLOOKUP($A18,'Return Data'!$B$7:$R$2292,10,0)</f>
        <v>0.94330000000000003</v>
      </c>
      <c r="G18" s="66">
        <f t="shared" si="1"/>
        <v>19</v>
      </c>
      <c r="H18" s="65">
        <f>VLOOKUP($A18,'Return Data'!$B$7:$R$2292,11,0)</f>
        <v>1.3745000000000001</v>
      </c>
      <c r="I18" s="66">
        <f t="shared" si="2"/>
        <v>19</v>
      </c>
      <c r="J18" s="65">
        <f>VLOOKUP($A18,'Return Data'!$B$7:$R$2292,12,0)</f>
        <v>5.2031000000000001</v>
      </c>
      <c r="K18" s="66">
        <f t="shared" si="3"/>
        <v>4</v>
      </c>
      <c r="L18" s="65">
        <f>VLOOKUP($A18,'Return Data'!$B$7:$R$2292,13,0)</f>
        <v>5.7662000000000004</v>
      </c>
      <c r="M18" s="66">
        <f t="shared" si="4"/>
        <v>5</v>
      </c>
      <c r="N18" s="65">
        <f>VLOOKUP($A18,'Return Data'!$B$7:$R$2292,17,0)</f>
        <v>6.8280000000000003</v>
      </c>
      <c r="O18" s="66">
        <f t="shared" si="5"/>
        <v>8</v>
      </c>
      <c r="P18" s="65">
        <f>VLOOKUP($A18,'Return Data'!$B$7:$R$2292,14,0)</f>
        <v>6.8376999999999999</v>
      </c>
      <c r="Q18" s="66">
        <f t="shared" si="7"/>
        <v>17</v>
      </c>
      <c r="R18" s="65">
        <f>VLOOKUP($A18,'Return Data'!$B$7:$R$2292,16,0)</f>
        <v>6.5152999999999999</v>
      </c>
      <c r="S18" s="67">
        <f t="shared" si="6"/>
        <v>24</v>
      </c>
    </row>
    <row r="19" spans="1:19" x14ac:dyDescent="0.3">
      <c r="A19" s="82" t="s">
        <v>66</v>
      </c>
      <c r="B19" s="64">
        <f>VLOOKUP($A19,'Return Data'!$B$7:$R$2292,3,0)</f>
        <v>44651</v>
      </c>
      <c r="C19" s="65">
        <f>VLOOKUP($A19,'Return Data'!$B$7:$R$2292,4,0)</f>
        <v>30.388000000000002</v>
      </c>
      <c r="D19" s="65">
        <f>VLOOKUP($A19,'Return Data'!$B$7:$R$2292,9,0)</f>
        <v>5.7038000000000002</v>
      </c>
      <c r="E19" s="66">
        <f t="shared" si="0"/>
        <v>2</v>
      </c>
      <c r="F19" s="65">
        <f>VLOOKUP($A19,'Return Data'!$B$7:$R$2292,10,0)</f>
        <v>4.548</v>
      </c>
      <c r="G19" s="66">
        <f t="shared" si="1"/>
        <v>3</v>
      </c>
      <c r="H19" s="65">
        <f>VLOOKUP($A19,'Return Data'!$B$7:$R$2292,11,0)</f>
        <v>3.7501000000000002</v>
      </c>
      <c r="I19" s="66">
        <f t="shared" si="2"/>
        <v>3</v>
      </c>
      <c r="J19" s="65">
        <f>VLOOKUP($A19,'Return Data'!$B$7:$R$2292,12,0)</f>
        <v>4.7558999999999996</v>
      </c>
      <c r="K19" s="66">
        <f t="shared" si="3"/>
        <v>7</v>
      </c>
      <c r="L19" s="65">
        <f>VLOOKUP($A19,'Return Data'!$B$7:$R$2292,13,0)</f>
        <v>5.4322999999999997</v>
      </c>
      <c r="M19" s="66">
        <f t="shared" si="4"/>
        <v>7</v>
      </c>
      <c r="N19" s="65">
        <f>VLOOKUP($A19,'Return Data'!$B$7:$R$2292,17,0)</f>
        <v>6.5884999999999998</v>
      </c>
      <c r="O19" s="66">
        <f t="shared" si="5"/>
        <v>10</v>
      </c>
      <c r="P19" s="65">
        <f>VLOOKUP($A19,'Return Data'!$B$7:$R$2292,14,0)</f>
        <v>8.8506</v>
      </c>
      <c r="Q19" s="66">
        <f t="shared" si="7"/>
        <v>1</v>
      </c>
      <c r="R19" s="65">
        <f>VLOOKUP($A19,'Return Data'!$B$7:$R$2292,16,0)</f>
        <v>9.0341000000000005</v>
      </c>
      <c r="S19" s="67">
        <f t="shared" si="6"/>
        <v>4</v>
      </c>
    </row>
    <row r="20" spans="1:19" x14ac:dyDescent="0.3">
      <c r="A20" s="82" t="s">
        <v>67</v>
      </c>
      <c r="B20" s="64">
        <f>VLOOKUP($A20,'Return Data'!$B$7:$R$2292,3,0)</f>
        <v>44651</v>
      </c>
      <c r="C20" s="65">
        <f>VLOOKUP($A20,'Return Data'!$B$7:$R$2292,4,0)</f>
        <v>18.860900000000001</v>
      </c>
      <c r="D20" s="65">
        <f>VLOOKUP($A20,'Return Data'!$B$7:$R$2292,9,0)</f>
        <v>6.1371000000000002</v>
      </c>
      <c r="E20" s="66">
        <f t="shared" si="0"/>
        <v>1</v>
      </c>
      <c r="F20" s="65">
        <f>VLOOKUP($A20,'Return Data'!$B$7:$R$2292,10,0)</f>
        <v>6.6193999999999997</v>
      </c>
      <c r="G20" s="66">
        <f t="shared" si="1"/>
        <v>1</v>
      </c>
      <c r="H20" s="65">
        <f>VLOOKUP($A20,'Return Data'!$B$7:$R$2292,11,0)</f>
        <v>5.4366000000000003</v>
      </c>
      <c r="I20" s="66">
        <f t="shared" si="2"/>
        <v>1</v>
      </c>
      <c r="J20" s="65">
        <f>VLOOKUP($A20,'Return Data'!$B$7:$R$2292,12,0)</f>
        <v>6.7039</v>
      </c>
      <c r="K20" s="66">
        <f t="shared" si="3"/>
        <v>3</v>
      </c>
      <c r="L20" s="65">
        <f>VLOOKUP($A20,'Return Data'!$B$7:$R$2292,13,0)</f>
        <v>7.3483999999999998</v>
      </c>
      <c r="M20" s="66">
        <f t="shared" si="4"/>
        <v>4</v>
      </c>
      <c r="N20" s="65">
        <f>VLOOKUP($A20,'Return Data'!$B$7:$R$2292,17,0)</f>
        <v>6.9602000000000004</v>
      </c>
      <c r="O20" s="66">
        <f t="shared" si="5"/>
        <v>7</v>
      </c>
      <c r="P20" s="65">
        <f>VLOOKUP($A20,'Return Data'!$B$7:$R$2292,14,0)</f>
        <v>7.3739999999999997</v>
      </c>
      <c r="Q20" s="66">
        <f t="shared" si="7"/>
        <v>10</v>
      </c>
      <c r="R20" s="65">
        <f>VLOOKUP($A20,'Return Data'!$B$7:$R$2292,16,0)</f>
        <v>7.5007999999999999</v>
      </c>
      <c r="S20" s="67">
        <f t="shared" si="6"/>
        <v>20</v>
      </c>
    </row>
    <row r="21" spans="1:19" x14ac:dyDescent="0.3">
      <c r="A21" s="82" t="s">
        <v>68</v>
      </c>
      <c r="B21" s="64">
        <f>VLOOKUP($A21,'Return Data'!$B$7:$R$2292,3,0)</f>
        <v>44651</v>
      </c>
      <c r="C21" s="65">
        <f>VLOOKUP($A21,'Return Data'!$B$7:$R$2292,4,0)</f>
        <v>1252.4728</v>
      </c>
      <c r="D21" s="65">
        <f>VLOOKUP($A21,'Return Data'!$B$7:$R$2292,9,0)</f>
        <v>2.8315999999999999</v>
      </c>
      <c r="E21" s="66">
        <f t="shared" si="0"/>
        <v>18</v>
      </c>
      <c r="F21" s="65">
        <f>VLOOKUP($A21,'Return Data'!$B$7:$R$2292,10,0)</f>
        <v>3.2107999999999999</v>
      </c>
      <c r="G21" s="66">
        <f t="shared" si="1"/>
        <v>8</v>
      </c>
      <c r="H21" s="65">
        <f>VLOOKUP($A21,'Return Data'!$B$7:$R$2292,11,0)</f>
        <v>3.2722000000000002</v>
      </c>
      <c r="I21" s="66">
        <f t="shared" si="2"/>
        <v>7</v>
      </c>
      <c r="J21" s="65">
        <f>VLOOKUP($A21,'Return Data'!$B$7:$R$2292,12,0)</f>
        <v>4.6421999999999999</v>
      </c>
      <c r="K21" s="66">
        <f t="shared" si="3"/>
        <v>9</v>
      </c>
      <c r="L21" s="65">
        <f>VLOOKUP($A21,'Return Data'!$B$7:$R$2292,13,0)</f>
        <v>4.7561999999999998</v>
      </c>
      <c r="M21" s="66">
        <f t="shared" si="4"/>
        <v>12</v>
      </c>
      <c r="N21" s="65">
        <f>VLOOKUP($A21,'Return Data'!$B$7:$R$2292,17,0)</f>
        <v>5.5354000000000001</v>
      </c>
      <c r="O21" s="66">
        <f t="shared" si="5"/>
        <v>15</v>
      </c>
      <c r="P21" s="65">
        <f>VLOOKUP($A21,'Return Data'!$B$7:$R$2292,14,0)</f>
        <v>6.5895999999999999</v>
      </c>
      <c r="Q21" s="66">
        <f t="shared" si="7"/>
        <v>20</v>
      </c>
      <c r="R21" s="65">
        <f>VLOOKUP($A21,'Return Data'!$B$7:$R$2292,16,0)</f>
        <v>7.0087000000000002</v>
      </c>
      <c r="S21" s="67">
        <f t="shared" si="6"/>
        <v>22</v>
      </c>
    </row>
    <row r="22" spans="1:19" x14ac:dyDescent="0.3">
      <c r="A22" s="82" t="s">
        <v>2040</v>
      </c>
      <c r="B22" s="64">
        <f>VLOOKUP($A22,'Return Data'!$B$7:$R$2292,3,0)</f>
        <v>44651</v>
      </c>
      <c r="C22" s="65">
        <f>VLOOKUP($A22,'Return Data'!$B$7:$R$2292,4,0)</f>
        <v>35.283099999999997</v>
      </c>
      <c r="D22" s="65">
        <f>VLOOKUP($A22,'Return Data'!$B$7:$R$2292,9,0)</f>
        <v>3.7360000000000002</v>
      </c>
      <c r="E22" s="66">
        <f t="shared" si="0"/>
        <v>9</v>
      </c>
      <c r="F22" s="65">
        <f>VLOOKUP($A22,'Return Data'!$B$7:$R$2292,10,0)</f>
        <v>3.3317999999999999</v>
      </c>
      <c r="G22" s="66">
        <f t="shared" si="1"/>
        <v>7</v>
      </c>
      <c r="H22" s="65">
        <f>VLOOKUP($A22,'Return Data'!$B$7:$R$2292,11,0)</f>
        <v>3.2896000000000001</v>
      </c>
      <c r="I22" s="66">
        <f t="shared" si="2"/>
        <v>6</v>
      </c>
      <c r="J22" s="65">
        <f>VLOOKUP($A22,'Return Data'!$B$7:$R$2292,12,0)</f>
        <v>4.2324000000000002</v>
      </c>
      <c r="K22" s="66">
        <f t="shared" si="3"/>
        <v>14</v>
      </c>
      <c r="L22" s="65">
        <f>VLOOKUP($A22,'Return Data'!$B$7:$R$2292,13,0)</f>
        <v>4.4534000000000002</v>
      </c>
      <c r="M22" s="66">
        <f t="shared" si="4"/>
        <v>17</v>
      </c>
      <c r="N22" s="65">
        <f>VLOOKUP($A22,'Return Data'!$B$7:$R$2292,17,0)</f>
        <v>5.7405999999999997</v>
      </c>
      <c r="O22" s="66">
        <f t="shared" si="5"/>
        <v>14</v>
      </c>
      <c r="P22" s="65">
        <f>VLOOKUP($A22,'Return Data'!$B$7:$R$2292,14,0)</f>
        <v>5.8113000000000001</v>
      </c>
      <c r="Q22" s="66">
        <f t="shared" si="7"/>
        <v>21</v>
      </c>
      <c r="R22" s="65">
        <f>VLOOKUP($A22,'Return Data'!$B$7:$R$2292,16,0)</f>
        <v>7.7835000000000001</v>
      </c>
      <c r="S22" s="67">
        <f t="shared" si="6"/>
        <v>16</v>
      </c>
    </row>
    <row r="23" spans="1:19" x14ac:dyDescent="0.3">
      <c r="A23" s="82" t="s">
        <v>70</v>
      </c>
      <c r="B23" s="64">
        <f>VLOOKUP($A23,'Return Data'!$B$7:$R$2292,3,0)</f>
        <v>44651</v>
      </c>
      <c r="C23" s="65">
        <f>VLOOKUP($A23,'Return Data'!$B$7:$R$2292,4,0)</f>
        <v>32.196300000000001</v>
      </c>
      <c r="D23" s="65">
        <f>VLOOKUP($A23,'Return Data'!$B$7:$R$2292,9,0)</f>
        <v>4.2317</v>
      </c>
      <c r="E23" s="66">
        <f t="shared" si="0"/>
        <v>7</v>
      </c>
      <c r="F23" s="65">
        <f>VLOOKUP($A23,'Return Data'!$B$7:$R$2292,10,0)</f>
        <v>3.5259</v>
      </c>
      <c r="G23" s="66">
        <f t="shared" si="1"/>
        <v>5</v>
      </c>
      <c r="H23" s="65">
        <f>VLOOKUP($A23,'Return Data'!$B$7:$R$2292,11,0)</f>
        <v>2.9388999999999998</v>
      </c>
      <c r="I23" s="66">
        <f t="shared" si="2"/>
        <v>9</v>
      </c>
      <c r="J23" s="65">
        <f>VLOOKUP($A23,'Return Data'!$B$7:$R$2292,12,0)</f>
        <v>5.0582000000000003</v>
      </c>
      <c r="K23" s="66">
        <f t="shared" si="3"/>
        <v>5</v>
      </c>
      <c r="L23" s="65">
        <f>VLOOKUP($A23,'Return Data'!$B$7:$R$2292,13,0)</f>
        <v>5.4911000000000003</v>
      </c>
      <c r="M23" s="66">
        <f t="shared" si="4"/>
        <v>6</v>
      </c>
      <c r="N23" s="65">
        <f>VLOOKUP($A23,'Return Data'!$B$7:$R$2292,17,0)</f>
        <v>7.0515999999999996</v>
      </c>
      <c r="O23" s="66">
        <f t="shared" si="5"/>
        <v>6</v>
      </c>
      <c r="P23" s="65">
        <f>VLOOKUP($A23,'Return Data'!$B$7:$R$2292,14,0)</f>
        <v>8.4955999999999996</v>
      </c>
      <c r="Q23" s="66">
        <f t="shared" si="7"/>
        <v>5</v>
      </c>
      <c r="R23" s="65">
        <f>VLOOKUP($A23,'Return Data'!$B$7:$R$2292,16,0)</f>
        <v>9.2585999999999995</v>
      </c>
      <c r="S23" s="67">
        <f t="shared" si="6"/>
        <v>2</v>
      </c>
    </row>
    <row r="24" spans="1:19" x14ac:dyDescent="0.3">
      <c r="A24" s="82" t="s">
        <v>71</v>
      </c>
      <c r="B24" s="64">
        <f>VLOOKUP($A24,'Return Data'!$B$7:$R$2292,3,0)</f>
        <v>44651</v>
      </c>
      <c r="C24" s="65">
        <f>VLOOKUP($A24,'Return Data'!$B$7:$R$2292,4,0)</f>
        <v>25.398099999999999</v>
      </c>
      <c r="D24" s="65">
        <f>VLOOKUP($A24,'Return Data'!$B$7:$R$2292,9,0)</f>
        <v>3.6783999999999999</v>
      </c>
      <c r="E24" s="66">
        <f t="shared" si="0"/>
        <v>11</v>
      </c>
      <c r="F24" s="65">
        <f>VLOOKUP($A24,'Return Data'!$B$7:$R$2292,10,0)</f>
        <v>0.85450000000000004</v>
      </c>
      <c r="G24" s="66">
        <f t="shared" si="1"/>
        <v>20</v>
      </c>
      <c r="H24" s="65">
        <f>VLOOKUP($A24,'Return Data'!$B$7:$R$2292,11,0)</f>
        <v>1.0685</v>
      </c>
      <c r="I24" s="66">
        <f t="shared" si="2"/>
        <v>20</v>
      </c>
      <c r="J24" s="65">
        <f>VLOOKUP($A24,'Return Data'!$B$7:$R$2292,12,0)</f>
        <v>3.0253000000000001</v>
      </c>
      <c r="K24" s="66">
        <f t="shared" si="3"/>
        <v>22</v>
      </c>
      <c r="L24" s="65">
        <f>VLOOKUP($A24,'Return Data'!$B$7:$R$2292,13,0)</f>
        <v>3.5655000000000001</v>
      </c>
      <c r="M24" s="66">
        <f t="shared" si="4"/>
        <v>22</v>
      </c>
      <c r="N24" s="65">
        <f>VLOOKUP($A24,'Return Data'!$B$7:$R$2292,17,0)</f>
        <v>4.8987999999999996</v>
      </c>
      <c r="O24" s="66">
        <f t="shared" si="5"/>
        <v>22</v>
      </c>
      <c r="P24" s="65">
        <f>VLOOKUP($A24,'Return Data'!$B$7:$R$2292,14,0)</f>
        <v>6.9450000000000003</v>
      </c>
      <c r="Q24" s="66">
        <f t="shared" si="7"/>
        <v>14</v>
      </c>
      <c r="R24" s="65">
        <f>VLOOKUP($A24,'Return Data'!$B$7:$R$2292,16,0)</f>
        <v>8.3781999999999996</v>
      </c>
      <c r="S24" s="67">
        <f t="shared" si="6"/>
        <v>10</v>
      </c>
    </row>
    <row r="25" spans="1:19" x14ac:dyDescent="0.3">
      <c r="A25" s="82" t="s">
        <v>72</v>
      </c>
      <c r="B25" s="64">
        <f>VLOOKUP($A25,'Return Data'!$B$7:$R$2292,3,0)</f>
        <v>44651</v>
      </c>
      <c r="C25" s="65">
        <f>VLOOKUP($A25,'Return Data'!$B$7:$R$2292,4,0)</f>
        <v>14.465</v>
      </c>
      <c r="D25" s="65">
        <f>VLOOKUP($A25,'Return Data'!$B$7:$R$2292,9,0)</f>
        <v>4.7975000000000003</v>
      </c>
      <c r="E25" s="66">
        <f t="shared" si="0"/>
        <v>5</v>
      </c>
      <c r="F25" s="65">
        <f>VLOOKUP($A25,'Return Data'!$B$7:$R$2292,10,0)</f>
        <v>4.6193</v>
      </c>
      <c r="G25" s="66">
        <f t="shared" si="1"/>
        <v>2</v>
      </c>
      <c r="H25" s="65">
        <f>VLOOKUP($A25,'Return Data'!$B$7:$R$2292,11,0)</f>
        <v>3.8391000000000002</v>
      </c>
      <c r="I25" s="66">
        <f t="shared" si="2"/>
        <v>2</v>
      </c>
      <c r="J25" s="65">
        <f>VLOOKUP($A25,'Return Data'!$B$7:$R$2292,12,0)</f>
        <v>4.4451999999999998</v>
      </c>
      <c r="K25" s="66">
        <f t="shared" si="3"/>
        <v>11</v>
      </c>
      <c r="L25" s="65">
        <f>VLOOKUP($A25,'Return Data'!$B$7:$R$2292,13,0)</f>
        <v>4.6307999999999998</v>
      </c>
      <c r="M25" s="66">
        <f t="shared" si="4"/>
        <v>14</v>
      </c>
      <c r="N25" s="65">
        <f>VLOOKUP($A25,'Return Data'!$B$7:$R$2292,17,0)</f>
        <v>5.1410999999999998</v>
      </c>
      <c r="O25" s="66">
        <f t="shared" si="5"/>
        <v>18</v>
      </c>
      <c r="P25" s="65">
        <f>VLOOKUP($A25,'Return Data'!$B$7:$R$2292,14,0)</f>
        <v>8.5275999999999996</v>
      </c>
      <c r="Q25" s="66">
        <f t="shared" si="7"/>
        <v>4</v>
      </c>
      <c r="R25" s="65">
        <f>VLOOKUP($A25,'Return Data'!$B$7:$R$2292,16,0)</f>
        <v>7.6276000000000002</v>
      </c>
      <c r="S25" s="67">
        <f t="shared" si="6"/>
        <v>17</v>
      </c>
    </row>
    <row r="26" spans="1:19" x14ac:dyDescent="0.3">
      <c r="A26" s="82" t="s">
        <v>73</v>
      </c>
      <c r="B26" s="64">
        <f>VLOOKUP($A26,'Return Data'!$B$7:$R$2292,3,0)</f>
        <v>44651</v>
      </c>
      <c r="C26" s="65">
        <f>VLOOKUP($A26,'Return Data'!$B$7:$R$2292,4,0)</f>
        <v>31.7378</v>
      </c>
      <c r="D26" s="65">
        <f>VLOOKUP($A26,'Return Data'!$B$7:$R$2292,9,0)</f>
        <v>2.3269000000000002</v>
      </c>
      <c r="E26" s="66">
        <f t="shared" si="0"/>
        <v>21</v>
      </c>
      <c r="F26" s="65">
        <f>VLOOKUP($A26,'Return Data'!$B$7:$R$2292,10,0)</f>
        <v>1.7646999999999999</v>
      </c>
      <c r="G26" s="66">
        <f t="shared" si="1"/>
        <v>16</v>
      </c>
      <c r="H26" s="65">
        <f>VLOOKUP($A26,'Return Data'!$B$7:$R$2292,11,0)</f>
        <v>2.3635999999999999</v>
      </c>
      <c r="I26" s="66">
        <f t="shared" si="2"/>
        <v>11</v>
      </c>
      <c r="J26" s="65">
        <f>VLOOKUP($A26,'Return Data'!$B$7:$R$2292,12,0)</f>
        <v>3.8216000000000001</v>
      </c>
      <c r="K26" s="66">
        <f t="shared" si="3"/>
        <v>17</v>
      </c>
      <c r="L26" s="65">
        <f>VLOOKUP($A26,'Return Data'!$B$7:$R$2292,13,0)</f>
        <v>4.5633999999999997</v>
      </c>
      <c r="M26" s="66">
        <f t="shared" si="4"/>
        <v>15</v>
      </c>
      <c r="N26" s="65">
        <f>VLOOKUP($A26,'Return Data'!$B$7:$R$2292,17,0)</f>
        <v>6.1729000000000003</v>
      </c>
      <c r="O26" s="66">
        <f t="shared" si="5"/>
        <v>12</v>
      </c>
      <c r="P26" s="65">
        <f>VLOOKUP($A26,'Return Data'!$B$7:$R$2292,14,0)</f>
        <v>7.3864999999999998</v>
      </c>
      <c r="Q26" s="66">
        <f t="shared" si="7"/>
        <v>9</v>
      </c>
      <c r="R26" s="65">
        <f>VLOOKUP($A26,'Return Data'!$B$7:$R$2292,16,0)</f>
        <v>8.1387</v>
      </c>
      <c r="S26" s="67">
        <f t="shared" si="6"/>
        <v>13</v>
      </c>
    </row>
    <row r="27" spans="1:19" x14ac:dyDescent="0.3">
      <c r="A27" s="82" t="s">
        <v>74</v>
      </c>
      <c r="B27" s="64">
        <f>VLOOKUP($A27,'Return Data'!$B$7:$R$2292,3,0)</f>
        <v>44651</v>
      </c>
      <c r="C27" s="65">
        <f>VLOOKUP($A27,'Return Data'!$B$7:$R$2292,4,0)</f>
        <v>2332.9854999999998</v>
      </c>
      <c r="D27" s="65">
        <f>VLOOKUP($A27,'Return Data'!$B$7:$R$2292,9,0)</f>
        <v>2.9489999999999998</v>
      </c>
      <c r="E27" s="66">
        <f t="shared" si="0"/>
        <v>16</v>
      </c>
      <c r="F27" s="65">
        <f>VLOOKUP($A27,'Return Data'!$B$7:$R$2292,10,0)</f>
        <v>1.5308999999999999</v>
      </c>
      <c r="G27" s="66">
        <f t="shared" si="1"/>
        <v>17</v>
      </c>
      <c r="H27" s="65">
        <f>VLOOKUP($A27,'Return Data'!$B$7:$R$2292,11,0)</f>
        <v>1.6008</v>
      </c>
      <c r="I27" s="66">
        <f t="shared" si="2"/>
        <v>18</v>
      </c>
      <c r="J27" s="65">
        <f>VLOOKUP($A27,'Return Data'!$B$7:$R$2292,12,0)</f>
        <v>3.6214</v>
      </c>
      <c r="K27" s="66">
        <f t="shared" si="3"/>
        <v>18</v>
      </c>
      <c r="L27" s="65">
        <f>VLOOKUP($A27,'Return Data'!$B$7:$R$2292,13,0)</f>
        <v>4.3653000000000004</v>
      </c>
      <c r="M27" s="66">
        <f t="shared" si="4"/>
        <v>18</v>
      </c>
      <c r="N27" s="65">
        <f>VLOOKUP($A27,'Return Data'!$B$7:$R$2292,17,0)</f>
        <v>5.46</v>
      </c>
      <c r="O27" s="66">
        <f t="shared" si="5"/>
        <v>16</v>
      </c>
      <c r="P27" s="65">
        <f>VLOOKUP($A27,'Return Data'!$B$7:$R$2292,14,0)</f>
        <v>7.4819000000000004</v>
      </c>
      <c r="Q27" s="66">
        <f t="shared" si="7"/>
        <v>8</v>
      </c>
      <c r="R27" s="65">
        <f>VLOOKUP($A27,'Return Data'!$B$7:$R$2292,16,0)</f>
        <v>8.5281000000000002</v>
      </c>
      <c r="S27" s="67">
        <f t="shared" si="6"/>
        <v>6</v>
      </c>
    </row>
    <row r="28" spans="1:19" x14ac:dyDescent="0.3">
      <c r="A28" s="82" t="s">
        <v>77</v>
      </c>
      <c r="B28" s="64">
        <f>VLOOKUP($A28,'Return Data'!$B$7:$R$2292,3,0)</f>
        <v>44651</v>
      </c>
      <c r="C28" s="65">
        <f>VLOOKUP($A28,'Return Data'!$B$7:$R$2292,4,0)</f>
        <v>17.013100000000001</v>
      </c>
      <c r="D28" s="65">
        <f>VLOOKUP($A28,'Return Data'!$B$7:$R$2292,9,0)</f>
        <v>3.1991000000000001</v>
      </c>
      <c r="E28" s="66">
        <f t="shared" si="0"/>
        <v>15</v>
      </c>
      <c r="F28" s="65">
        <f>VLOOKUP($A28,'Return Data'!$B$7:$R$2292,10,0)</f>
        <v>2.8978000000000002</v>
      </c>
      <c r="G28" s="66">
        <f t="shared" si="1"/>
        <v>9</v>
      </c>
      <c r="H28" s="65">
        <f>VLOOKUP($A28,'Return Data'!$B$7:$R$2292,11,0)</f>
        <v>2.2795000000000001</v>
      </c>
      <c r="I28" s="66">
        <f t="shared" si="2"/>
        <v>12</v>
      </c>
      <c r="J28" s="65">
        <f>VLOOKUP($A28,'Return Data'!$B$7:$R$2292,12,0)</f>
        <v>3.9836999999999998</v>
      </c>
      <c r="K28" s="66">
        <f t="shared" si="3"/>
        <v>16</v>
      </c>
      <c r="L28" s="65">
        <f>VLOOKUP($A28,'Return Data'!$B$7:$R$2292,13,0)</f>
        <v>4.1028000000000002</v>
      </c>
      <c r="M28" s="66">
        <f t="shared" si="4"/>
        <v>19</v>
      </c>
      <c r="N28" s="65">
        <f>VLOOKUP($A28,'Return Data'!$B$7:$R$2292,17,0)</f>
        <v>4.9568000000000003</v>
      </c>
      <c r="O28" s="66">
        <f t="shared" si="5"/>
        <v>20</v>
      </c>
      <c r="P28" s="65">
        <f>VLOOKUP($A28,'Return Data'!$B$7:$R$2292,14,0)</f>
        <v>7.3021000000000003</v>
      </c>
      <c r="Q28" s="66">
        <f t="shared" si="7"/>
        <v>12</v>
      </c>
      <c r="R28" s="65">
        <f>VLOOKUP($A28,'Return Data'!$B$7:$R$2292,16,0)</f>
        <v>8.0405999999999995</v>
      </c>
      <c r="S28" s="67">
        <f t="shared" si="6"/>
        <v>14</v>
      </c>
    </row>
    <row r="29" spans="1:19" x14ac:dyDescent="0.3">
      <c r="A29" s="82" t="s">
        <v>78</v>
      </c>
      <c r="B29" s="64">
        <f>VLOOKUP($A29,'Return Data'!$B$7:$R$2292,3,0)</f>
        <v>44651</v>
      </c>
      <c r="C29" s="65">
        <f>VLOOKUP($A29,'Return Data'!$B$7:$R$2292,4,0)</f>
        <v>30.272500000000001</v>
      </c>
      <c r="D29" s="65">
        <f>VLOOKUP($A29,'Return Data'!$B$7:$R$2292,9,0)</f>
        <v>5.2507000000000001</v>
      </c>
      <c r="E29" s="66">
        <f t="shared" si="0"/>
        <v>4</v>
      </c>
      <c r="F29" s="65">
        <f>VLOOKUP($A29,'Return Data'!$B$7:$R$2292,10,0)</f>
        <v>2.2835000000000001</v>
      </c>
      <c r="G29" s="66">
        <f t="shared" si="1"/>
        <v>12</v>
      </c>
      <c r="H29" s="65">
        <f>VLOOKUP($A29,'Return Data'!$B$7:$R$2292,11,0)</f>
        <v>2.1825000000000001</v>
      </c>
      <c r="I29" s="66">
        <f t="shared" si="2"/>
        <v>13</v>
      </c>
      <c r="J29" s="65">
        <f>VLOOKUP($A29,'Return Data'!$B$7:$R$2292,12,0)</f>
        <v>3.3961999999999999</v>
      </c>
      <c r="K29" s="66">
        <f t="shared" si="3"/>
        <v>19</v>
      </c>
      <c r="L29" s="65">
        <f>VLOOKUP($A29,'Return Data'!$B$7:$R$2292,13,0)</f>
        <v>3.6499000000000001</v>
      </c>
      <c r="M29" s="66">
        <f t="shared" si="4"/>
        <v>21</v>
      </c>
      <c r="N29" s="65">
        <f>VLOOKUP($A29,'Return Data'!$B$7:$R$2292,17,0)</f>
        <v>5.2282000000000002</v>
      </c>
      <c r="O29" s="66">
        <f t="shared" si="5"/>
        <v>17</v>
      </c>
      <c r="P29" s="65">
        <f>VLOOKUP($A29,'Return Data'!$B$7:$R$2292,14,0)</f>
        <v>8.2340999999999998</v>
      </c>
      <c r="Q29" s="66">
        <f t="shared" si="7"/>
        <v>6</v>
      </c>
      <c r="R29" s="65">
        <f>VLOOKUP($A29,'Return Data'!$B$7:$R$2292,16,0)</f>
        <v>8.3926999999999996</v>
      </c>
      <c r="S29" s="67">
        <f t="shared" si="6"/>
        <v>9</v>
      </c>
    </row>
    <row r="30" spans="1:19" x14ac:dyDescent="0.3">
      <c r="A30" s="82" t="s">
        <v>79</v>
      </c>
      <c r="B30" s="64">
        <f>VLOOKUP($A30,'Return Data'!$B$7:$R$2292,3,0)</f>
        <v>44651</v>
      </c>
      <c r="C30" s="65">
        <f>VLOOKUP($A30,'Return Data'!$B$7:$R$2292,4,0)</f>
        <v>36.833399999999997</v>
      </c>
      <c r="D30" s="65">
        <f>VLOOKUP($A30,'Return Data'!$B$7:$R$2292,9,0)</f>
        <v>3.6135999999999999</v>
      </c>
      <c r="E30" s="66">
        <f t="shared" si="0"/>
        <v>12</v>
      </c>
      <c r="F30" s="65">
        <f>VLOOKUP($A30,'Return Data'!$B$7:$R$2292,10,0)</f>
        <v>4.3356000000000003</v>
      </c>
      <c r="G30" s="66">
        <f t="shared" si="1"/>
        <v>4</v>
      </c>
      <c r="H30" s="65">
        <f>VLOOKUP($A30,'Return Data'!$B$7:$R$2292,11,0)</f>
        <v>3.7145000000000001</v>
      </c>
      <c r="I30" s="66">
        <f t="shared" si="2"/>
        <v>4</v>
      </c>
      <c r="J30" s="65">
        <f>VLOOKUP($A30,'Return Data'!$B$7:$R$2292,12,0)</f>
        <v>4.9832999999999998</v>
      </c>
      <c r="K30" s="66">
        <f t="shared" si="3"/>
        <v>6</v>
      </c>
      <c r="L30" s="65">
        <f>VLOOKUP($A30,'Return Data'!$B$7:$R$2292,13,0)</f>
        <v>5.3798000000000004</v>
      </c>
      <c r="M30" s="66">
        <f t="shared" si="4"/>
        <v>8</v>
      </c>
      <c r="N30" s="65">
        <f>VLOOKUP($A30,'Return Data'!$B$7:$R$2292,17,0)</f>
        <v>6.4345999999999997</v>
      </c>
      <c r="O30" s="66">
        <f t="shared" si="5"/>
        <v>11</v>
      </c>
      <c r="P30" s="65">
        <f>VLOOKUP($A30,'Return Data'!$B$7:$R$2292,14,0)</f>
        <v>7.1265999999999998</v>
      </c>
      <c r="Q30" s="66">
        <f t="shared" si="7"/>
        <v>13</v>
      </c>
      <c r="R30" s="65">
        <f>VLOOKUP($A30,'Return Data'!$B$7:$R$2292,16,0)</f>
        <v>8.8021999999999991</v>
      </c>
      <c r="S30" s="67">
        <f t="shared" si="6"/>
        <v>5</v>
      </c>
    </row>
    <row r="31" spans="1:19" x14ac:dyDescent="0.3">
      <c r="A31" s="82" t="s">
        <v>80</v>
      </c>
      <c r="B31" s="64">
        <f>VLOOKUP($A31,'Return Data'!$B$7:$R$2292,3,0)</f>
        <v>44651</v>
      </c>
      <c r="C31" s="65">
        <f>VLOOKUP($A31,'Return Data'!$B$7:$R$2292,4,0)</f>
        <v>20.1431</v>
      </c>
      <c r="D31" s="65">
        <f>VLOOKUP($A31,'Return Data'!$B$7:$R$2292,9,0)</f>
        <v>2.9417</v>
      </c>
      <c r="E31" s="66">
        <f t="shared" si="0"/>
        <v>17</v>
      </c>
      <c r="F31" s="65">
        <f>VLOOKUP($A31,'Return Data'!$B$7:$R$2292,10,0)</f>
        <v>-2.3300999999999998</v>
      </c>
      <c r="G31" s="66">
        <f t="shared" si="1"/>
        <v>24</v>
      </c>
      <c r="H31" s="65">
        <f>VLOOKUP($A31,'Return Data'!$B$7:$R$2292,11,0)</f>
        <v>-0.78539999999999999</v>
      </c>
      <c r="I31" s="66">
        <f t="shared" si="2"/>
        <v>25</v>
      </c>
      <c r="J31" s="65">
        <f>VLOOKUP($A31,'Return Data'!$B$7:$R$2292,12,0)</f>
        <v>2.1613000000000002</v>
      </c>
      <c r="K31" s="66">
        <f t="shared" si="3"/>
        <v>24</v>
      </c>
      <c r="L31" s="65">
        <f>VLOOKUP($A31,'Return Data'!$B$7:$R$2292,13,0)</f>
        <v>2.9411</v>
      </c>
      <c r="M31" s="66">
        <f t="shared" si="4"/>
        <v>24</v>
      </c>
      <c r="N31" s="65">
        <f>VLOOKUP($A31,'Return Data'!$B$7:$R$2292,17,0)</f>
        <v>4.5176999999999996</v>
      </c>
      <c r="O31" s="66">
        <f t="shared" si="5"/>
        <v>24</v>
      </c>
      <c r="P31" s="65">
        <f>VLOOKUP($A31,'Return Data'!$B$7:$R$2292,14,0)</f>
        <v>6.9200999999999997</v>
      </c>
      <c r="Q31" s="66">
        <f t="shared" si="7"/>
        <v>15</v>
      </c>
      <c r="R31" s="65">
        <f>VLOOKUP($A31,'Return Data'!$B$7:$R$2292,16,0)</f>
        <v>6.9404000000000003</v>
      </c>
      <c r="S31" s="67">
        <f t="shared" si="6"/>
        <v>23</v>
      </c>
    </row>
    <row r="32" spans="1:19" x14ac:dyDescent="0.3">
      <c r="A32" s="82" t="s">
        <v>363</v>
      </c>
      <c r="B32" s="64">
        <f>VLOOKUP($A32,'Return Data'!$B$7:$R$2292,3,0)</f>
        <v>0</v>
      </c>
      <c r="C32" s="65">
        <f>VLOOKUP($A32,'Return Data'!$B$7:$R$2292,4,0)</f>
        <v>0</v>
      </c>
      <c r="D32" s="65">
        <f>VLOOKUP($A32,'Return Data'!$B$7:$R$2292,9,0)</f>
        <v>0</v>
      </c>
      <c r="E32" s="66">
        <f t="shared" si="0"/>
        <v>25</v>
      </c>
      <c r="F32" s="65">
        <f>VLOOKUP($A32,'Return Data'!$B$7:$R$2292,10,0)</f>
        <v>0</v>
      </c>
      <c r="G32" s="66">
        <f t="shared" si="1"/>
        <v>21</v>
      </c>
      <c r="H32" s="65">
        <f>VLOOKUP($A32,'Return Data'!$B$7:$R$2292,11,0)</f>
        <v>0</v>
      </c>
      <c r="I32" s="66">
        <f t="shared" si="2"/>
        <v>24</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44651</v>
      </c>
      <c r="C33" s="65">
        <f>VLOOKUP($A33,'Return Data'!$B$7:$R$2292,4,0)</f>
        <v>24.703900000000001</v>
      </c>
      <c r="D33" s="65">
        <f>VLOOKUP($A33,'Return Data'!$B$7:$R$2292,9,0)</f>
        <v>0.52929999999999999</v>
      </c>
      <c r="E33" s="66">
        <f t="shared" si="0"/>
        <v>23</v>
      </c>
      <c r="F33" s="65">
        <f>VLOOKUP($A33,'Return Data'!$B$7:$R$2292,10,0)</f>
        <v>-0.49680000000000002</v>
      </c>
      <c r="G33" s="66">
        <f t="shared" si="1"/>
        <v>23</v>
      </c>
      <c r="H33" s="65">
        <f>VLOOKUP($A33,'Return Data'!$B$7:$R$2292,11,0)</f>
        <v>0.94369999999999998</v>
      </c>
      <c r="I33" s="66">
        <f t="shared" si="2"/>
        <v>22</v>
      </c>
      <c r="J33" s="65">
        <f>VLOOKUP($A33,'Return Data'!$B$7:$R$2292,12,0)</f>
        <v>14.068099999999999</v>
      </c>
      <c r="K33" s="66">
        <f t="shared" si="3"/>
        <v>1</v>
      </c>
      <c r="L33" s="65">
        <f>VLOOKUP($A33,'Return Data'!$B$7:$R$2292,13,0)</f>
        <v>11.647500000000001</v>
      </c>
      <c r="M33" s="66">
        <f t="shared" si="4"/>
        <v>1</v>
      </c>
      <c r="N33" s="65">
        <f>VLOOKUP($A33,'Return Data'!$B$7:$R$2292,17,0)</f>
        <v>9.5337999999999994</v>
      </c>
      <c r="O33" s="66">
        <f>RANK(N33,N$8:N$33,0)</f>
        <v>1</v>
      </c>
      <c r="P33" s="65">
        <f>VLOOKUP($A33,'Return Data'!$B$7:$R$2292,14,0)</f>
        <v>4.6927000000000003</v>
      </c>
      <c r="Q33" s="66">
        <f>RANK(P33,P$8:P$33,0)</f>
        <v>24</v>
      </c>
      <c r="R33" s="65">
        <f>VLOOKUP($A33,'Return Data'!$B$7:$R$2292,16,0)</f>
        <v>7.6166999999999998</v>
      </c>
      <c r="S33" s="67">
        <f t="shared" si="6"/>
        <v>18</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-23.516153846153845</v>
      </c>
      <c r="E35" s="88"/>
      <c r="F35" s="89">
        <f>AVERAGE(F8:F33)</f>
        <v>-7.2883653846153846</v>
      </c>
      <c r="G35" s="88"/>
      <c r="H35" s="89">
        <f>AVERAGE(H8:H33)</f>
        <v>-2.3808346153846141</v>
      </c>
      <c r="I35" s="88"/>
      <c r="J35" s="89">
        <f>AVERAGE(J8:J33)</f>
        <v>1.3559307692307692</v>
      </c>
      <c r="K35" s="88"/>
      <c r="L35" s="89">
        <f>AVERAGE(L8:L33)</f>
        <v>2.6572923076923081</v>
      </c>
      <c r="M35" s="88"/>
      <c r="N35" s="89">
        <f>AVERAGE(N8:N33)</f>
        <v>4.4435359999999999</v>
      </c>
      <c r="O35" s="88"/>
      <c r="P35" s="89">
        <f>AVERAGE(P8:P33)</f>
        <v>7.1955583333333335</v>
      </c>
      <c r="Q35" s="88"/>
      <c r="R35" s="89">
        <f>AVERAGE(R8:R33)</f>
        <v>5.9944153846153849</v>
      </c>
      <c r="S35" s="90"/>
    </row>
    <row r="36" spans="1:19" x14ac:dyDescent="0.3">
      <c r="A36" s="87" t="s">
        <v>28</v>
      </c>
      <c r="B36" s="88"/>
      <c r="C36" s="88"/>
      <c r="D36" s="89">
        <f>MIN(D8:D33)</f>
        <v>-696.09050000000002</v>
      </c>
      <c r="E36" s="88"/>
      <c r="F36" s="89">
        <f>MIN(F8:F33)</f>
        <v>-239.7645</v>
      </c>
      <c r="G36" s="88"/>
      <c r="H36" s="89">
        <f>MIN(H8:H33)</f>
        <v>-118.56489999999999</v>
      </c>
      <c r="I36" s="88"/>
      <c r="J36" s="89">
        <f>MIN(J8:J33)</f>
        <v>-78.754800000000003</v>
      </c>
      <c r="K36" s="88"/>
      <c r="L36" s="89">
        <f>MIN(L8:L33)</f>
        <v>-59.12</v>
      </c>
      <c r="M36" s="88"/>
      <c r="N36" s="89">
        <f>MIN(N8:N33)</f>
        <v>-37.3996</v>
      </c>
      <c r="O36" s="88"/>
      <c r="P36" s="89">
        <f>MIN(P8:P33)</f>
        <v>4.6927000000000003</v>
      </c>
      <c r="Q36" s="88"/>
      <c r="R36" s="89">
        <f>MIN(R8:R33)</f>
        <v>-39.196899999999999</v>
      </c>
      <c r="S36" s="90"/>
    </row>
    <row r="37" spans="1:19" ht="15" thickBot="1" x14ac:dyDescent="0.35">
      <c r="A37" s="91" t="s">
        <v>29</v>
      </c>
      <c r="B37" s="92"/>
      <c r="C37" s="92"/>
      <c r="D37" s="93">
        <f>MAX(D8:D33)</f>
        <v>6.1371000000000002</v>
      </c>
      <c r="E37" s="92"/>
      <c r="F37" s="93">
        <f>MAX(F8:F33)</f>
        <v>6.6193999999999997</v>
      </c>
      <c r="G37" s="92"/>
      <c r="H37" s="93">
        <f>MAX(H8:H33)</f>
        <v>5.4366000000000003</v>
      </c>
      <c r="I37" s="92"/>
      <c r="J37" s="93">
        <f>MAX(J8:J33)</f>
        <v>14.068099999999999</v>
      </c>
      <c r="K37" s="92"/>
      <c r="L37" s="93">
        <f>MAX(L8:L33)</f>
        <v>11.647500000000001</v>
      </c>
      <c r="M37" s="92"/>
      <c r="N37" s="93">
        <f>MAX(N8:N33)</f>
        <v>9.5337999999999994</v>
      </c>
      <c r="O37" s="92"/>
      <c r="P37" s="93">
        <f>MAX(P8:P33)</f>
        <v>8.8506</v>
      </c>
      <c r="Q37" s="92"/>
      <c r="R37" s="93">
        <f>MAX(R8:R33)</f>
        <v>10.210699999999999</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44651</v>
      </c>
      <c r="C8" s="65">
        <f>VLOOKUP($A8,'Return Data'!$B$7:$R$2292,4,0)</f>
        <v>24.9831</v>
      </c>
      <c r="D8" s="65">
        <f>VLOOKUP($A8,'Return Data'!$B$7:$R$2292,9,0)</f>
        <v>2.8298000000000001</v>
      </c>
      <c r="E8" s="66">
        <f t="shared" ref="E8:E37" si="0">RANK(D8,D$8:D$37,0)</f>
        <v>17</v>
      </c>
      <c r="F8" s="65">
        <f>VLOOKUP($A8,'Return Data'!$B$7:$R$2292,10,0)</f>
        <v>2.2378999999999998</v>
      </c>
      <c r="G8" s="66">
        <f t="shared" ref="G8:G37" si="1">RANK(F8,F$8:F$37,0)</f>
        <v>12</v>
      </c>
      <c r="H8" s="65">
        <f>VLOOKUP($A8,'Return Data'!$B$7:$R$2292,11,0)</f>
        <v>2.6053999999999999</v>
      </c>
      <c r="I8" s="66">
        <f t="shared" ref="I8:I37" si="2">RANK(H8,H$8:H$37,0)</f>
        <v>9</v>
      </c>
      <c r="J8" s="65">
        <f>VLOOKUP($A8,'Return Data'!$B$7:$R$2292,12,0)</f>
        <v>4.0655999999999999</v>
      </c>
      <c r="K8" s="66">
        <f t="shared" ref="K8:K37" si="3">RANK(J8,J$8:J$37,0)</f>
        <v>9</v>
      </c>
      <c r="L8" s="65">
        <f>VLOOKUP($A8,'Return Data'!$B$7:$R$2292,13,0)</f>
        <v>4.7298999999999998</v>
      </c>
      <c r="M8" s="66">
        <f t="shared" ref="M8:M37" si="4">RANK(L8,L$8:L$37,0)</f>
        <v>10</v>
      </c>
      <c r="N8" s="65">
        <f>VLOOKUP($A8,'Return Data'!$B$7:$R$2292,17,0)</f>
        <v>6.4676</v>
      </c>
      <c r="O8" s="66">
        <f t="shared" ref="O8:O35" si="5">RANK(N8,N$8:N$37,0)</f>
        <v>9</v>
      </c>
      <c r="P8" s="65">
        <f>VLOOKUP($A8,'Return Data'!$B$7:$R$2292,14,0)</f>
        <v>4.5380000000000003</v>
      </c>
      <c r="Q8" s="66">
        <f>RANK(P8,P$8:P$37,0)</f>
        <v>26</v>
      </c>
      <c r="R8" s="65">
        <f>VLOOKUP($A8,'Return Data'!$B$7:$R$2292,16,0)</f>
        <v>7.3051000000000004</v>
      </c>
      <c r="S8" s="67">
        <f t="shared" ref="S8:S37" si="6">RANK(R8,R$8:R$37,0)</f>
        <v>15</v>
      </c>
    </row>
    <row r="9" spans="1:19" x14ac:dyDescent="0.3">
      <c r="A9" s="82" t="s">
        <v>83</v>
      </c>
      <c r="B9" s="64">
        <f>VLOOKUP($A9,'Return Data'!$B$7:$R$2292,3,0)</f>
        <v>44651</v>
      </c>
      <c r="C9" s="65">
        <f>VLOOKUP($A9,'Return Data'!$B$7:$R$2292,4,0)</f>
        <v>36.124400000000001</v>
      </c>
      <c r="D9" s="65">
        <f>VLOOKUP($A9,'Return Data'!$B$7:$R$2292,9,0)</f>
        <v>2.8523000000000001</v>
      </c>
      <c r="E9" s="66">
        <f t="shared" si="0"/>
        <v>16</v>
      </c>
      <c r="F9" s="65">
        <f>VLOOKUP($A9,'Return Data'!$B$7:$R$2292,10,0)</f>
        <v>2.2555999999999998</v>
      </c>
      <c r="G9" s="66">
        <f t="shared" si="1"/>
        <v>11</v>
      </c>
      <c r="H9" s="65">
        <f>VLOOKUP($A9,'Return Data'!$B$7:$R$2292,11,0)</f>
        <v>2.6162999999999998</v>
      </c>
      <c r="I9" s="66">
        <f t="shared" si="2"/>
        <v>8</v>
      </c>
      <c r="J9" s="65">
        <f>VLOOKUP($A9,'Return Data'!$B$7:$R$2292,12,0)</f>
        <v>4.0774999999999997</v>
      </c>
      <c r="K9" s="66">
        <f t="shared" si="3"/>
        <v>8</v>
      </c>
      <c r="L9" s="65">
        <f>VLOOKUP($A9,'Return Data'!$B$7:$R$2292,13,0)</f>
        <v>4.7397</v>
      </c>
      <c r="M9" s="66">
        <f t="shared" si="4"/>
        <v>9</v>
      </c>
      <c r="N9" s="65">
        <f>VLOOKUP($A9,'Return Data'!$B$7:$R$2292,17,0)</f>
        <v>6.4775999999999998</v>
      </c>
      <c r="O9" s="66">
        <f t="shared" si="5"/>
        <v>8</v>
      </c>
      <c r="P9" s="65">
        <f>VLOOKUP($A9,'Return Data'!$B$7:$R$2292,14,0)</f>
        <v>4.5458999999999996</v>
      </c>
      <c r="Q9" s="66">
        <f>RANK(P9,P$8:P$37,0)</f>
        <v>25</v>
      </c>
      <c r="R9" s="65">
        <f>VLOOKUP($A9,'Return Data'!$B$7:$R$2292,16,0)</f>
        <v>7.6073000000000004</v>
      </c>
      <c r="S9" s="67">
        <f t="shared" si="6"/>
        <v>12</v>
      </c>
    </row>
    <row r="10" spans="1:19" x14ac:dyDescent="0.3">
      <c r="A10" s="82" t="s">
        <v>84</v>
      </c>
      <c r="B10" s="64">
        <f>VLOOKUP($A10,'Return Data'!$B$7:$R$2292,3,0)</f>
        <v>44651</v>
      </c>
      <c r="C10" s="65">
        <f>VLOOKUP($A10,'Return Data'!$B$7:$R$2292,4,0)</f>
        <v>0.39550000000000002</v>
      </c>
      <c r="D10" s="65">
        <f>VLOOKUP($A10,'Return Data'!$B$7:$R$2292,9,0)</f>
        <v>-696.05759999999998</v>
      </c>
      <c r="E10" s="66">
        <f t="shared" si="0"/>
        <v>29</v>
      </c>
      <c r="F10" s="65">
        <f>VLOOKUP($A10,'Return Data'!$B$7:$R$2292,10,0)</f>
        <v>-239.75319999999999</v>
      </c>
      <c r="G10" s="66">
        <f t="shared" si="1"/>
        <v>29</v>
      </c>
      <c r="H10" s="65">
        <f>VLOOKUP($A10,'Return Data'!$B$7:$R$2292,11,0)</f>
        <v>-118.55929999999999</v>
      </c>
      <c r="I10" s="66">
        <f t="shared" si="2"/>
        <v>29</v>
      </c>
      <c r="J10" s="65">
        <f>VLOOKUP($A10,'Return Data'!$B$7:$R$2292,12,0)</f>
        <v>-78.751000000000005</v>
      </c>
      <c r="K10" s="66">
        <f t="shared" si="3"/>
        <v>29</v>
      </c>
      <c r="L10" s="65">
        <f>VLOOKUP($A10,'Return Data'!$B$7:$R$2292,13,0)</f>
        <v>-59.117199999999997</v>
      </c>
      <c r="M10" s="66">
        <f t="shared" si="4"/>
        <v>29</v>
      </c>
      <c r="N10" s="65">
        <f>VLOOKUP($A10,'Return Data'!$B$7:$R$2292,17,0)</f>
        <v>-37.398499999999999</v>
      </c>
      <c r="O10" s="66">
        <f t="shared" si="5"/>
        <v>29</v>
      </c>
      <c r="P10" s="65"/>
      <c r="Q10" s="66"/>
      <c r="R10" s="65">
        <f>VLOOKUP($A10,'Return Data'!$B$7:$R$2292,16,0)</f>
        <v>-39.193399999999997</v>
      </c>
      <c r="S10" s="67">
        <f t="shared" si="6"/>
        <v>29</v>
      </c>
    </row>
    <row r="11" spans="1:19" x14ac:dyDescent="0.3">
      <c r="A11" s="82" t="s">
        <v>85</v>
      </c>
      <c r="B11" s="64">
        <f>VLOOKUP($A11,'Return Data'!$B$7:$R$2292,3,0)</f>
        <v>44651</v>
      </c>
      <c r="C11" s="65">
        <f>VLOOKUP($A11,'Return Data'!$B$7:$R$2292,4,0)</f>
        <v>0.57169999999999999</v>
      </c>
      <c r="D11" s="65">
        <f>VLOOKUP($A11,'Return Data'!$B$7:$R$2292,9,0)</f>
        <v>-696.096</v>
      </c>
      <c r="E11" s="66">
        <f t="shared" si="0"/>
        <v>30</v>
      </c>
      <c r="F11" s="65">
        <f>VLOOKUP($A11,'Return Data'!$B$7:$R$2292,10,0)</f>
        <v>-239.7664</v>
      </c>
      <c r="G11" s="66">
        <f t="shared" si="1"/>
        <v>30</v>
      </c>
      <c r="H11" s="65">
        <f>VLOOKUP($A11,'Return Data'!$B$7:$R$2292,11,0)</f>
        <v>-118.5658</v>
      </c>
      <c r="I11" s="66">
        <f t="shared" si="2"/>
        <v>30</v>
      </c>
      <c r="J11" s="65">
        <f>VLOOKUP($A11,'Return Data'!$B$7:$R$2292,12,0)</f>
        <v>-78.755399999999995</v>
      </c>
      <c r="K11" s="66">
        <f t="shared" si="3"/>
        <v>30</v>
      </c>
      <c r="L11" s="65">
        <f>VLOOKUP($A11,'Return Data'!$B$7:$R$2292,13,0)</f>
        <v>-59.1205</v>
      </c>
      <c r="M11" s="66">
        <f t="shared" si="4"/>
        <v>30</v>
      </c>
      <c r="N11" s="65">
        <f>VLOOKUP($A11,'Return Data'!$B$7:$R$2292,17,0)</f>
        <v>-37.398299999999999</v>
      </c>
      <c r="O11" s="66">
        <f t="shared" si="5"/>
        <v>28</v>
      </c>
      <c r="P11" s="65"/>
      <c r="Q11" s="66"/>
      <c r="R11" s="65">
        <f>VLOOKUP($A11,'Return Data'!$B$7:$R$2292,16,0)</f>
        <v>-39.196199999999997</v>
      </c>
      <c r="S11" s="67">
        <f t="shared" si="6"/>
        <v>30</v>
      </c>
    </row>
    <row r="12" spans="1:19" x14ac:dyDescent="0.3">
      <c r="A12" s="82" t="s">
        <v>86</v>
      </c>
      <c r="B12" s="64">
        <f>VLOOKUP($A12,'Return Data'!$B$7:$R$2292,3,0)</f>
        <v>44651</v>
      </c>
      <c r="C12" s="65">
        <f>VLOOKUP($A12,'Return Data'!$B$7:$R$2292,4,0)</f>
        <v>24.010100000000001</v>
      </c>
      <c r="D12" s="65">
        <f>VLOOKUP($A12,'Return Data'!$B$7:$R$2292,9,0)</f>
        <v>2.4569999999999999</v>
      </c>
      <c r="E12" s="66">
        <f t="shared" si="0"/>
        <v>21</v>
      </c>
      <c r="F12" s="65">
        <f>VLOOKUP($A12,'Return Data'!$B$7:$R$2292,10,0)</f>
        <v>1.1076999999999999</v>
      </c>
      <c r="G12" s="66">
        <f t="shared" si="1"/>
        <v>18</v>
      </c>
      <c r="H12" s="65">
        <f>VLOOKUP($A12,'Return Data'!$B$7:$R$2292,11,0)</f>
        <v>1.7432000000000001</v>
      </c>
      <c r="I12" s="66">
        <f t="shared" si="2"/>
        <v>15</v>
      </c>
      <c r="J12" s="65">
        <f>VLOOKUP($A12,'Return Data'!$B$7:$R$2292,12,0)</f>
        <v>3.7999000000000001</v>
      </c>
      <c r="K12" s="66">
        <f t="shared" si="3"/>
        <v>12</v>
      </c>
      <c r="L12" s="65">
        <f>VLOOKUP($A12,'Return Data'!$B$7:$R$2292,13,0)</f>
        <v>4.6898999999999997</v>
      </c>
      <c r="M12" s="66">
        <f t="shared" si="4"/>
        <v>11</v>
      </c>
      <c r="N12" s="65">
        <f>VLOOKUP($A12,'Return Data'!$B$7:$R$2292,17,0)</f>
        <v>6.1632999999999996</v>
      </c>
      <c r="O12" s="66">
        <f t="shared" si="5"/>
        <v>11</v>
      </c>
      <c r="P12" s="65">
        <f>VLOOKUP($A12,'Return Data'!$B$7:$R$2292,14,0)</f>
        <v>8.2687000000000008</v>
      </c>
      <c r="Q12" s="66">
        <f t="shared" ref="Q12:Q35" si="7">RANK(P12,P$8:P$37,0)</f>
        <v>2</v>
      </c>
      <c r="R12" s="65">
        <f>VLOOKUP($A12,'Return Data'!$B$7:$R$2292,16,0)</f>
        <v>8.3400999999999996</v>
      </c>
      <c r="S12" s="67">
        <f t="shared" si="6"/>
        <v>4</v>
      </c>
    </row>
    <row r="13" spans="1:19" x14ac:dyDescent="0.3">
      <c r="A13" s="82" t="s">
        <v>2010</v>
      </c>
      <c r="B13" s="64">
        <f>VLOOKUP($A13,'Return Data'!$B$7:$R$2292,3,0)</f>
        <v>44651</v>
      </c>
      <c r="C13" s="65">
        <f>VLOOKUP($A13,'Return Data'!$B$7:$R$2292,4,0)</f>
        <v>37.019599999999997</v>
      </c>
      <c r="D13" s="65">
        <f>VLOOKUP($A13,'Return Data'!$B$7:$R$2292,9,0)</f>
        <v>3.4161999999999999</v>
      </c>
      <c r="E13" s="66">
        <f t="shared" si="0"/>
        <v>8</v>
      </c>
      <c r="F13" s="65">
        <f>VLOOKUP($A13,'Return Data'!$B$7:$R$2292,10,0)</f>
        <v>2.2694000000000001</v>
      </c>
      <c r="G13" s="66">
        <f t="shared" si="1"/>
        <v>10</v>
      </c>
      <c r="H13" s="65">
        <f>VLOOKUP($A13,'Return Data'!$B$7:$R$2292,11,0)</f>
        <v>2.1379999999999999</v>
      </c>
      <c r="I13" s="66">
        <f t="shared" si="2"/>
        <v>11</v>
      </c>
      <c r="J13" s="65">
        <f>VLOOKUP($A13,'Return Data'!$B$7:$R$2292,12,0)</f>
        <v>3.1402999999999999</v>
      </c>
      <c r="K13" s="66">
        <f t="shared" si="3"/>
        <v>18</v>
      </c>
      <c r="L13" s="65">
        <f>VLOOKUP($A13,'Return Data'!$B$7:$R$2292,13,0)</f>
        <v>3.2538</v>
      </c>
      <c r="M13" s="66">
        <f t="shared" si="4"/>
        <v>21</v>
      </c>
      <c r="N13" s="65">
        <f>VLOOKUP($A13,'Return Data'!$B$7:$R$2292,17,0)</f>
        <v>3.7774000000000001</v>
      </c>
      <c r="O13" s="66">
        <f t="shared" si="5"/>
        <v>27</v>
      </c>
      <c r="P13" s="65">
        <f>VLOOKUP($A13,'Return Data'!$B$7:$R$2292,14,0)</f>
        <v>5.5784000000000002</v>
      </c>
      <c r="Q13" s="66">
        <f t="shared" si="7"/>
        <v>23</v>
      </c>
      <c r="R13" s="65">
        <f>VLOOKUP($A13,'Return Data'!$B$7:$R$2292,16,0)</f>
        <v>7.7527999999999997</v>
      </c>
      <c r="S13" s="67">
        <f t="shared" si="6"/>
        <v>10</v>
      </c>
    </row>
    <row r="14" spans="1:19" x14ac:dyDescent="0.3">
      <c r="A14" s="82" t="s">
        <v>89</v>
      </c>
      <c r="B14" s="64">
        <f>VLOOKUP($A14,'Return Data'!$B$7:$R$2292,3,0)</f>
        <v>44651</v>
      </c>
      <c r="C14" s="65">
        <f>VLOOKUP($A14,'Return Data'!$B$7:$R$2292,4,0)</f>
        <v>24.3855</v>
      </c>
      <c r="D14" s="65">
        <f>VLOOKUP($A14,'Return Data'!$B$7:$R$2292,9,0)</f>
        <v>1.2519</v>
      </c>
      <c r="E14" s="66">
        <f t="shared" si="0"/>
        <v>26</v>
      </c>
      <c r="F14" s="65">
        <f>VLOOKUP($A14,'Return Data'!$B$7:$R$2292,10,0)</f>
        <v>1.0137</v>
      </c>
      <c r="G14" s="66">
        <f t="shared" si="1"/>
        <v>19</v>
      </c>
      <c r="H14" s="65">
        <f>VLOOKUP($A14,'Return Data'!$B$7:$R$2292,11,0)</f>
        <v>1.0707</v>
      </c>
      <c r="I14" s="66">
        <f t="shared" si="2"/>
        <v>18</v>
      </c>
      <c r="J14" s="65">
        <f>VLOOKUP($A14,'Return Data'!$B$7:$R$2292,12,0)</f>
        <v>2.1328999999999998</v>
      </c>
      <c r="K14" s="66">
        <f t="shared" si="3"/>
        <v>23</v>
      </c>
      <c r="L14" s="65">
        <f>VLOOKUP($A14,'Return Data'!$B$7:$R$2292,13,0)</f>
        <v>2.0924999999999998</v>
      </c>
      <c r="M14" s="66">
        <f t="shared" si="4"/>
        <v>27</v>
      </c>
      <c r="N14" s="65">
        <f>VLOOKUP($A14,'Return Data'!$B$7:$R$2292,17,0)</f>
        <v>3.9192999999999998</v>
      </c>
      <c r="O14" s="66">
        <f t="shared" si="5"/>
        <v>25</v>
      </c>
      <c r="P14" s="65">
        <f>VLOOKUP($A14,'Return Data'!$B$7:$R$2292,14,0)</f>
        <v>5.7872000000000003</v>
      </c>
      <c r="Q14" s="66">
        <f t="shared" si="7"/>
        <v>22</v>
      </c>
      <c r="R14" s="65">
        <f>VLOOKUP($A14,'Return Data'!$B$7:$R$2292,16,0)</f>
        <v>7.1852</v>
      </c>
      <c r="S14" s="67">
        <f t="shared" si="6"/>
        <v>16</v>
      </c>
    </row>
    <row r="15" spans="1:19" x14ac:dyDescent="0.3">
      <c r="A15" s="82" t="s">
        <v>90</v>
      </c>
      <c r="B15" s="64">
        <f>VLOOKUP($A15,'Return Data'!$B$7:$R$2292,3,0)</f>
        <v>44651</v>
      </c>
      <c r="C15" s="65">
        <f>VLOOKUP($A15,'Return Data'!$B$7:$R$2292,4,0)</f>
        <v>2705.4702000000002</v>
      </c>
      <c r="D15" s="65">
        <f>VLOOKUP($A15,'Return Data'!$B$7:$R$2292,9,0)</f>
        <v>2.8858999999999999</v>
      </c>
      <c r="E15" s="66">
        <f t="shared" si="0"/>
        <v>14</v>
      </c>
      <c r="F15" s="65">
        <f>VLOOKUP($A15,'Return Data'!$B$7:$R$2292,10,0)</f>
        <v>1.2966</v>
      </c>
      <c r="G15" s="66">
        <f t="shared" si="1"/>
        <v>17</v>
      </c>
      <c r="H15" s="65">
        <f>VLOOKUP($A15,'Return Data'!$B$7:$R$2292,11,0)</f>
        <v>1.4415</v>
      </c>
      <c r="I15" s="66">
        <f t="shared" si="2"/>
        <v>16</v>
      </c>
      <c r="J15" s="65">
        <f>VLOOKUP($A15,'Return Data'!$B$7:$R$2292,12,0)</f>
        <v>3.77</v>
      </c>
      <c r="K15" s="66">
        <f t="shared" si="3"/>
        <v>13</v>
      </c>
      <c r="L15" s="65">
        <f>VLOOKUP($A15,'Return Data'!$B$7:$R$2292,13,0)</f>
        <v>4.0450999999999997</v>
      </c>
      <c r="M15" s="66">
        <f t="shared" si="4"/>
        <v>17</v>
      </c>
      <c r="N15" s="65">
        <f>VLOOKUP($A15,'Return Data'!$B$7:$R$2292,17,0)</f>
        <v>5.3590999999999998</v>
      </c>
      <c r="O15" s="66">
        <f t="shared" si="5"/>
        <v>16</v>
      </c>
      <c r="P15" s="65">
        <f>VLOOKUP($A15,'Return Data'!$B$7:$R$2292,14,0)</f>
        <v>7.4002999999999997</v>
      </c>
      <c r="Q15" s="66">
        <f t="shared" si="7"/>
        <v>8</v>
      </c>
      <c r="R15" s="65">
        <f>VLOOKUP($A15,'Return Data'!$B$7:$R$2292,16,0)</f>
        <v>6.9058999999999999</v>
      </c>
      <c r="S15" s="67">
        <f t="shared" si="6"/>
        <v>18</v>
      </c>
    </row>
    <row r="16" spans="1:19" x14ac:dyDescent="0.3">
      <c r="A16" s="82" t="s">
        <v>92</v>
      </c>
      <c r="B16" s="64">
        <f>VLOOKUP($A16,'Return Data'!$B$7:$R$2292,3,0)</f>
        <v>44651</v>
      </c>
      <c r="C16" s="65">
        <f>VLOOKUP($A16,'Return Data'!$B$7:$R$2292,4,0)</f>
        <v>93.100999999999999</v>
      </c>
      <c r="D16" s="65">
        <f>VLOOKUP($A16,'Return Data'!$B$7:$R$2292,9,0)</f>
        <v>242.9049</v>
      </c>
      <c r="E16" s="66">
        <f t="shared" si="0"/>
        <v>1</v>
      </c>
      <c r="F16" s="65">
        <f>VLOOKUP($A16,'Return Data'!$B$7:$R$2292,10,0)</f>
        <v>78.469399999999993</v>
      </c>
      <c r="G16" s="66">
        <f t="shared" si="1"/>
        <v>1</v>
      </c>
      <c r="H16" s="65">
        <f>VLOOKUP($A16,'Return Data'!$B$7:$R$2292,11,0)</f>
        <v>42.3767</v>
      </c>
      <c r="I16" s="66">
        <f t="shared" si="2"/>
        <v>1</v>
      </c>
      <c r="J16" s="65">
        <f>VLOOKUP($A16,'Return Data'!$B$7:$R$2292,12,0)</f>
        <v>37.486199999999997</v>
      </c>
      <c r="K16" s="66">
        <f t="shared" si="3"/>
        <v>1</v>
      </c>
      <c r="L16" s="65">
        <f>VLOOKUP($A16,'Return Data'!$B$7:$R$2292,13,0)</f>
        <v>31.9163</v>
      </c>
      <c r="M16" s="66">
        <f t="shared" si="4"/>
        <v>1</v>
      </c>
      <c r="N16" s="65">
        <f>VLOOKUP($A16,'Return Data'!$B$7:$R$2292,17,0)</f>
        <v>17.914899999999999</v>
      </c>
      <c r="O16" s="66">
        <f t="shared" si="5"/>
        <v>1</v>
      </c>
      <c r="P16" s="65">
        <f>VLOOKUP($A16,'Return Data'!$B$7:$R$2292,14,0)</f>
        <v>11.7415</v>
      </c>
      <c r="Q16" s="66">
        <f t="shared" si="7"/>
        <v>1</v>
      </c>
      <c r="R16" s="65">
        <f>VLOOKUP($A16,'Return Data'!$B$7:$R$2292,16,0)</f>
        <v>9.3005999999999993</v>
      </c>
      <c r="S16" s="67">
        <f t="shared" si="6"/>
        <v>1</v>
      </c>
    </row>
    <row r="17" spans="1:19" x14ac:dyDescent="0.3">
      <c r="A17" s="82" t="s">
        <v>93</v>
      </c>
      <c r="B17" s="64">
        <f>VLOOKUP($A17,'Return Data'!$B$7:$R$2292,3,0)</f>
        <v>44651</v>
      </c>
      <c r="C17" s="65">
        <f>VLOOKUP($A17,'Return Data'!$B$7:$R$2292,4,0)</f>
        <v>73.031499999999994</v>
      </c>
      <c r="D17" s="65">
        <f>VLOOKUP($A17,'Return Data'!$B$7:$R$2292,9,0)</f>
        <v>2.4782999999999999</v>
      </c>
      <c r="E17" s="66">
        <f t="shared" si="0"/>
        <v>18</v>
      </c>
      <c r="F17" s="65">
        <f>VLOOKUP($A17,'Return Data'!$B$7:$R$2292,10,0)</f>
        <v>-1.3962000000000001</v>
      </c>
      <c r="G17" s="66">
        <f t="shared" si="1"/>
        <v>25</v>
      </c>
      <c r="H17" s="65">
        <f>VLOOKUP($A17,'Return Data'!$B$7:$R$2292,11,0)</f>
        <v>-0.13500000000000001</v>
      </c>
      <c r="I17" s="66">
        <f t="shared" si="2"/>
        <v>25</v>
      </c>
      <c r="J17" s="65">
        <f>VLOOKUP($A17,'Return Data'!$B$7:$R$2292,12,0)</f>
        <v>1.7493000000000001</v>
      </c>
      <c r="K17" s="66">
        <f t="shared" si="3"/>
        <v>25</v>
      </c>
      <c r="L17" s="65">
        <f>VLOOKUP($A17,'Return Data'!$B$7:$R$2292,13,0)</f>
        <v>7.8261000000000003</v>
      </c>
      <c r="M17" s="66">
        <f t="shared" si="4"/>
        <v>3</v>
      </c>
      <c r="N17" s="65">
        <f>VLOOKUP($A17,'Return Data'!$B$7:$R$2292,17,0)</f>
        <v>7.1022999999999996</v>
      </c>
      <c r="O17" s="66">
        <f t="shared" si="5"/>
        <v>3</v>
      </c>
      <c r="P17" s="65">
        <f>VLOOKUP($A17,'Return Data'!$B$7:$R$2292,14,0)</f>
        <v>6.5552999999999999</v>
      </c>
      <c r="Q17" s="66">
        <f t="shared" si="7"/>
        <v>13</v>
      </c>
      <c r="R17" s="65">
        <f>VLOOKUP($A17,'Return Data'!$B$7:$R$2292,16,0)</f>
        <v>8.2988999999999997</v>
      </c>
      <c r="S17" s="67">
        <f t="shared" si="6"/>
        <v>5</v>
      </c>
    </row>
    <row r="18" spans="1:19" x14ac:dyDescent="0.3">
      <c r="A18" s="82" t="s">
        <v>94</v>
      </c>
      <c r="B18" s="64">
        <f>VLOOKUP($A18,'Return Data'!$B$7:$R$2292,3,0)</f>
        <v>44651</v>
      </c>
      <c r="C18" s="65">
        <f>VLOOKUP($A18,'Return Data'!$B$7:$R$2292,4,0)</f>
        <v>73.031499999999994</v>
      </c>
      <c r="D18" s="65">
        <f>VLOOKUP($A18,'Return Data'!$B$7:$R$2292,9,0)</f>
        <v>2.4782999999999999</v>
      </c>
      <c r="E18" s="66">
        <f t="shared" si="0"/>
        <v>18</v>
      </c>
      <c r="F18" s="65">
        <f>VLOOKUP($A18,'Return Data'!$B$7:$R$2292,10,0)</f>
        <v>-1.3962000000000001</v>
      </c>
      <c r="G18" s="66">
        <f t="shared" si="1"/>
        <v>25</v>
      </c>
      <c r="H18" s="65">
        <f>VLOOKUP($A18,'Return Data'!$B$7:$R$2292,11,0)</f>
        <v>-0.13500000000000001</v>
      </c>
      <c r="I18" s="66">
        <f t="shared" si="2"/>
        <v>25</v>
      </c>
      <c r="J18" s="65">
        <f>VLOOKUP($A18,'Return Data'!$B$7:$R$2292,12,0)</f>
        <v>1.7493000000000001</v>
      </c>
      <c r="K18" s="66">
        <f t="shared" si="3"/>
        <v>25</v>
      </c>
      <c r="L18" s="65">
        <f>VLOOKUP($A18,'Return Data'!$B$7:$R$2292,13,0)</f>
        <v>7.8261000000000003</v>
      </c>
      <c r="M18" s="66">
        <f t="shared" si="4"/>
        <v>3</v>
      </c>
      <c r="N18" s="65">
        <f>VLOOKUP($A18,'Return Data'!$B$7:$R$2292,17,0)</f>
        <v>7.1022999999999996</v>
      </c>
      <c r="O18" s="66">
        <f t="shared" si="5"/>
        <v>3</v>
      </c>
      <c r="P18" s="65">
        <f>VLOOKUP($A18,'Return Data'!$B$7:$R$2292,14,0)</f>
        <v>6.5552999999999999</v>
      </c>
      <c r="Q18" s="66">
        <f t="shared" si="7"/>
        <v>13</v>
      </c>
      <c r="R18" s="65">
        <f>VLOOKUP($A18,'Return Data'!$B$7:$R$2292,16,0)</f>
        <v>8.2988999999999997</v>
      </c>
      <c r="S18" s="67">
        <f t="shared" si="6"/>
        <v>5</v>
      </c>
    </row>
    <row r="19" spans="1:19" x14ac:dyDescent="0.3">
      <c r="A19" s="82" t="s">
        <v>95</v>
      </c>
      <c r="B19" s="64">
        <f>VLOOKUP($A19,'Return Data'!$B$7:$R$2292,3,0)</f>
        <v>44651</v>
      </c>
      <c r="C19" s="65">
        <f>VLOOKUP($A19,'Return Data'!$B$7:$R$2292,4,0)</f>
        <v>73.031499999999994</v>
      </c>
      <c r="D19" s="65">
        <f>VLOOKUP($A19,'Return Data'!$B$7:$R$2292,9,0)</f>
        <v>2.4782999999999999</v>
      </c>
      <c r="E19" s="66">
        <f t="shared" si="0"/>
        <v>18</v>
      </c>
      <c r="F19" s="65">
        <f>VLOOKUP($A19,'Return Data'!$B$7:$R$2292,10,0)</f>
        <v>-1.3962000000000001</v>
      </c>
      <c r="G19" s="66">
        <f t="shared" si="1"/>
        <v>25</v>
      </c>
      <c r="H19" s="65">
        <f>VLOOKUP($A19,'Return Data'!$B$7:$R$2292,11,0)</f>
        <v>-0.13500000000000001</v>
      </c>
      <c r="I19" s="66">
        <f t="shared" si="2"/>
        <v>25</v>
      </c>
      <c r="J19" s="65">
        <f>VLOOKUP($A19,'Return Data'!$B$7:$R$2292,12,0)</f>
        <v>1.7493000000000001</v>
      </c>
      <c r="K19" s="66">
        <f t="shared" si="3"/>
        <v>25</v>
      </c>
      <c r="L19" s="65">
        <f>VLOOKUP($A19,'Return Data'!$B$7:$R$2292,13,0)</f>
        <v>7.8261000000000003</v>
      </c>
      <c r="M19" s="66">
        <f t="shared" si="4"/>
        <v>3</v>
      </c>
      <c r="N19" s="65">
        <f>VLOOKUP($A19,'Return Data'!$B$7:$R$2292,17,0)</f>
        <v>7.1022999999999996</v>
      </c>
      <c r="O19" s="66">
        <f t="shared" si="5"/>
        <v>3</v>
      </c>
      <c r="P19" s="65">
        <f>VLOOKUP($A19,'Return Data'!$B$7:$R$2292,14,0)</f>
        <v>6.5552999999999999</v>
      </c>
      <c r="Q19" s="66">
        <f t="shared" si="7"/>
        <v>13</v>
      </c>
      <c r="R19" s="65">
        <f>VLOOKUP($A19,'Return Data'!$B$7:$R$2292,16,0)</f>
        <v>8.2988999999999997</v>
      </c>
      <c r="S19" s="67">
        <f t="shared" si="6"/>
        <v>5</v>
      </c>
    </row>
    <row r="20" spans="1:19" x14ac:dyDescent="0.3">
      <c r="A20" s="82" t="s">
        <v>96</v>
      </c>
      <c r="B20" s="64">
        <f>VLOOKUP($A20,'Return Data'!$B$7:$R$2292,3,0)</f>
        <v>44651</v>
      </c>
      <c r="C20" s="65">
        <f>VLOOKUP($A20,'Return Data'!$B$7:$R$2292,4,0)</f>
        <v>28.922699999999999</v>
      </c>
      <c r="D20" s="65">
        <f>VLOOKUP($A20,'Return Data'!$B$7:$R$2292,9,0)</f>
        <v>1.7203999999999999</v>
      </c>
      <c r="E20" s="66">
        <f t="shared" si="0"/>
        <v>25</v>
      </c>
      <c r="F20" s="65">
        <f>VLOOKUP($A20,'Return Data'!$B$7:$R$2292,10,0)</f>
        <v>1.4833000000000001</v>
      </c>
      <c r="G20" s="66">
        <f t="shared" si="1"/>
        <v>15</v>
      </c>
      <c r="H20" s="65">
        <f>VLOOKUP($A20,'Return Data'!$B$7:$R$2292,11,0)</f>
        <v>0.91879999999999995</v>
      </c>
      <c r="I20" s="66">
        <f t="shared" si="2"/>
        <v>19</v>
      </c>
      <c r="J20" s="65">
        <f>VLOOKUP($A20,'Return Data'!$B$7:$R$2292,12,0)</f>
        <v>2.5354000000000001</v>
      </c>
      <c r="K20" s="66">
        <f t="shared" si="3"/>
        <v>20</v>
      </c>
      <c r="L20" s="65">
        <f>VLOOKUP($A20,'Return Data'!$B$7:$R$2292,13,0)</f>
        <v>3.0495000000000001</v>
      </c>
      <c r="M20" s="66">
        <f t="shared" si="4"/>
        <v>23</v>
      </c>
      <c r="N20" s="65">
        <f>VLOOKUP($A20,'Return Data'!$B$7:$R$2292,17,0)</f>
        <v>3.8382999999999998</v>
      </c>
      <c r="O20" s="66">
        <f t="shared" si="5"/>
        <v>26</v>
      </c>
      <c r="P20" s="65">
        <f>VLOOKUP($A20,'Return Data'!$B$7:$R$2292,14,0)</f>
        <v>6.0167000000000002</v>
      </c>
      <c r="Q20" s="66">
        <f t="shared" si="7"/>
        <v>21</v>
      </c>
      <c r="R20" s="65">
        <f>VLOOKUP($A20,'Return Data'!$B$7:$R$2292,16,0)</f>
        <v>7.6016000000000004</v>
      </c>
      <c r="S20" s="67">
        <f t="shared" si="6"/>
        <v>13</v>
      </c>
    </row>
    <row r="21" spans="1:19" x14ac:dyDescent="0.3">
      <c r="A21" s="82" t="s">
        <v>97</v>
      </c>
      <c r="B21" s="64">
        <f>VLOOKUP($A21,'Return Data'!$B$7:$R$2292,3,0)</f>
        <v>44651</v>
      </c>
      <c r="C21" s="65">
        <f>VLOOKUP($A21,'Return Data'!$B$7:$R$2292,4,0)</f>
        <v>29.172000000000001</v>
      </c>
      <c r="D21" s="65">
        <f>VLOOKUP($A21,'Return Data'!$B$7:$R$2292,9,0)</f>
        <v>3.0754999999999999</v>
      </c>
      <c r="E21" s="66">
        <f t="shared" si="0"/>
        <v>12</v>
      </c>
      <c r="F21" s="65">
        <f>VLOOKUP($A21,'Return Data'!$B$7:$R$2292,10,0)</f>
        <v>2.0821000000000001</v>
      </c>
      <c r="G21" s="66">
        <f t="shared" si="1"/>
        <v>13</v>
      </c>
      <c r="H21" s="65">
        <f>VLOOKUP($A21,'Return Data'!$B$7:$R$2292,11,0)</f>
        <v>1.9618</v>
      </c>
      <c r="I21" s="66">
        <f t="shared" si="2"/>
        <v>13</v>
      </c>
      <c r="J21" s="65">
        <f>VLOOKUP($A21,'Return Data'!$B$7:$R$2292,12,0)</f>
        <v>3.6616</v>
      </c>
      <c r="K21" s="66">
        <f t="shared" si="3"/>
        <v>14</v>
      </c>
      <c r="L21" s="65">
        <f>VLOOKUP($A21,'Return Data'!$B$7:$R$2292,13,0)</f>
        <v>4.3716999999999997</v>
      </c>
      <c r="M21" s="66">
        <f t="shared" si="4"/>
        <v>14</v>
      </c>
      <c r="N21" s="65">
        <f>VLOOKUP($A21,'Return Data'!$B$7:$R$2292,17,0)</f>
        <v>6.6497000000000002</v>
      </c>
      <c r="O21" s="66">
        <f t="shared" si="5"/>
        <v>6</v>
      </c>
      <c r="P21" s="65">
        <f>VLOOKUP($A21,'Return Data'!$B$7:$R$2292,14,0)</f>
        <v>8.0528999999999993</v>
      </c>
      <c r="Q21" s="66">
        <f t="shared" si="7"/>
        <v>3</v>
      </c>
      <c r="R21" s="65">
        <f>VLOOKUP($A21,'Return Data'!$B$7:$R$2292,16,0)</f>
        <v>9.1722000000000001</v>
      </c>
      <c r="S21" s="67">
        <f t="shared" si="6"/>
        <v>2</v>
      </c>
    </row>
    <row r="22" spans="1:19" x14ac:dyDescent="0.3">
      <c r="A22" s="82" t="s">
        <v>98</v>
      </c>
      <c r="B22" s="64">
        <f>VLOOKUP($A22,'Return Data'!$B$7:$R$2292,3,0)</f>
        <v>44651</v>
      </c>
      <c r="C22" s="65">
        <f>VLOOKUP($A22,'Return Data'!$B$7:$R$2292,4,0)</f>
        <v>18.043399999999998</v>
      </c>
      <c r="D22" s="65">
        <f>VLOOKUP($A22,'Return Data'!$B$7:$R$2292,9,0)</f>
        <v>4.8026999999999997</v>
      </c>
      <c r="E22" s="66">
        <f t="shared" si="0"/>
        <v>4</v>
      </c>
      <c r="F22" s="65">
        <f>VLOOKUP($A22,'Return Data'!$B$7:$R$2292,10,0)</f>
        <v>0.19109999999999999</v>
      </c>
      <c r="G22" s="66">
        <f t="shared" si="1"/>
        <v>21</v>
      </c>
      <c r="H22" s="65">
        <f>VLOOKUP($A22,'Return Data'!$B$7:$R$2292,11,0)</f>
        <v>0.61990000000000001</v>
      </c>
      <c r="I22" s="66">
        <f t="shared" si="2"/>
        <v>20</v>
      </c>
      <c r="J22" s="65">
        <f>VLOOKUP($A22,'Return Data'!$B$7:$R$2292,12,0)</f>
        <v>4.4265999999999996</v>
      </c>
      <c r="K22" s="66">
        <f t="shared" si="3"/>
        <v>5</v>
      </c>
      <c r="L22" s="65">
        <f>VLOOKUP($A22,'Return Data'!$B$7:$R$2292,13,0)</f>
        <v>4.9760999999999997</v>
      </c>
      <c r="M22" s="66">
        <f t="shared" si="4"/>
        <v>8</v>
      </c>
      <c r="N22" s="65">
        <f>VLOOKUP($A22,'Return Data'!$B$7:$R$2292,17,0)</f>
        <v>6.0275999999999996</v>
      </c>
      <c r="O22" s="66">
        <f t="shared" si="5"/>
        <v>12</v>
      </c>
      <c r="P22" s="65">
        <f>VLOOKUP($A22,'Return Data'!$B$7:$R$2292,14,0)</f>
        <v>6.0237999999999996</v>
      </c>
      <c r="Q22" s="66">
        <f t="shared" si="7"/>
        <v>20</v>
      </c>
      <c r="R22" s="65">
        <f>VLOOKUP($A22,'Return Data'!$B$7:$R$2292,16,0)</f>
        <v>6.0101000000000004</v>
      </c>
      <c r="S22" s="67">
        <f t="shared" si="6"/>
        <v>25</v>
      </c>
    </row>
    <row r="23" spans="1:19" x14ac:dyDescent="0.3">
      <c r="A23" s="82" t="s">
        <v>99</v>
      </c>
      <c r="B23" s="64">
        <f>VLOOKUP($A23,'Return Data'!$B$7:$R$2292,3,0)</f>
        <v>44651</v>
      </c>
      <c r="C23" s="65">
        <f>VLOOKUP($A23,'Return Data'!$B$7:$R$2292,4,0)</f>
        <v>28.118200000000002</v>
      </c>
      <c r="D23" s="65">
        <f>VLOOKUP($A23,'Return Data'!$B$7:$R$2292,9,0)</f>
        <v>4.8479000000000001</v>
      </c>
      <c r="E23" s="66">
        <f t="shared" si="0"/>
        <v>3</v>
      </c>
      <c r="F23" s="65">
        <f>VLOOKUP($A23,'Return Data'!$B$7:$R$2292,10,0)</f>
        <v>3.6821999999999999</v>
      </c>
      <c r="G23" s="66">
        <f t="shared" si="1"/>
        <v>4</v>
      </c>
      <c r="H23" s="65">
        <f>VLOOKUP($A23,'Return Data'!$B$7:$R$2292,11,0)</f>
        <v>2.8698999999999999</v>
      </c>
      <c r="I23" s="66">
        <f t="shared" si="2"/>
        <v>4</v>
      </c>
      <c r="J23" s="65">
        <f>VLOOKUP($A23,'Return Data'!$B$7:$R$2292,12,0)</f>
        <v>3.8578999999999999</v>
      </c>
      <c r="K23" s="66">
        <f t="shared" si="3"/>
        <v>11</v>
      </c>
      <c r="L23" s="65">
        <f>VLOOKUP($A23,'Return Data'!$B$7:$R$2292,13,0)</f>
        <v>4.5149999999999997</v>
      </c>
      <c r="M23" s="66">
        <f t="shared" si="4"/>
        <v>13</v>
      </c>
      <c r="N23" s="65">
        <f>VLOOKUP($A23,'Return Data'!$B$7:$R$2292,17,0)</f>
        <v>5.6797000000000004</v>
      </c>
      <c r="O23" s="66">
        <f t="shared" si="5"/>
        <v>14</v>
      </c>
      <c r="P23" s="65">
        <f>VLOOKUP($A23,'Return Data'!$B$7:$R$2292,14,0)</f>
        <v>7.9633000000000003</v>
      </c>
      <c r="Q23" s="66">
        <f t="shared" si="7"/>
        <v>4</v>
      </c>
      <c r="R23" s="65">
        <f>VLOOKUP($A23,'Return Data'!$B$7:$R$2292,16,0)</f>
        <v>8.06</v>
      </c>
      <c r="S23" s="67">
        <f t="shared" si="6"/>
        <v>8</v>
      </c>
    </row>
    <row r="24" spans="1:19" x14ac:dyDescent="0.3">
      <c r="A24" s="82" t="s">
        <v>100</v>
      </c>
      <c r="B24" s="64">
        <f>VLOOKUP($A24,'Return Data'!$B$7:$R$2292,3,0)</f>
        <v>44651</v>
      </c>
      <c r="C24" s="65">
        <f>VLOOKUP($A24,'Return Data'!$B$7:$R$2292,4,0)</f>
        <v>18.023700000000002</v>
      </c>
      <c r="D24" s="65">
        <f>VLOOKUP($A24,'Return Data'!$B$7:$R$2292,9,0)</f>
        <v>5.8825000000000003</v>
      </c>
      <c r="E24" s="66">
        <f t="shared" si="0"/>
        <v>2</v>
      </c>
      <c r="F24" s="65">
        <f>VLOOKUP($A24,'Return Data'!$B$7:$R$2292,10,0)</f>
        <v>6.3673000000000002</v>
      </c>
      <c r="G24" s="66">
        <f t="shared" si="1"/>
        <v>2</v>
      </c>
      <c r="H24" s="65">
        <f>VLOOKUP($A24,'Return Data'!$B$7:$R$2292,11,0)</f>
        <v>5.181</v>
      </c>
      <c r="I24" s="66">
        <f t="shared" si="2"/>
        <v>2</v>
      </c>
      <c r="J24" s="65">
        <f>VLOOKUP($A24,'Return Data'!$B$7:$R$2292,12,0)</f>
        <v>6.4420000000000002</v>
      </c>
      <c r="K24" s="66">
        <f t="shared" si="3"/>
        <v>3</v>
      </c>
      <c r="L24" s="65">
        <f>VLOOKUP($A24,'Return Data'!$B$7:$R$2292,13,0)</f>
        <v>7.0805999999999996</v>
      </c>
      <c r="M24" s="66">
        <f t="shared" si="4"/>
        <v>6</v>
      </c>
      <c r="N24" s="65">
        <f>VLOOKUP($A24,'Return Data'!$B$7:$R$2292,17,0)</f>
        <v>6.5391000000000004</v>
      </c>
      <c r="O24" s="66">
        <f t="shared" si="5"/>
        <v>7</v>
      </c>
      <c r="P24" s="65">
        <f>VLOOKUP($A24,'Return Data'!$B$7:$R$2292,14,0)</f>
        <v>6.8604000000000003</v>
      </c>
      <c r="Q24" s="66">
        <f t="shared" si="7"/>
        <v>10</v>
      </c>
      <c r="R24" s="65">
        <f>VLOOKUP($A24,'Return Data'!$B$7:$R$2292,16,0)</f>
        <v>6.9459</v>
      </c>
      <c r="S24" s="67">
        <f t="shared" si="6"/>
        <v>17</v>
      </c>
    </row>
    <row r="25" spans="1:19" x14ac:dyDescent="0.3">
      <c r="A25" s="82" t="s">
        <v>101</v>
      </c>
      <c r="B25" s="64">
        <f>VLOOKUP($A25,'Return Data'!$B$7:$R$2292,3,0)</f>
        <v>44651</v>
      </c>
      <c r="C25" s="65">
        <f>VLOOKUP($A25,'Return Data'!$B$7:$R$2292,4,0)</f>
        <v>1231.0649000000001</v>
      </c>
      <c r="D25" s="65">
        <f>VLOOKUP($A25,'Return Data'!$B$7:$R$2292,9,0)</f>
        <v>2.3071000000000002</v>
      </c>
      <c r="E25" s="66">
        <f t="shared" si="0"/>
        <v>22</v>
      </c>
      <c r="F25" s="65">
        <f>VLOOKUP($A25,'Return Data'!$B$7:$R$2292,10,0)</f>
        <v>2.6863999999999999</v>
      </c>
      <c r="G25" s="66">
        <f t="shared" si="1"/>
        <v>8</v>
      </c>
      <c r="H25" s="65">
        <f>VLOOKUP($A25,'Return Data'!$B$7:$R$2292,11,0)</f>
        <v>2.734</v>
      </c>
      <c r="I25" s="66">
        <f t="shared" si="2"/>
        <v>6</v>
      </c>
      <c r="J25" s="65">
        <f>VLOOKUP($A25,'Return Data'!$B$7:$R$2292,12,0)</f>
        <v>4.0997000000000003</v>
      </c>
      <c r="K25" s="66">
        <f t="shared" si="3"/>
        <v>7</v>
      </c>
      <c r="L25" s="65">
        <f>VLOOKUP($A25,'Return Data'!$B$7:$R$2292,13,0)</f>
        <v>4.2088000000000001</v>
      </c>
      <c r="M25" s="66">
        <f t="shared" si="4"/>
        <v>15</v>
      </c>
      <c r="N25" s="65">
        <f>VLOOKUP($A25,'Return Data'!$B$7:$R$2292,17,0)</f>
        <v>4.9861000000000004</v>
      </c>
      <c r="O25" s="66">
        <f t="shared" si="5"/>
        <v>18</v>
      </c>
      <c r="P25" s="65">
        <f>VLOOKUP($A25,'Return Data'!$B$7:$R$2292,14,0)</f>
        <v>6.0388999999999999</v>
      </c>
      <c r="Q25" s="66">
        <f t="shared" si="7"/>
        <v>19</v>
      </c>
      <c r="R25" s="65">
        <f>VLOOKUP($A25,'Return Data'!$B$7:$R$2292,16,0)</f>
        <v>6.4550000000000001</v>
      </c>
      <c r="S25" s="67">
        <f t="shared" si="6"/>
        <v>23</v>
      </c>
    </row>
    <row r="26" spans="1:19" x14ac:dyDescent="0.3">
      <c r="A26" s="82" t="s">
        <v>2041</v>
      </c>
      <c r="B26" s="64">
        <f>VLOOKUP($A26,'Return Data'!$B$7:$R$2292,3,0)</f>
        <v>44651</v>
      </c>
      <c r="C26" s="65">
        <f>VLOOKUP($A26,'Return Data'!$B$7:$R$2292,4,0)</f>
        <v>33.498100000000001</v>
      </c>
      <c r="D26" s="65">
        <f>VLOOKUP($A26,'Return Data'!$B$7:$R$2292,9,0)</f>
        <v>3.3344999999999998</v>
      </c>
      <c r="E26" s="66">
        <f t="shared" si="0"/>
        <v>9</v>
      </c>
      <c r="F26" s="65">
        <f>VLOOKUP($A26,'Return Data'!$B$7:$R$2292,10,0)</f>
        <v>2.9278</v>
      </c>
      <c r="G26" s="66">
        <f t="shared" si="1"/>
        <v>6</v>
      </c>
      <c r="H26" s="65">
        <f>VLOOKUP($A26,'Return Data'!$B$7:$R$2292,11,0)</f>
        <v>2.7233999999999998</v>
      </c>
      <c r="I26" s="66">
        <f t="shared" si="2"/>
        <v>7</v>
      </c>
      <c r="J26" s="65">
        <f>VLOOKUP($A26,'Return Data'!$B$7:$R$2292,12,0)</f>
        <v>3.5985</v>
      </c>
      <c r="K26" s="66">
        <f t="shared" si="3"/>
        <v>15</v>
      </c>
      <c r="L26" s="65">
        <f>VLOOKUP($A26,'Return Data'!$B$7:$R$2292,13,0)</f>
        <v>3.7829000000000002</v>
      </c>
      <c r="M26" s="66">
        <f t="shared" si="4"/>
        <v>19</v>
      </c>
      <c r="N26" s="65">
        <f>VLOOKUP($A26,'Return Data'!$B$7:$R$2292,17,0)</f>
        <v>5.0164999999999997</v>
      </c>
      <c r="O26" s="66">
        <f t="shared" si="5"/>
        <v>17</v>
      </c>
      <c r="P26" s="65">
        <f>VLOOKUP($A26,'Return Data'!$B$7:$R$2292,14,0)</f>
        <v>5.1425000000000001</v>
      </c>
      <c r="Q26" s="66">
        <f t="shared" si="7"/>
        <v>24</v>
      </c>
      <c r="R26" s="65">
        <f>VLOOKUP($A26,'Return Data'!$B$7:$R$2292,16,0)</f>
        <v>6.6496000000000004</v>
      </c>
      <c r="S26" s="67">
        <f t="shared" si="6"/>
        <v>21</v>
      </c>
    </row>
    <row r="27" spans="1:19" x14ac:dyDescent="0.3">
      <c r="A27" s="82" t="s">
        <v>103</v>
      </c>
      <c r="B27" s="64">
        <f>VLOOKUP($A27,'Return Data'!$B$7:$R$2292,3,0)</f>
        <v>44651</v>
      </c>
      <c r="C27" s="65">
        <f>VLOOKUP($A27,'Return Data'!$B$7:$R$2292,4,0)</f>
        <v>30.346399999999999</v>
      </c>
      <c r="D27" s="65">
        <f>VLOOKUP($A27,'Return Data'!$B$7:$R$2292,9,0)</f>
        <v>3.2448000000000001</v>
      </c>
      <c r="E27" s="66">
        <f t="shared" si="0"/>
        <v>10</v>
      </c>
      <c r="F27" s="65">
        <f>VLOOKUP($A27,'Return Data'!$B$7:$R$2292,10,0)</f>
        <v>2.5876999999999999</v>
      </c>
      <c r="G27" s="66">
        <f t="shared" si="1"/>
        <v>9</v>
      </c>
      <c r="H27" s="65">
        <f>VLOOKUP($A27,'Return Data'!$B$7:$R$2292,11,0)</f>
        <v>2.0960999999999999</v>
      </c>
      <c r="I27" s="66">
        <f t="shared" si="2"/>
        <v>12</v>
      </c>
      <c r="J27" s="65">
        <f>VLOOKUP($A27,'Return Data'!$B$7:$R$2292,12,0)</f>
        <v>4.2291999999999996</v>
      </c>
      <c r="K27" s="66">
        <f t="shared" si="3"/>
        <v>6</v>
      </c>
      <c r="L27" s="65">
        <f>VLOOKUP($A27,'Return Data'!$B$7:$R$2292,13,0)</f>
        <v>4.6658999999999997</v>
      </c>
      <c r="M27" s="66">
        <f t="shared" si="4"/>
        <v>12</v>
      </c>
      <c r="N27" s="65">
        <f>VLOOKUP($A27,'Return Data'!$B$7:$R$2292,17,0)</f>
        <v>6.2676999999999996</v>
      </c>
      <c r="O27" s="66">
        <f t="shared" si="5"/>
        <v>10</v>
      </c>
      <c r="P27" s="65">
        <f>VLOOKUP($A27,'Return Data'!$B$7:$R$2292,14,0)</f>
        <v>7.7279</v>
      </c>
      <c r="Q27" s="66">
        <f t="shared" si="7"/>
        <v>5</v>
      </c>
      <c r="R27" s="65">
        <f>VLOOKUP($A27,'Return Data'!$B$7:$R$2292,16,0)</f>
        <v>8.3436000000000003</v>
      </c>
      <c r="S27" s="67">
        <f t="shared" si="6"/>
        <v>3</v>
      </c>
    </row>
    <row r="28" spans="1:19" x14ac:dyDescent="0.3">
      <c r="A28" s="82" t="s">
        <v>104</v>
      </c>
      <c r="B28" s="64">
        <f>VLOOKUP($A28,'Return Data'!$B$7:$R$2292,3,0)</f>
        <v>44651</v>
      </c>
      <c r="C28" s="65">
        <f>VLOOKUP($A28,'Return Data'!$B$7:$R$2292,4,0)</f>
        <v>23.890499999999999</v>
      </c>
      <c r="D28" s="65">
        <f>VLOOKUP($A28,'Return Data'!$B$7:$R$2292,9,0)</f>
        <v>2.9546000000000001</v>
      </c>
      <c r="E28" s="66">
        <f t="shared" si="0"/>
        <v>13</v>
      </c>
      <c r="F28" s="65">
        <f>VLOOKUP($A28,'Return Data'!$B$7:$R$2292,10,0)</f>
        <v>0.13420000000000001</v>
      </c>
      <c r="G28" s="66">
        <f t="shared" si="1"/>
        <v>22</v>
      </c>
      <c r="H28" s="65">
        <f>VLOOKUP($A28,'Return Data'!$B$7:$R$2292,11,0)</f>
        <v>0.34560000000000002</v>
      </c>
      <c r="I28" s="66">
        <f t="shared" si="2"/>
        <v>23</v>
      </c>
      <c r="J28" s="65">
        <f>VLOOKUP($A28,'Return Data'!$B$7:$R$2292,12,0)</f>
        <v>2.2907999999999999</v>
      </c>
      <c r="K28" s="66">
        <f t="shared" si="3"/>
        <v>22</v>
      </c>
      <c r="L28" s="65">
        <f>VLOOKUP($A28,'Return Data'!$B$7:$R$2292,13,0)</f>
        <v>2.8229000000000002</v>
      </c>
      <c r="M28" s="66">
        <f t="shared" si="4"/>
        <v>25</v>
      </c>
      <c r="N28" s="65">
        <f>VLOOKUP($A28,'Return Data'!$B$7:$R$2292,17,0)</f>
        <v>4.1684999999999999</v>
      </c>
      <c r="O28" s="66">
        <f t="shared" si="5"/>
        <v>23</v>
      </c>
      <c r="P28" s="65">
        <f>VLOOKUP($A28,'Return Data'!$B$7:$R$2292,14,0)</f>
        <v>6.2050000000000001</v>
      </c>
      <c r="Q28" s="66">
        <f t="shared" si="7"/>
        <v>18</v>
      </c>
      <c r="R28" s="65">
        <f>VLOOKUP($A28,'Return Data'!$B$7:$R$2292,16,0)</f>
        <v>5.7435</v>
      </c>
      <c r="S28" s="67">
        <f t="shared" si="6"/>
        <v>27</v>
      </c>
    </row>
    <row r="29" spans="1:19" x14ac:dyDescent="0.3">
      <c r="A29" s="82" t="s">
        <v>105</v>
      </c>
      <c r="B29" s="64">
        <f>VLOOKUP($A29,'Return Data'!$B$7:$R$2292,3,0)</f>
        <v>44651</v>
      </c>
      <c r="C29" s="65">
        <f>VLOOKUP($A29,'Return Data'!$B$7:$R$2292,4,0)</f>
        <v>13.63</v>
      </c>
      <c r="D29" s="65">
        <f>VLOOKUP($A29,'Return Data'!$B$7:$R$2292,9,0)</f>
        <v>3.8218999999999999</v>
      </c>
      <c r="E29" s="66">
        <f t="shared" si="0"/>
        <v>7</v>
      </c>
      <c r="F29" s="65">
        <f>VLOOKUP($A29,'Return Data'!$B$7:$R$2292,10,0)</f>
        <v>3.6415999999999999</v>
      </c>
      <c r="G29" s="66">
        <f t="shared" si="1"/>
        <v>5</v>
      </c>
      <c r="H29" s="65">
        <f>VLOOKUP($A29,'Return Data'!$B$7:$R$2292,11,0)</f>
        <v>2.8668999999999998</v>
      </c>
      <c r="I29" s="66">
        <f t="shared" si="2"/>
        <v>5</v>
      </c>
      <c r="J29" s="65">
        <f>VLOOKUP($A29,'Return Data'!$B$7:$R$2292,12,0)</f>
        <v>3.4594</v>
      </c>
      <c r="K29" s="66">
        <f t="shared" si="3"/>
        <v>16</v>
      </c>
      <c r="L29" s="65">
        <f>VLOOKUP($A29,'Return Data'!$B$7:$R$2292,13,0)</f>
        <v>3.6368</v>
      </c>
      <c r="M29" s="66">
        <f t="shared" si="4"/>
        <v>20</v>
      </c>
      <c r="N29" s="65">
        <f>VLOOKUP($A29,'Return Data'!$B$7:$R$2292,17,0)</f>
        <v>4.1547000000000001</v>
      </c>
      <c r="O29" s="66">
        <f t="shared" si="5"/>
        <v>24</v>
      </c>
      <c r="P29" s="65">
        <f>VLOOKUP($A29,'Return Data'!$B$7:$R$2292,14,0)</f>
        <v>7.4440999999999997</v>
      </c>
      <c r="Q29" s="66">
        <f t="shared" si="7"/>
        <v>7</v>
      </c>
      <c r="R29" s="65">
        <f>VLOOKUP($A29,'Return Data'!$B$7:$R$2292,16,0)</f>
        <v>6.3608000000000002</v>
      </c>
      <c r="S29" s="67">
        <f t="shared" si="6"/>
        <v>24</v>
      </c>
    </row>
    <row r="30" spans="1:19" x14ac:dyDescent="0.3">
      <c r="A30" s="82" t="s">
        <v>106</v>
      </c>
      <c r="B30" s="64">
        <f>VLOOKUP($A30,'Return Data'!$B$7:$R$2292,3,0)</f>
        <v>44651</v>
      </c>
      <c r="C30" s="65">
        <f>VLOOKUP($A30,'Return Data'!$B$7:$R$2292,4,0)</f>
        <v>29.970500000000001</v>
      </c>
      <c r="D30" s="65">
        <f>VLOOKUP($A30,'Return Data'!$B$7:$R$2292,9,0)</f>
        <v>1.9162999999999999</v>
      </c>
      <c r="E30" s="66">
        <f t="shared" si="0"/>
        <v>23</v>
      </c>
      <c r="F30" s="65">
        <f>VLOOKUP($A30,'Return Data'!$B$7:$R$2292,10,0)</f>
        <v>1.3523000000000001</v>
      </c>
      <c r="G30" s="66">
        <f t="shared" si="1"/>
        <v>16</v>
      </c>
      <c r="H30" s="65">
        <f>VLOOKUP($A30,'Return Data'!$B$7:$R$2292,11,0)</f>
        <v>1.9493</v>
      </c>
      <c r="I30" s="66">
        <f t="shared" si="2"/>
        <v>14</v>
      </c>
      <c r="J30" s="65">
        <f>VLOOKUP($A30,'Return Data'!$B$7:$R$2292,12,0)</f>
        <v>3.4009</v>
      </c>
      <c r="K30" s="66">
        <f t="shared" si="3"/>
        <v>17</v>
      </c>
      <c r="L30" s="65">
        <f>VLOOKUP($A30,'Return Data'!$B$7:$R$2292,13,0)</f>
        <v>4.1357999999999997</v>
      </c>
      <c r="M30" s="66">
        <f t="shared" si="4"/>
        <v>16</v>
      </c>
      <c r="N30" s="65">
        <f>VLOOKUP($A30,'Return Data'!$B$7:$R$2292,17,0)</f>
        <v>5.7195999999999998</v>
      </c>
      <c r="O30" s="66">
        <f t="shared" si="5"/>
        <v>13</v>
      </c>
      <c r="P30" s="65">
        <f>VLOOKUP($A30,'Return Data'!$B$7:$R$2292,14,0)</f>
        <v>6.8307000000000002</v>
      </c>
      <c r="Q30" s="66">
        <f t="shared" si="7"/>
        <v>11</v>
      </c>
      <c r="R30" s="65">
        <f>VLOOKUP($A30,'Return Data'!$B$7:$R$2292,16,0)</f>
        <v>6.5178000000000003</v>
      </c>
      <c r="S30" s="67">
        <f t="shared" si="6"/>
        <v>22</v>
      </c>
    </row>
    <row r="31" spans="1:19" x14ac:dyDescent="0.3">
      <c r="A31" s="82" t="s">
        <v>107</v>
      </c>
      <c r="B31" s="64">
        <f>VLOOKUP($A31,'Return Data'!$B$7:$R$2292,3,0)</f>
        <v>44651</v>
      </c>
      <c r="C31" s="65">
        <f>VLOOKUP($A31,'Return Data'!$B$7:$R$2292,4,0)</f>
        <v>2140.0698000000002</v>
      </c>
      <c r="D31" s="65">
        <f>VLOOKUP($A31,'Return Data'!$B$7:$R$2292,9,0)</f>
        <v>1.7278</v>
      </c>
      <c r="E31" s="66">
        <f t="shared" si="0"/>
        <v>24</v>
      </c>
      <c r="F31" s="65">
        <f>VLOOKUP($A31,'Return Data'!$B$7:$R$2292,10,0)</f>
        <v>0.30959999999999999</v>
      </c>
      <c r="G31" s="66">
        <f t="shared" si="1"/>
        <v>20</v>
      </c>
      <c r="H31" s="65">
        <f>VLOOKUP($A31,'Return Data'!$B$7:$R$2292,11,0)</f>
        <v>0.37640000000000001</v>
      </c>
      <c r="I31" s="66">
        <f t="shared" si="2"/>
        <v>22</v>
      </c>
      <c r="J31" s="65">
        <f>VLOOKUP($A31,'Return Data'!$B$7:$R$2292,12,0)</f>
        <v>2.4138000000000002</v>
      </c>
      <c r="K31" s="66">
        <f t="shared" si="3"/>
        <v>21</v>
      </c>
      <c r="L31" s="65">
        <f>VLOOKUP($A31,'Return Data'!$B$7:$R$2292,13,0)</f>
        <v>3.1326999999999998</v>
      </c>
      <c r="M31" s="66">
        <f t="shared" si="4"/>
        <v>22</v>
      </c>
      <c r="N31" s="65">
        <f>VLOOKUP($A31,'Return Data'!$B$7:$R$2292,17,0)</f>
        <v>4.3098999999999998</v>
      </c>
      <c r="O31" s="66">
        <f t="shared" si="5"/>
        <v>21</v>
      </c>
      <c r="P31" s="65">
        <f>VLOOKUP($A31,'Return Data'!$B$7:$R$2292,14,0)</f>
        <v>6.4393000000000002</v>
      </c>
      <c r="Q31" s="66">
        <f t="shared" si="7"/>
        <v>16</v>
      </c>
      <c r="R31" s="65">
        <f>VLOOKUP($A31,'Return Data'!$B$7:$R$2292,16,0)</f>
        <v>7.7271999999999998</v>
      </c>
      <c r="S31" s="67">
        <f t="shared" si="6"/>
        <v>11</v>
      </c>
    </row>
    <row r="32" spans="1:19" x14ac:dyDescent="0.3">
      <c r="A32" s="82" t="s">
        <v>110</v>
      </c>
      <c r="B32" s="64">
        <f>VLOOKUP($A32,'Return Data'!$B$7:$R$2292,3,0)</f>
        <v>44651</v>
      </c>
      <c r="C32" s="65">
        <f>VLOOKUP($A32,'Return Data'!$B$7:$R$2292,4,0)</f>
        <v>16.917300000000001</v>
      </c>
      <c r="D32" s="65">
        <f>VLOOKUP($A32,'Return Data'!$B$7:$R$2292,9,0)</f>
        <v>3.0773000000000001</v>
      </c>
      <c r="E32" s="66">
        <f t="shared" si="0"/>
        <v>11</v>
      </c>
      <c r="F32" s="65">
        <f>VLOOKUP($A32,'Return Data'!$B$7:$R$2292,10,0)</f>
        <v>2.7782</v>
      </c>
      <c r="G32" s="66">
        <f t="shared" si="1"/>
        <v>7</v>
      </c>
      <c r="H32" s="65">
        <f>VLOOKUP($A32,'Return Data'!$B$7:$R$2292,11,0)</f>
        <v>2.1579999999999999</v>
      </c>
      <c r="I32" s="66">
        <f t="shared" si="2"/>
        <v>10</v>
      </c>
      <c r="J32" s="65">
        <f>VLOOKUP($A32,'Return Data'!$B$7:$R$2292,12,0)</f>
        <v>3.8616999999999999</v>
      </c>
      <c r="K32" s="66">
        <f t="shared" si="3"/>
        <v>10</v>
      </c>
      <c r="L32" s="65">
        <f>VLOOKUP($A32,'Return Data'!$B$7:$R$2292,13,0)</f>
        <v>3.9790999999999999</v>
      </c>
      <c r="M32" s="66">
        <f t="shared" si="4"/>
        <v>18</v>
      </c>
      <c r="N32" s="65">
        <f>VLOOKUP($A32,'Return Data'!$B$7:$R$2292,17,0)</f>
        <v>4.8310000000000004</v>
      </c>
      <c r="O32" s="66">
        <f t="shared" si="5"/>
        <v>19</v>
      </c>
      <c r="P32" s="65">
        <f>VLOOKUP($A32,'Return Data'!$B$7:$R$2292,14,0)</f>
        <v>7.1707999999999998</v>
      </c>
      <c r="Q32" s="66">
        <f t="shared" si="7"/>
        <v>9</v>
      </c>
      <c r="R32" s="65">
        <f>VLOOKUP($A32,'Return Data'!$B$7:$R$2292,16,0)</f>
        <v>7.9225000000000003</v>
      </c>
      <c r="S32" s="67">
        <f t="shared" si="6"/>
        <v>9</v>
      </c>
    </row>
    <row r="33" spans="1:19" x14ac:dyDescent="0.3">
      <c r="A33" s="82" t="s">
        <v>111</v>
      </c>
      <c r="B33" s="64">
        <f>VLOOKUP($A33,'Return Data'!$B$7:$R$2292,3,0)</f>
        <v>44651</v>
      </c>
      <c r="C33" s="65">
        <f>VLOOKUP($A33,'Return Data'!$B$7:$R$2292,4,0)</f>
        <v>28.396799999999999</v>
      </c>
      <c r="D33" s="65">
        <f>VLOOKUP($A33,'Return Data'!$B$7:$R$2292,9,0)</f>
        <v>4.4783999999999997</v>
      </c>
      <c r="E33" s="66">
        <f t="shared" si="0"/>
        <v>6</v>
      </c>
      <c r="F33" s="65">
        <f>VLOOKUP($A33,'Return Data'!$B$7:$R$2292,10,0)</f>
        <v>1.5095000000000001</v>
      </c>
      <c r="G33" s="66">
        <f t="shared" si="1"/>
        <v>14</v>
      </c>
      <c r="H33" s="65">
        <f>VLOOKUP($A33,'Return Data'!$B$7:$R$2292,11,0)</f>
        <v>1.4053</v>
      </c>
      <c r="I33" s="66">
        <f t="shared" si="2"/>
        <v>17</v>
      </c>
      <c r="J33" s="65">
        <f>VLOOKUP($A33,'Return Data'!$B$7:$R$2292,12,0)</f>
        <v>2.6086</v>
      </c>
      <c r="K33" s="66">
        <f t="shared" si="3"/>
        <v>19</v>
      </c>
      <c r="L33" s="65">
        <f>VLOOKUP($A33,'Return Data'!$B$7:$R$2292,13,0)</f>
        <v>2.8544999999999998</v>
      </c>
      <c r="M33" s="66">
        <f t="shared" si="4"/>
        <v>24</v>
      </c>
      <c r="N33" s="65">
        <f>VLOOKUP($A33,'Return Data'!$B$7:$R$2292,17,0)</f>
        <v>4.4417999999999997</v>
      </c>
      <c r="O33" s="66">
        <f t="shared" si="5"/>
        <v>20</v>
      </c>
      <c r="P33" s="65">
        <f>VLOOKUP($A33,'Return Data'!$B$7:$R$2292,14,0)</f>
        <v>7.4813999999999998</v>
      </c>
      <c r="Q33" s="66">
        <f t="shared" si="7"/>
        <v>6</v>
      </c>
      <c r="R33" s="65">
        <f>VLOOKUP($A33,'Return Data'!$B$7:$R$2292,16,0)</f>
        <v>5.8940000000000001</v>
      </c>
      <c r="S33" s="67">
        <f t="shared" si="6"/>
        <v>26</v>
      </c>
    </row>
    <row r="34" spans="1:19" x14ac:dyDescent="0.3">
      <c r="A34" s="82" t="s">
        <v>112</v>
      </c>
      <c r="B34" s="64">
        <f>VLOOKUP($A34,'Return Data'!$B$7:$R$2292,3,0)</f>
        <v>44651</v>
      </c>
      <c r="C34" s="65">
        <f>VLOOKUP($A34,'Return Data'!$B$7:$R$2292,4,0)</f>
        <v>33.713200000000001</v>
      </c>
      <c r="D34" s="65">
        <f>VLOOKUP($A34,'Return Data'!$B$7:$R$2292,9,0)</f>
        <v>4.6317000000000004</v>
      </c>
      <c r="E34" s="66">
        <f t="shared" si="0"/>
        <v>5</v>
      </c>
      <c r="F34" s="65">
        <f>VLOOKUP($A34,'Return Data'!$B$7:$R$2292,10,0)</f>
        <v>4.3848000000000003</v>
      </c>
      <c r="G34" s="66">
        <f t="shared" si="1"/>
        <v>3</v>
      </c>
      <c r="H34" s="65">
        <f>VLOOKUP($A34,'Return Data'!$B$7:$R$2292,11,0)</f>
        <v>3.5068999999999999</v>
      </c>
      <c r="I34" s="66">
        <f t="shared" si="2"/>
        <v>3</v>
      </c>
      <c r="J34" s="65">
        <f>VLOOKUP($A34,'Return Data'!$B$7:$R$2292,12,0)</f>
        <v>4.6778000000000004</v>
      </c>
      <c r="K34" s="66">
        <f t="shared" si="3"/>
        <v>4</v>
      </c>
      <c r="L34" s="65">
        <f>VLOOKUP($A34,'Return Data'!$B$7:$R$2292,13,0)</f>
        <v>5.0362999999999998</v>
      </c>
      <c r="M34" s="66">
        <f t="shared" si="4"/>
        <v>7</v>
      </c>
      <c r="N34" s="65">
        <f>VLOOKUP($A34,'Return Data'!$B$7:$R$2292,17,0)</f>
        <v>5.6353999999999997</v>
      </c>
      <c r="O34" s="66">
        <f t="shared" si="5"/>
        <v>15</v>
      </c>
      <c r="P34" s="65">
        <f>VLOOKUP($A34,'Return Data'!$B$7:$R$2292,14,0)</f>
        <v>6.2248000000000001</v>
      </c>
      <c r="Q34" s="66">
        <f t="shared" si="7"/>
        <v>17</v>
      </c>
      <c r="R34" s="65">
        <f>VLOOKUP($A34,'Return Data'!$B$7:$R$2292,16,0)</f>
        <v>6.7572000000000001</v>
      </c>
      <c r="S34" s="67">
        <f t="shared" si="6"/>
        <v>19</v>
      </c>
    </row>
    <row r="35" spans="1:19" x14ac:dyDescent="0.3">
      <c r="A35" s="82" t="s">
        <v>113</v>
      </c>
      <c r="B35" s="64">
        <f>VLOOKUP($A35,'Return Data'!$B$7:$R$2292,3,0)</f>
        <v>44651</v>
      </c>
      <c r="C35" s="65">
        <f>VLOOKUP($A35,'Return Data'!$B$7:$R$2292,4,0)</f>
        <v>19.2287</v>
      </c>
      <c r="D35" s="65">
        <f>VLOOKUP($A35,'Return Data'!$B$7:$R$2292,9,0)</f>
        <v>2.8603999999999998</v>
      </c>
      <c r="E35" s="66">
        <f t="shared" si="0"/>
        <v>15</v>
      </c>
      <c r="F35" s="65">
        <f>VLOOKUP($A35,'Return Data'!$B$7:$R$2292,10,0)</f>
        <v>-2.5257000000000001</v>
      </c>
      <c r="G35" s="66">
        <f t="shared" si="1"/>
        <v>28</v>
      </c>
      <c r="H35" s="65">
        <f>VLOOKUP($A35,'Return Data'!$B$7:$R$2292,11,0)</f>
        <v>-0.96009999999999995</v>
      </c>
      <c r="I35" s="66">
        <f t="shared" si="2"/>
        <v>28</v>
      </c>
      <c r="J35" s="65">
        <f>VLOOKUP($A35,'Return Data'!$B$7:$R$2292,12,0)</f>
        <v>1.9263999999999999</v>
      </c>
      <c r="K35" s="66">
        <f t="shared" si="3"/>
        <v>24</v>
      </c>
      <c r="L35" s="65">
        <f>VLOOKUP($A35,'Return Data'!$B$7:$R$2292,13,0)</f>
        <v>2.6724000000000001</v>
      </c>
      <c r="M35" s="66">
        <f t="shared" si="4"/>
        <v>26</v>
      </c>
      <c r="N35" s="65">
        <f>VLOOKUP($A35,'Return Data'!$B$7:$R$2292,17,0)</f>
        <v>4.2568999999999999</v>
      </c>
      <c r="O35" s="66">
        <f t="shared" si="5"/>
        <v>22</v>
      </c>
      <c r="P35" s="65">
        <f>VLOOKUP($A35,'Return Data'!$B$7:$R$2292,14,0)</f>
        <v>6.6424000000000003</v>
      </c>
      <c r="Q35" s="66">
        <f t="shared" si="7"/>
        <v>12</v>
      </c>
      <c r="R35" s="65">
        <f>VLOOKUP($A35,'Return Data'!$B$7:$R$2292,16,0)</f>
        <v>6.6642000000000001</v>
      </c>
      <c r="S35" s="67">
        <f t="shared" si="6"/>
        <v>20</v>
      </c>
    </row>
    <row r="36" spans="1:19" x14ac:dyDescent="0.3">
      <c r="A36" s="82" t="s">
        <v>367</v>
      </c>
      <c r="B36" s="64">
        <f>VLOOKUP($A36,'Return Data'!$B$7:$R$2292,3,0)</f>
        <v>0</v>
      </c>
      <c r="C36" s="65">
        <f>VLOOKUP($A36,'Return Data'!$B$7:$R$2292,4,0)</f>
        <v>0</v>
      </c>
      <c r="D36" s="65">
        <f>VLOOKUP($A36,'Return Data'!$B$7:$R$2292,9,0)</f>
        <v>0</v>
      </c>
      <c r="E36" s="66">
        <f t="shared" si="0"/>
        <v>27</v>
      </c>
      <c r="F36" s="65">
        <f>VLOOKUP($A36,'Return Data'!$B$7:$R$2292,10,0)</f>
        <v>0</v>
      </c>
      <c r="G36" s="66">
        <f t="shared" si="1"/>
        <v>23</v>
      </c>
      <c r="H36" s="65">
        <f>VLOOKUP($A36,'Return Data'!$B$7:$R$2292,11,0)</f>
        <v>0</v>
      </c>
      <c r="I36" s="66">
        <f t="shared" si="2"/>
        <v>24</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44651</v>
      </c>
      <c r="C37" s="65">
        <f>VLOOKUP($A37,'Return Data'!$B$7:$R$2292,4,0)</f>
        <v>23.3293</v>
      </c>
      <c r="D37" s="65">
        <f>VLOOKUP($A37,'Return Data'!$B$7:$R$2292,9,0)</f>
        <v>-8.0699999999999994E-2</v>
      </c>
      <c r="E37" s="66">
        <f t="shared" si="0"/>
        <v>28</v>
      </c>
      <c r="F37" s="65">
        <f>VLOOKUP($A37,'Return Data'!$B$7:$R$2292,10,0)</f>
        <v>-1.0559000000000001</v>
      </c>
      <c r="G37" s="66">
        <f t="shared" si="1"/>
        <v>24</v>
      </c>
      <c r="H37" s="65">
        <f>VLOOKUP($A37,'Return Data'!$B$7:$R$2292,11,0)</f>
        <v>0.4299</v>
      </c>
      <c r="I37" s="66">
        <f t="shared" si="2"/>
        <v>21</v>
      </c>
      <c r="J37" s="65">
        <f>VLOOKUP($A37,'Return Data'!$B$7:$R$2292,12,0)</f>
        <v>13.4993</v>
      </c>
      <c r="K37" s="66">
        <f t="shared" si="3"/>
        <v>2</v>
      </c>
      <c r="L37" s="65">
        <f>VLOOKUP($A37,'Return Data'!$B$7:$R$2292,13,0)</f>
        <v>11.060700000000001</v>
      </c>
      <c r="M37" s="66">
        <f t="shared" si="4"/>
        <v>2</v>
      </c>
      <c r="N37" s="65">
        <f>VLOOKUP($A37,'Return Data'!$B$7:$R$2292,17,0)</f>
        <v>8.9300999999999995</v>
      </c>
      <c r="O37" s="66">
        <f>RANK(N37,N$8:N$37,0)</f>
        <v>2</v>
      </c>
      <c r="P37" s="65">
        <f>VLOOKUP($A37,'Return Data'!$B$7:$R$2292,14,0)</f>
        <v>4.0890000000000004</v>
      </c>
      <c r="Q37" s="66">
        <f>RANK(P37,P$8:P$37,0)</f>
        <v>27</v>
      </c>
      <c r="R37" s="65">
        <f>VLOOKUP($A37,'Return Data'!$B$7:$R$2292,16,0)</f>
        <v>7.4573999999999998</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-35.71725333333336</v>
      </c>
      <c r="E39" s="88"/>
      <c r="F39" s="89">
        <f>AVERAGE(F8:F37)</f>
        <v>-12.084046666666664</v>
      </c>
      <c r="G39" s="88"/>
      <c r="H39" s="89">
        <f>AVERAGE(H8:H37)</f>
        <v>-5.0785066666666658</v>
      </c>
      <c r="I39" s="88"/>
      <c r="J39" s="89">
        <f>AVERAGE(J8:J37)</f>
        <v>-0.75988333333333202</v>
      </c>
      <c r="K39" s="88"/>
      <c r="L39" s="89">
        <f>AVERAGE(L8:L37)</f>
        <v>1.2229833333333331</v>
      </c>
      <c r="M39" s="88"/>
      <c r="N39" s="89">
        <f>AVERAGE(N8:N37)</f>
        <v>3.0359275862068964</v>
      </c>
      <c r="O39" s="88"/>
      <c r="P39" s="89">
        <f>AVERAGE(P8:P37)</f>
        <v>6.6622148148148153</v>
      </c>
      <c r="Q39" s="88"/>
      <c r="R39" s="89">
        <f>AVERAGE(R8:R37)</f>
        <v>4.0395566666666669</v>
      </c>
      <c r="S39" s="90"/>
    </row>
    <row r="40" spans="1:19" x14ac:dyDescent="0.3">
      <c r="A40" s="87" t="s">
        <v>28</v>
      </c>
      <c r="B40" s="88"/>
      <c r="C40" s="88"/>
      <c r="D40" s="89">
        <f>MIN(D8:D37)</f>
        <v>-696.096</v>
      </c>
      <c r="E40" s="88"/>
      <c r="F40" s="89">
        <f>MIN(F8:F37)</f>
        <v>-239.7664</v>
      </c>
      <c r="G40" s="88"/>
      <c r="H40" s="89">
        <f>MIN(H8:H37)</f>
        <v>-118.5658</v>
      </c>
      <c r="I40" s="88"/>
      <c r="J40" s="89">
        <f>MIN(J8:J37)</f>
        <v>-78.755399999999995</v>
      </c>
      <c r="K40" s="88"/>
      <c r="L40" s="89">
        <f>MIN(L8:L37)</f>
        <v>-59.1205</v>
      </c>
      <c r="M40" s="88"/>
      <c r="N40" s="89">
        <f>MIN(N8:N37)</f>
        <v>-37.398499999999999</v>
      </c>
      <c r="O40" s="88"/>
      <c r="P40" s="89">
        <f>MIN(P8:P37)</f>
        <v>4.0890000000000004</v>
      </c>
      <c r="Q40" s="88"/>
      <c r="R40" s="89">
        <f>MIN(R8:R37)</f>
        <v>-39.196199999999997</v>
      </c>
      <c r="S40" s="90"/>
    </row>
    <row r="41" spans="1:19" ht="15" thickBot="1" x14ac:dyDescent="0.35">
      <c r="A41" s="91" t="s">
        <v>29</v>
      </c>
      <c r="B41" s="92"/>
      <c r="C41" s="92"/>
      <c r="D41" s="93">
        <f>MAX(D8:D37)</f>
        <v>242.9049</v>
      </c>
      <c r="E41" s="92"/>
      <c r="F41" s="93">
        <f>MAX(F8:F37)</f>
        <v>78.469399999999993</v>
      </c>
      <c r="G41" s="92"/>
      <c r="H41" s="93">
        <f>MAX(H8:H37)</f>
        <v>42.3767</v>
      </c>
      <c r="I41" s="92"/>
      <c r="J41" s="93">
        <f>MAX(J8:J37)</f>
        <v>37.486199999999997</v>
      </c>
      <c r="K41" s="92"/>
      <c r="L41" s="93">
        <f>MAX(L8:L37)</f>
        <v>31.9163</v>
      </c>
      <c r="M41" s="92"/>
      <c r="N41" s="93">
        <f>MAX(N8:N37)</f>
        <v>17.914899999999999</v>
      </c>
      <c r="O41" s="92"/>
      <c r="P41" s="93">
        <f>MAX(P8:P37)</f>
        <v>11.7415</v>
      </c>
      <c r="Q41" s="92"/>
      <c r="R41" s="93">
        <f>MAX(R8:R37)</f>
        <v>9.3005999999999993</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1230</v>
      </c>
      <c r="B8" s="64">
        <f>VLOOKUP($A8,'Return Data'!$B$7:$R$2292,3,0)</f>
        <v>44651</v>
      </c>
      <c r="C8" s="65">
        <f>VLOOKUP($A8,'Return Data'!$B$7:$R$2292,4,0)</f>
        <v>1149.6854000000001</v>
      </c>
      <c r="D8" s="65">
        <f>VLOOKUP($A8,'Return Data'!$B$7:$R$2292,5,0)</f>
        <v>3.4767000000000001</v>
      </c>
      <c r="E8" s="66">
        <f t="shared" ref="E8:E37" si="0">RANK(D8,D$8:D$37,0)</f>
        <v>20</v>
      </c>
      <c r="F8" s="65">
        <f>VLOOKUP($A8,'Return Data'!$B$7:$R$2292,6,0)</f>
        <v>3.3588</v>
      </c>
      <c r="G8" s="66">
        <f t="shared" ref="G8:G37" si="1">RANK(F8,F$8:F$37,0)</f>
        <v>18</v>
      </c>
      <c r="H8" s="65">
        <f>VLOOKUP($A8,'Return Data'!$B$7:$R$2292,7,0)</f>
        <v>3.3052000000000001</v>
      </c>
      <c r="I8" s="66">
        <f t="shared" ref="I8:I37" si="2">RANK(H8,H$8:H$37,0)</f>
        <v>15</v>
      </c>
      <c r="J8" s="65">
        <f>VLOOKUP($A8,'Return Data'!$B$7:$R$2292,8,0)</f>
        <v>3.4068999999999998</v>
      </c>
      <c r="K8" s="66">
        <f t="shared" ref="K8:K37" si="3">RANK(J8,J$8:J$37,0)</f>
        <v>6</v>
      </c>
      <c r="L8" s="65">
        <f>VLOOKUP($A8,'Return Data'!$B$7:$R$2292,9,0)</f>
        <v>3.3437000000000001</v>
      </c>
      <c r="M8" s="66">
        <f t="shared" ref="M8:M37" si="4">RANK(L8,L$8:L$37,0)</f>
        <v>11</v>
      </c>
      <c r="N8" s="65">
        <f>VLOOKUP($A8,'Return Data'!$B$7:$R$2292,10,0)</f>
        <v>3.4077999999999999</v>
      </c>
      <c r="O8" s="66">
        <f t="shared" ref="O8:O37" si="5">RANK(N8,N$8:N$37,0)</f>
        <v>11</v>
      </c>
      <c r="P8" s="65">
        <f>VLOOKUP($A8,'Return Data'!$B$7:$R$2292,11,0)</f>
        <v>3.3700999999999999</v>
      </c>
      <c r="Q8" s="66">
        <f>RANK(P8,P$8:P$37,0)</f>
        <v>9</v>
      </c>
      <c r="R8" s="65">
        <f>VLOOKUP($A8,'Return Data'!$B$7:$R$2292,12,0)</f>
        <v>3.3018999999999998</v>
      </c>
      <c r="S8" s="66">
        <f t="shared" ref="S8:S35" si="6">RANK(R8,R$8:R$37,0)</f>
        <v>9</v>
      </c>
      <c r="T8" s="65">
        <f>VLOOKUP($A8,'Return Data'!$B$7:$R$2292,13,0)</f>
        <v>3.3018999999999998</v>
      </c>
      <c r="U8" s="66">
        <f t="shared" ref="U8:U35" si="7">RANK(T8,T$8:T$37,0)</f>
        <v>7</v>
      </c>
      <c r="V8" s="65">
        <f>VLOOKUP($A8,'Return Data'!$B$7:$R$2292,17,0)</f>
        <v>3.1638999999999999</v>
      </c>
      <c r="W8" s="66">
        <f t="shared" ref="W8:W35" si="8">RANK(V8,V$8:V$37,0)</f>
        <v>15</v>
      </c>
      <c r="X8" s="65">
        <f>VLOOKUP($A8,'Return Data'!$B$7:$R$2292,14,0)</f>
        <v>3.8546</v>
      </c>
      <c r="Y8" s="66">
        <f t="shared" ref="Y8:Y32" si="9">RANK(X8,X$8:X$37,0)</f>
        <v>4</v>
      </c>
      <c r="Z8" s="65">
        <f>VLOOKUP($A8,'Return Data'!$B$7:$R$2292,16,0)</f>
        <v>4.1707999999999998</v>
      </c>
      <c r="AA8" s="67">
        <f t="shared" ref="AA8:AA35" si="10">RANK(Z8,Z$8:Z$37,0)</f>
        <v>5</v>
      </c>
    </row>
    <row r="9" spans="1:27" x14ac:dyDescent="0.3">
      <c r="A9" s="63" t="s">
        <v>1232</v>
      </c>
      <c r="B9" s="64">
        <f>VLOOKUP($A9,'Return Data'!$B$7:$R$2292,3,0)</f>
        <v>44651</v>
      </c>
      <c r="C9" s="65">
        <f>VLOOKUP($A9,'Return Data'!$B$7:$R$2292,4,0)</f>
        <v>1123.8408999999999</v>
      </c>
      <c r="D9" s="65">
        <f>VLOOKUP($A9,'Return Data'!$B$7:$R$2292,5,0)</f>
        <v>3.5891999999999999</v>
      </c>
      <c r="E9" s="66">
        <f t="shared" si="0"/>
        <v>14</v>
      </c>
      <c r="F9" s="65">
        <f>VLOOKUP($A9,'Return Data'!$B$7:$R$2292,6,0)</f>
        <v>3.4198</v>
      </c>
      <c r="G9" s="66">
        <f t="shared" si="1"/>
        <v>11</v>
      </c>
      <c r="H9" s="65">
        <f>VLOOKUP($A9,'Return Data'!$B$7:$R$2292,7,0)</f>
        <v>3.3357999999999999</v>
      </c>
      <c r="I9" s="66">
        <f t="shared" si="2"/>
        <v>6</v>
      </c>
      <c r="J9" s="65">
        <f>VLOOKUP($A9,'Return Data'!$B$7:$R$2292,8,0)</f>
        <v>3.4133</v>
      </c>
      <c r="K9" s="66">
        <f t="shared" si="3"/>
        <v>3</v>
      </c>
      <c r="L9" s="65">
        <f>VLOOKUP($A9,'Return Data'!$B$7:$R$2292,9,0)</f>
        <v>3.359</v>
      </c>
      <c r="M9" s="66">
        <f t="shared" si="4"/>
        <v>7</v>
      </c>
      <c r="N9" s="65">
        <f>VLOOKUP($A9,'Return Data'!$B$7:$R$2292,10,0)</f>
        <v>3.4317000000000002</v>
      </c>
      <c r="O9" s="66">
        <f t="shared" si="5"/>
        <v>6</v>
      </c>
      <c r="P9" s="65">
        <f>VLOOKUP($A9,'Return Data'!$B$7:$R$2292,11,0)</f>
        <v>3.3841999999999999</v>
      </c>
      <c r="Q9" s="66">
        <f>RANK(P9,P$8:P$37,0)</f>
        <v>6</v>
      </c>
      <c r="R9" s="65">
        <f>VLOOKUP($A9,'Return Data'!$B$7:$R$2292,12,0)</f>
        <v>3.3129</v>
      </c>
      <c r="S9" s="66">
        <f t="shared" si="6"/>
        <v>8</v>
      </c>
      <c r="T9" s="65">
        <f>VLOOKUP($A9,'Return Data'!$B$7:$R$2292,13,0)</f>
        <v>3.3018000000000001</v>
      </c>
      <c r="U9" s="66">
        <f t="shared" si="7"/>
        <v>8</v>
      </c>
      <c r="V9" s="65">
        <f>VLOOKUP($A9,'Return Data'!$B$7:$R$2292,17,0)</f>
        <v>3.1857000000000002</v>
      </c>
      <c r="W9" s="66">
        <f t="shared" si="8"/>
        <v>7</v>
      </c>
      <c r="X9" s="65"/>
      <c r="Y9" s="66"/>
      <c r="Z9" s="65">
        <f>VLOOKUP($A9,'Return Data'!$B$7:$R$2292,16,0)</f>
        <v>3.9066000000000001</v>
      </c>
      <c r="AA9" s="67">
        <f t="shared" si="10"/>
        <v>12</v>
      </c>
    </row>
    <row r="10" spans="1:27" x14ac:dyDescent="0.3">
      <c r="A10" s="63" t="s">
        <v>2031</v>
      </c>
      <c r="B10" s="64">
        <f>VLOOKUP($A10,'Return Data'!$B$7:$R$2292,3,0)</f>
        <v>44651</v>
      </c>
      <c r="C10" s="65">
        <f>VLOOKUP($A10,'Return Data'!$B$7:$R$2292,4,0)</f>
        <v>1116.3259</v>
      </c>
      <c r="D10" s="65">
        <f>VLOOKUP($A10,'Return Data'!$B$7:$R$2292,5,0)</f>
        <v>3.4335</v>
      </c>
      <c r="E10" s="66">
        <f t="shared" si="0"/>
        <v>24</v>
      </c>
      <c r="F10" s="65">
        <f>VLOOKUP($A10,'Return Data'!$B$7:$R$2292,6,0)</f>
        <v>3.3567</v>
      </c>
      <c r="G10" s="66">
        <f t="shared" si="1"/>
        <v>19</v>
      </c>
      <c r="H10" s="65">
        <f>VLOOKUP($A10,'Return Data'!$B$7:$R$2292,7,0)</f>
        <v>3.2791999999999999</v>
      </c>
      <c r="I10" s="66">
        <f t="shared" si="2"/>
        <v>18</v>
      </c>
      <c r="J10" s="65">
        <f>VLOOKUP($A10,'Return Data'!$B$7:$R$2292,8,0)</f>
        <v>3.3693</v>
      </c>
      <c r="K10" s="66">
        <f t="shared" si="3"/>
        <v>17</v>
      </c>
      <c r="L10" s="65">
        <f>VLOOKUP($A10,'Return Data'!$B$7:$R$2292,9,0)</f>
        <v>3.2822</v>
      </c>
      <c r="M10" s="66">
        <f t="shared" si="4"/>
        <v>25</v>
      </c>
      <c r="N10" s="65">
        <f>VLOOKUP($A10,'Return Data'!$B$7:$R$2292,10,0)</f>
        <v>3.3729</v>
      </c>
      <c r="O10" s="66">
        <f t="shared" si="5"/>
        <v>21</v>
      </c>
      <c r="P10" s="65">
        <f>VLOOKUP($A10,'Return Data'!$B$7:$R$2292,11,0)</f>
        <v>3.3289</v>
      </c>
      <c r="Q10" s="66">
        <f>RANK(P10,P$8:P$37,0)</f>
        <v>21</v>
      </c>
      <c r="R10" s="65">
        <f>VLOOKUP($A10,'Return Data'!$B$7:$R$2292,12,0)</f>
        <v>3.2759999999999998</v>
      </c>
      <c r="S10" s="66">
        <f t="shared" si="6"/>
        <v>19</v>
      </c>
      <c r="T10" s="65">
        <f>VLOOKUP($A10,'Return Data'!$B$7:$R$2292,13,0)</f>
        <v>3.2717999999999998</v>
      </c>
      <c r="U10" s="66">
        <f t="shared" si="7"/>
        <v>15</v>
      </c>
      <c r="V10" s="65">
        <f>VLOOKUP($A10,'Return Data'!$B$7:$R$2292,17,0)</f>
        <v>3.1844000000000001</v>
      </c>
      <c r="W10" s="66">
        <f t="shared" si="8"/>
        <v>8</v>
      </c>
      <c r="X10" s="65"/>
      <c r="Y10" s="66"/>
      <c r="Z10" s="65">
        <f>VLOOKUP($A10,'Return Data'!$B$7:$R$2292,16,0)</f>
        <v>3.8155000000000001</v>
      </c>
      <c r="AA10" s="67">
        <f t="shared" si="10"/>
        <v>14</v>
      </c>
    </row>
    <row r="11" spans="1:27" x14ac:dyDescent="0.3">
      <c r="A11" s="63" t="s">
        <v>1234</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1236</v>
      </c>
      <c r="B12" s="64">
        <f>VLOOKUP($A12,'Return Data'!$B$7:$R$2292,3,0)</f>
        <v>44651</v>
      </c>
      <c r="C12" s="65">
        <f>VLOOKUP($A12,'Return Data'!$B$7:$R$2292,4,0)</f>
        <v>1076.1302000000001</v>
      </c>
      <c r="D12" s="65">
        <f>VLOOKUP($A12,'Return Data'!$B$7:$R$2292,5,0)</f>
        <v>3.8399000000000001</v>
      </c>
      <c r="E12" s="66">
        <f t="shared" si="0"/>
        <v>3</v>
      </c>
      <c r="F12" s="65">
        <f>VLOOKUP($A12,'Return Data'!$B$7:$R$2292,6,0)</f>
        <v>3.5306999999999999</v>
      </c>
      <c r="G12" s="66">
        <f t="shared" si="1"/>
        <v>2</v>
      </c>
      <c r="H12" s="65">
        <f>VLOOKUP($A12,'Return Data'!$B$7:$R$2292,7,0)</f>
        <v>3.4211999999999998</v>
      </c>
      <c r="I12" s="66">
        <f t="shared" si="2"/>
        <v>2</v>
      </c>
      <c r="J12" s="65">
        <f>VLOOKUP($A12,'Return Data'!$B$7:$R$2292,8,0)</f>
        <v>3.6233</v>
      </c>
      <c r="K12" s="66">
        <f t="shared" si="3"/>
        <v>2</v>
      </c>
      <c r="L12" s="65">
        <f>VLOOKUP($A12,'Return Data'!$B$7:$R$2292,9,0)</f>
        <v>3.5152999999999999</v>
      </c>
      <c r="M12" s="66">
        <f t="shared" si="4"/>
        <v>2</v>
      </c>
      <c r="N12" s="65">
        <f>VLOOKUP($A12,'Return Data'!$B$7:$R$2292,10,0)</f>
        <v>3.5699000000000001</v>
      </c>
      <c r="O12" s="66">
        <f t="shared" si="5"/>
        <v>1</v>
      </c>
      <c r="P12" s="65">
        <f>VLOOKUP($A12,'Return Data'!$B$7:$R$2292,11,0)</f>
        <v>3.5106000000000002</v>
      </c>
      <c r="Q12" s="66">
        <f t="shared" ref="Q12:Q37" si="11">RANK(P12,P$8:P$37,0)</f>
        <v>1</v>
      </c>
      <c r="R12" s="65">
        <f>VLOOKUP($A12,'Return Data'!$B$7:$R$2292,12,0)</f>
        <v>3.4056999999999999</v>
      </c>
      <c r="S12" s="66">
        <f t="shared" si="6"/>
        <v>1</v>
      </c>
      <c r="T12" s="65">
        <f>VLOOKUP($A12,'Return Data'!$B$7:$R$2292,13,0)</f>
        <v>3.3883000000000001</v>
      </c>
      <c r="U12" s="66">
        <f t="shared" si="7"/>
        <v>1</v>
      </c>
      <c r="V12" s="65"/>
      <c r="W12" s="66"/>
      <c r="X12" s="65"/>
      <c r="Y12" s="66"/>
      <c r="Z12" s="65">
        <f>VLOOKUP($A12,'Return Data'!$B$7:$R$2292,16,0)</f>
        <v>3.4287000000000001</v>
      </c>
      <c r="AA12" s="67">
        <f t="shared" si="10"/>
        <v>26</v>
      </c>
    </row>
    <row r="13" spans="1:27" x14ac:dyDescent="0.3">
      <c r="A13" s="63" t="s">
        <v>1238</v>
      </c>
      <c r="B13" s="64">
        <f>VLOOKUP($A13,'Return Data'!$B$7:$R$2292,3,0)</f>
        <v>44651</v>
      </c>
      <c r="C13" s="65">
        <f>VLOOKUP($A13,'Return Data'!$B$7:$R$2292,4,0)</f>
        <v>1100.4039</v>
      </c>
      <c r="D13" s="65">
        <f>VLOOKUP($A13,'Return Data'!$B$7:$R$2292,5,0)</f>
        <v>3.4201000000000001</v>
      </c>
      <c r="E13" s="66">
        <f t="shared" si="0"/>
        <v>26</v>
      </c>
      <c r="F13" s="65">
        <f>VLOOKUP($A13,'Return Data'!$B$7:$R$2292,6,0)</f>
        <v>3.3168000000000002</v>
      </c>
      <c r="G13" s="66">
        <f t="shared" si="1"/>
        <v>25</v>
      </c>
      <c r="H13" s="65">
        <f>VLOOKUP($A13,'Return Data'!$B$7:$R$2292,7,0)</f>
        <v>3.2469999999999999</v>
      </c>
      <c r="I13" s="66">
        <f t="shared" si="2"/>
        <v>25</v>
      </c>
      <c r="J13" s="65">
        <f>VLOOKUP($A13,'Return Data'!$B$7:$R$2292,8,0)</f>
        <v>3.3264</v>
      </c>
      <c r="K13" s="66">
        <f t="shared" si="3"/>
        <v>25</v>
      </c>
      <c r="L13" s="65">
        <f>VLOOKUP($A13,'Return Data'!$B$7:$R$2292,9,0)</f>
        <v>3.2864</v>
      </c>
      <c r="M13" s="66">
        <f t="shared" si="4"/>
        <v>24</v>
      </c>
      <c r="N13" s="65">
        <f>VLOOKUP($A13,'Return Data'!$B$7:$R$2292,10,0)</f>
        <v>3.3673999999999999</v>
      </c>
      <c r="O13" s="66">
        <f t="shared" si="5"/>
        <v>22</v>
      </c>
      <c r="P13" s="65">
        <f>VLOOKUP($A13,'Return Data'!$B$7:$R$2292,11,0)</f>
        <v>3.3249</v>
      </c>
      <c r="Q13" s="66">
        <f t="shared" si="11"/>
        <v>22</v>
      </c>
      <c r="R13" s="65">
        <f>VLOOKUP($A13,'Return Data'!$B$7:$R$2292,12,0)</f>
        <v>3.2631000000000001</v>
      </c>
      <c r="S13" s="66">
        <f t="shared" si="6"/>
        <v>22</v>
      </c>
      <c r="T13" s="65">
        <f>VLOOKUP($A13,'Return Data'!$B$7:$R$2292,13,0)</f>
        <v>3.2519999999999998</v>
      </c>
      <c r="U13" s="66">
        <f t="shared" si="7"/>
        <v>22</v>
      </c>
      <c r="V13" s="65">
        <f>VLOOKUP($A13,'Return Data'!$B$7:$R$2292,17,0)</f>
        <v>3.1675</v>
      </c>
      <c r="W13" s="66">
        <f t="shared" si="8"/>
        <v>11</v>
      </c>
      <c r="X13" s="65"/>
      <c r="Y13" s="66"/>
      <c r="Z13" s="65">
        <f>VLOOKUP($A13,'Return Data'!$B$7:$R$2292,16,0)</f>
        <v>3.6164000000000001</v>
      </c>
      <c r="AA13" s="67">
        <f t="shared" si="10"/>
        <v>22</v>
      </c>
    </row>
    <row r="14" spans="1:27" x14ac:dyDescent="0.3">
      <c r="A14" s="63" t="s">
        <v>1240</v>
      </c>
      <c r="B14" s="64">
        <f>VLOOKUP($A14,'Return Data'!$B$7:$R$2292,3,0)</f>
        <v>44651</v>
      </c>
      <c r="C14" s="65">
        <f>VLOOKUP($A14,'Return Data'!$B$7:$R$2292,4,0)</f>
        <v>1138.3791000000001</v>
      </c>
      <c r="D14" s="65">
        <f>VLOOKUP($A14,'Return Data'!$B$7:$R$2292,5,0)</f>
        <v>3.6716000000000002</v>
      </c>
      <c r="E14" s="66">
        <f t="shared" si="0"/>
        <v>9</v>
      </c>
      <c r="F14" s="65">
        <f>VLOOKUP($A14,'Return Data'!$B$7:$R$2292,6,0)</f>
        <v>3.4466999999999999</v>
      </c>
      <c r="G14" s="66">
        <f t="shared" si="1"/>
        <v>8</v>
      </c>
      <c r="H14" s="65">
        <f>VLOOKUP($A14,'Return Data'!$B$7:$R$2292,7,0)</f>
        <v>3.3450000000000002</v>
      </c>
      <c r="I14" s="66">
        <f t="shared" si="2"/>
        <v>4</v>
      </c>
      <c r="J14" s="65">
        <f>VLOOKUP($A14,'Return Data'!$B$7:$R$2292,8,0)</f>
        <v>3.3957999999999999</v>
      </c>
      <c r="K14" s="66">
        <f t="shared" si="3"/>
        <v>10</v>
      </c>
      <c r="L14" s="65">
        <f>VLOOKUP($A14,'Return Data'!$B$7:$R$2292,9,0)</f>
        <v>3.3450000000000002</v>
      </c>
      <c r="M14" s="66">
        <f t="shared" si="4"/>
        <v>10</v>
      </c>
      <c r="N14" s="65">
        <f>VLOOKUP($A14,'Return Data'!$B$7:$R$2292,10,0)</f>
        <v>3.4036</v>
      </c>
      <c r="O14" s="66">
        <f t="shared" si="5"/>
        <v>12</v>
      </c>
      <c r="P14" s="65">
        <f>VLOOKUP($A14,'Return Data'!$B$7:$R$2292,11,0)</f>
        <v>3.3624999999999998</v>
      </c>
      <c r="Q14" s="66">
        <f t="shared" si="11"/>
        <v>11</v>
      </c>
      <c r="R14" s="65">
        <f>VLOOKUP($A14,'Return Data'!$B$7:$R$2292,12,0)</f>
        <v>3.2988</v>
      </c>
      <c r="S14" s="66">
        <f t="shared" si="6"/>
        <v>10</v>
      </c>
      <c r="T14" s="65">
        <f>VLOOKUP($A14,'Return Data'!$B$7:$R$2292,13,0)</f>
        <v>3.2789000000000001</v>
      </c>
      <c r="U14" s="66">
        <f t="shared" si="7"/>
        <v>12</v>
      </c>
      <c r="V14" s="65">
        <f>VLOOKUP($A14,'Return Data'!$B$7:$R$2292,17,0)</f>
        <v>3.2090000000000001</v>
      </c>
      <c r="W14" s="66">
        <f t="shared" si="8"/>
        <v>4</v>
      </c>
      <c r="X14" s="65">
        <f>VLOOKUP($A14,'Return Data'!$B$7:$R$2292,14,0)</f>
        <v>3.9142000000000001</v>
      </c>
      <c r="Y14" s="66">
        <f t="shared" si="9"/>
        <v>1</v>
      </c>
      <c r="Z14" s="65">
        <f>VLOOKUP($A14,'Return Data'!$B$7:$R$2292,16,0)</f>
        <v>4.0952999999999999</v>
      </c>
      <c r="AA14" s="67">
        <f t="shared" si="10"/>
        <v>9</v>
      </c>
    </row>
    <row r="15" spans="1:27" x14ac:dyDescent="0.3">
      <c r="A15" s="63" t="s">
        <v>1242</v>
      </c>
      <c r="B15" s="64">
        <f>VLOOKUP($A15,'Return Data'!$B$7:$R$2292,3,0)</f>
        <v>44651</v>
      </c>
      <c r="C15" s="65">
        <f>VLOOKUP($A15,'Return Data'!$B$7:$R$2292,4,0)</f>
        <v>1102.0707</v>
      </c>
      <c r="D15" s="65">
        <f>VLOOKUP($A15,'Return Data'!$B$7:$R$2292,5,0)</f>
        <v>3.4281999999999999</v>
      </c>
      <c r="E15" s="66">
        <f t="shared" si="0"/>
        <v>25</v>
      </c>
      <c r="F15" s="65">
        <f>VLOOKUP($A15,'Return Data'!$B$7:$R$2292,6,0)</f>
        <v>3.2896999999999998</v>
      </c>
      <c r="G15" s="66">
        <f t="shared" si="1"/>
        <v>26</v>
      </c>
      <c r="H15" s="65">
        <f>VLOOKUP($A15,'Return Data'!$B$7:$R$2292,7,0)</f>
        <v>3.1956000000000002</v>
      </c>
      <c r="I15" s="66">
        <f t="shared" si="2"/>
        <v>26</v>
      </c>
      <c r="J15" s="65">
        <f>VLOOKUP($A15,'Return Data'!$B$7:$R$2292,8,0)</f>
        <v>3.2787000000000002</v>
      </c>
      <c r="K15" s="66">
        <f t="shared" si="3"/>
        <v>26</v>
      </c>
      <c r="L15" s="65">
        <f>VLOOKUP($A15,'Return Data'!$B$7:$R$2292,9,0)</f>
        <v>3.2422</v>
      </c>
      <c r="M15" s="66">
        <f t="shared" si="4"/>
        <v>26</v>
      </c>
      <c r="N15" s="65">
        <f>VLOOKUP($A15,'Return Data'!$B$7:$R$2292,10,0)</f>
        <v>3.3068</v>
      </c>
      <c r="O15" s="66">
        <f t="shared" si="5"/>
        <v>26</v>
      </c>
      <c r="P15" s="65">
        <f>VLOOKUP($A15,'Return Data'!$B$7:$R$2292,11,0)</f>
        <v>3.2883</v>
      </c>
      <c r="Q15" s="66">
        <f t="shared" si="11"/>
        <v>26</v>
      </c>
      <c r="R15" s="65">
        <f>VLOOKUP($A15,'Return Data'!$B$7:$R$2292,12,0)</f>
        <v>3.2298</v>
      </c>
      <c r="S15" s="66">
        <f t="shared" si="6"/>
        <v>26</v>
      </c>
      <c r="T15" s="65">
        <f>VLOOKUP($A15,'Return Data'!$B$7:$R$2292,13,0)</f>
        <v>3.2191000000000001</v>
      </c>
      <c r="U15" s="66">
        <f t="shared" si="7"/>
        <v>26</v>
      </c>
      <c r="V15" s="65">
        <f>VLOOKUP($A15,'Return Data'!$B$7:$R$2292,17,0)</f>
        <v>3.1964999999999999</v>
      </c>
      <c r="W15" s="66">
        <f t="shared" si="8"/>
        <v>6</v>
      </c>
      <c r="X15" s="65"/>
      <c r="Y15" s="66"/>
      <c r="Z15" s="65">
        <f>VLOOKUP($A15,'Return Data'!$B$7:$R$2292,16,0)</f>
        <v>3.6764000000000001</v>
      </c>
      <c r="AA15" s="67">
        <f t="shared" si="10"/>
        <v>17</v>
      </c>
    </row>
    <row r="16" spans="1:27" x14ac:dyDescent="0.3">
      <c r="A16" s="63" t="s">
        <v>1245</v>
      </c>
      <c r="B16" s="64">
        <f>VLOOKUP($A16,'Return Data'!$B$7:$R$2292,3,0)</f>
        <v>44651</v>
      </c>
      <c r="C16" s="65">
        <f>VLOOKUP($A16,'Return Data'!$B$7:$R$2292,4,0)</f>
        <v>1110.2633000000001</v>
      </c>
      <c r="D16" s="65">
        <f>VLOOKUP($A16,'Return Data'!$B$7:$R$2292,5,0)</f>
        <v>3.9980000000000002</v>
      </c>
      <c r="E16" s="66">
        <f t="shared" si="0"/>
        <v>2</v>
      </c>
      <c r="F16" s="65">
        <f>VLOOKUP($A16,'Return Data'!$B$7:$R$2292,6,0)</f>
        <v>3.4944999999999999</v>
      </c>
      <c r="G16" s="66">
        <f t="shared" si="1"/>
        <v>3</v>
      </c>
      <c r="H16" s="65">
        <f>VLOOKUP($A16,'Return Data'!$B$7:$R$2292,7,0)</f>
        <v>3.3149999999999999</v>
      </c>
      <c r="I16" s="66">
        <f t="shared" si="2"/>
        <v>12</v>
      </c>
      <c r="J16" s="65">
        <f>VLOOKUP($A16,'Return Data'!$B$7:$R$2292,8,0)</f>
        <v>3.3573</v>
      </c>
      <c r="K16" s="66">
        <f t="shared" si="3"/>
        <v>21</v>
      </c>
      <c r="L16" s="65">
        <f>VLOOKUP($A16,'Return Data'!$B$7:$R$2292,9,0)</f>
        <v>3.2934999999999999</v>
      </c>
      <c r="M16" s="66">
        <f t="shared" si="4"/>
        <v>23</v>
      </c>
      <c r="N16" s="65">
        <f>VLOOKUP($A16,'Return Data'!$B$7:$R$2292,10,0)</f>
        <v>3.3481000000000001</v>
      </c>
      <c r="O16" s="66">
        <f t="shared" si="5"/>
        <v>23</v>
      </c>
      <c r="P16" s="65">
        <f>VLOOKUP($A16,'Return Data'!$B$7:$R$2292,11,0)</f>
        <v>3.3054000000000001</v>
      </c>
      <c r="Q16" s="66">
        <f t="shared" si="11"/>
        <v>25</v>
      </c>
      <c r="R16" s="65">
        <f>VLOOKUP($A16,'Return Data'!$B$7:$R$2292,12,0)</f>
        <v>3.2435</v>
      </c>
      <c r="S16" s="66">
        <f t="shared" si="6"/>
        <v>25</v>
      </c>
      <c r="T16" s="65">
        <f>VLOOKUP($A16,'Return Data'!$B$7:$R$2292,13,0)</f>
        <v>3.2294</v>
      </c>
      <c r="U16" s="66">
        <f t="shared" si="7"/>
        <v>25</v>
      </c>
      <c r="V16" s="65">
        <f>VLOOKUP($A16,'Return Data'!$B$7:$R$2292,17,0)</f>
        <v>3.0847000000000002</v>
      </c>
      <c r="W16" s="66">
        <f t="shared" si="8"/>
        <v>26</v>
      </c>
      <c r="X16" s="65"/>
      <c r="Y16" s="66"/>
      <c r="Z16" s="65">
        <f>VLOOKUP($A16,'Return Data'!$B$7:$R$2292,16,0)</f>
        <v>3.6743999999999999</v>
      </c>
      <c r="AA16" s="67">
        <f t="shared" si="10"/>
        <v>18</v>
      </c>
    </row>
    <row r="17" spans="1:27" x14ac:dyDescent="0.3">
      <c r="A17" s="63" t="s">
        <v>1247</v>
      </c>
      <c r="B17" s="64">
        <f>VLOOKUP($A17,'Return Data'!$B$7:$R$2292,3,0)</f>
        <v>44651</v>
      </c>
      <c r="C17" s="65">
        <f>VLOOKUP($A17,'Return Data'!$B$7:$R$2292,4,0)</f>
        <v>3157.4522999999999</v>
      </c>
      <c r="D17" s="65">
        <f>VLOOKUP($A17,'Return Data'!$B$7:$R$2292,5,0)</f>
        <v>3.5920000000000001</v>
      </c>
      <c r="E17" s="66">
        <f t="shared" si="0"/>
        <v>13</v>
      </c>
      <c r="F17" s="65">
        <f>VLOOKUP($A17,'Return Data'!$B$7:$R$2292,6,0)</f>
        <v>3.3887999999999998</v>
      </c>
      <c r="G17" s="66">
        <f t="shared" si="1"/>
        <v>14</v>
      </c>
      <c r="H17" s="65">
        <f>VLOOKUP($A17,'Return Data'!$B$7:$R$2292,7,0)</f>
        <v>3.2671999999999999</v>
      </c>
      <c r="I17" s="66">
        <f t="shared" si="2"/>
        <v>21</v>
      </c>
      <c r="J17" s="65">
        <f>VLOOKUP($A17,'Return Data'!$B$7:$R$2292,8,0)</f>
        <v>3.3502999999999998</v>
      </c>
      <c r="K17" s="66">
        <f t="shared" si="3"/>
        <v>24</v>
      </c>
      <c r="L17" s="65">
        <f>VLOOKUP($A17,'Return Data'!$B$7:$R$2292,9,0)</f>
        <v>3.2961999999999998</v>
      </c>
      <c r="M17" s="66">
        <f t="shared" si="4"/>
        <v>21</v>
      </c>
      <c r="N17" s="65">
        <f>VLOOKUP($A17,'Return Data'!$B$7:$R$2292,10,0)</f>
        <v>3.3439000000000001</v>
      </c>
      <c r="O17" s="66">
        <f t="shared" si="5"/>
        <v>25</v>
      </c>
      <c r="P17" s="65">
        <f>VLOOKUP($A17,'Return Data'!$B$7:$R$2292,11,0)</f>
        <v>3.3197999999999999</v>
      </c>
      <c r="Q17" s="66">
        <f t="shared" si="11"/>
        <v>23</v>
      </c>
      <c r="R17" s="65">
        <f>VLOOKUP($A17,'Return Data'!$B$7:$R$2292,12,0)</f>
        <v>3.2564000000000002</v>
      </c>
      <c r="S17" s="66">
        <f t="shared" si="6"/>
        <v>23</v>
      </c>
      <c r="T17" s="65">
        <f>VLOOKUP($A17,'Return Data'!$B$7:$R$2292,13,0)</f>
        <v>3.2501000000000002</v>
      </c>
      <c r="U17" s="66">
        <f t="shared" si="7"/>
        <v>23</v>
      </c>
      <c r="V17" s="65">
        <f>VLOOKUP($A17,'Return Data'!$B$7:$R$2292,17,0)</f>
        <v>3.1227999999999998</v>
      </c>
      <c r="W17" s="66">
        <f t="shared" si="8"/>
        <v>24</v>
      </c>
      <c r="X17" s="65">
        <f>VLOOKUP($A17,'Return Data'!$B$7:$R$2292,14,0)</f>
        <v>3.8068</v>
      </c>
      <c r="Y17" s="66">
        <f t="shared" si="9"/>
        <v>10</v>
      </c>
      <c r="Z17" s="65">
        <f>VLOOKUP($A17,'Return Data'!$B$7:$R$2292,16,0)</f>
        <v>5.9824999999999999</v>
      </c>
      <c r="AA17" s="67">
        <f t="shared" si="10"/>
        <v>4</v>
      </c>
    </row>
    <row r="18" spans="1:27" x14ac:dyDescent="0.3">
      <c r="A18" s="63" t="s">
        <v>1248</v>
      </c>
      <c r="B18" s="64">
        <f>VLOOKUP($A18,'Return Data'!$B$7:$R$2292,3,0)</f>
        <v>44651</v>
      </c>
      <c r="C18" s="65">
        <f>VLOOKUP($A18,'Return Data'!$B$7:$R$2292,4,0)</f>
        <v>1112.068</v>
      </c>
      <c r="D18" s="65">
        <f>VLOOKUP($A18,'Return Data'!$B$7:$R$2292,5,0)</f>
        <v>3.66</v>
      </c>
      <c r="E18" s="66">
        <f t="shared" si="0"/>
        <v>10</v>
      </c>
      <c r="F18" s="65">
        <f>VLOOKUP($A18,'Return Data'!$B$7:$R$2292,6,0)</f>
        <v>3.4001999999999999</v>
      </c>
      <c r="G18" s="66">
        <f t="shared" si="1"/>
        <v>12</v>
      </c>
      <c r="H18" s="65">
        <f>VLOOKUP($A18,'Return Data'!$B$7:$R$2292,7,0)</f>
        <v>3.3180000000000001</v>
      </c>
      <c r="I18" s="66">
        <f t="shared" si="2"/>
        <v>11</v>
      </c>
      <c r="J18" s="65">
        <f>VLOOKUP($A18,'Return Data'!$B$7:$R$2292,8,0)</f>
        <v>3.3961000000000001</v>
      </c>
      <c r="K18" s="66">
        <f t="shared" si="3"/>
        <v>9</v>
      </c>
      <c r="L18" s="65">
        <f>VLOOKUP($A18,'Return Data'!$B$7:$R$2292,9,0)</f>
        <v>3.3864000000000001</v>
      </c>
      <c r="M18" s="66">
        <f t="shared" si="4"/>
        <v>4</v>
      </c>
      <c r="N18" s="65">
        <f>VLOOKUP($A18,'Return Data'!$B$7:$R$2292,10,0)</f>
        <v>3.4556</v>
      </c>
      <c r="O18" s="66">
        <f t="shared" si="5"/>
        <v>4</v>
      </c>
      <c r="P18" s="65">
        <f>VLOOKUP($A18,'Return Data'!$B$7:$R$2292,11,0)</f>
        <v>3.4127000000000001</v>
      </c>
      <c r="Q18" s="66">
        <f t="shared" si="11"/>
        <v>2</v>
      </c>
      <c r="R18" s="65">
        <f>VLOOKUP($A18,'Return Data'!$B$7:$R$2292,12,0)</f>
        <v>3.3534000000000002</v>
      </c>
      <c r="S18" s="66">
        <f t="shared" si="6"/>
        <v>2</v>
      </c>
      <c r="T18" s="65">
        <f>VLOOKUP($A18,'Return Data'!$B$7:$R$2292,13,0)</f>
        <v>3.3414000000000001</v>
      </c>
      <c r="U18" s="66">
        <f t="shared" si="7"/>
        <v>2</v>
      </c>
      <c r="V18" s="65">
        <f>VLOOKUP($A18,'Return Data'!$B$7:$R$2292,17,0)</f>
        <v>3.2261000000000002</v>
      </c>
      <c r="W18" s="66">
        <f t="shared" si="8"/>
        <v>3</v>
      </c>
      <c r="X18" s="65"/>
      <c r="Y18" s="66"/>
      <c r="Z18" s="65">
        <f>VLOOKUP($A18,'Return Data'!$B$7:$R$2292,16,0)</f>
        <v>3.7776999999999998</v>
      </c>
      <c r="AA18" s="67">
        <f t="shared" si="10"/>
        <v>16</v>
      </c>
    </row>
    <row r="19" spans="1:27" x14ac:dyDescent="0.3">
      <c r="A19" s="63" t="s">
        <v>1251</v>
      </c>
      <c r="B19" s="64">
        <f>VLOOKUP($A19,'Return Data'!$B$7:$R$2292,3,0)</f>
        <v>44651</v>
      </c>
      <c r="C19" s="65">
        <f>VLOOKUP($A19,'Return Data'!$B$7:$R$2292,4,0)</f>
        <v>114.6078</v>
      </c>
      <c r="D19" s="65">
        <f>VLOOKUP($A19,'Return Data'!$B$7:$R$2292,5,0)</f>
        <v>3.7584</v>
      </c>
      <c r="E19" s="66">
        <f t="shared" si="0"/>
        <v>6</v>
      </c>
      <c r="F19" s="65">
        <f>VLOOKUP($A19,'Return Data'!$B$7:$R$2292,6,0)</f>
        <v>3.4618000000000002</v>
      </c>
      <c r="G19" s="66">
        <f t="shared" si="1"/>
        <v>5</v>
      </c>
      <c r="H19" s="65">
        <f>VLOOKUP($A19,'Return Data'!$B$7:$R$2292,7,0)</f>
        <v>3.3416000000000001</v>
      </c>
      <c r="I19" s="66">
        <f t="shared" si="2"/>
        <v>5</v>
      </c>
      <c r="J19" s="65">
        <f>VLOOKUP($A19,'Return Data'!$B$7:$R$2292,8,0)</f>
        <v>3.4007999999999998</v>
      </c>
      <c r="K19" s="66">
        <f t="shared" si="3"/>
        <v>7</v>
      </c>
      <c r="L19" s="65">
        <f>VLOOKUP($A19,'Return Data'!$B$7:$R$2292,9,0)</f>
        <v>3.3504</v>
      </c>
      <c r="M19" s="66">
        <f t="shared" si="4"/>
        <v>9</v>
      </c>
      <c r="N19" s="65">
        <f>VLOOKUP($A19,'Return Data'!$B$7:$R$2292,10,0)</f>
        <v>3.3887</v>
      </c>
      <c r="O19" s="66">
        <f t="shared" si="5"/>
        <v>18</v>
      </c>
      <c r="P19" s="65">
        <f>VLOOKUP($A19,'Return Data'!$B$7:$R$2292,11,0)</f>
        <v>3.3412000000000002</v>
      </c>
      <c r="Q19" s="66">
        <f t="shared" si="11"/>
        <v>19</v>
      </c>
      <c r="R19" s="65">
        <f>VLOOKUP($A19,'Return Data'!$B$7:$R$2292,12,0)</f>
        <v>3.2732999999999999</v>
      </c>
      <c r="S19" s="66">
        <f t="shared" si="6"/>
        <v>21</v>
      </c>
      <c r="T19" s="65">
        <f>VLOOKUP($A19,'Return Data'!$B$7:$R$2292,13,0)</f>
        <v>3.2675000000000001</v>
      </c>
      <c r="U19" s="66">
        <f t="shared" si="7"/>
        <v>20</v>
      </c>
      <c r="V19" s="65">
        <f>VLOOKUP($A19,'Return Data'!$B$7:$R$2292,17,0)</f>
        <v>3.1337999999999999</v>
      </c>
      <c r="W19" s="66">
        <f t="shared" si="8"/>
        <v>21</v>
      </c>
      <c r="X19" s="65">
        <f>VLOOKUP($A19,'Return Data'!$B$7:$R$2292,14,0)</f>
        <v>3.8290999999999999</v>
      </c>
      <c r="Y19" s="66">
        <f t="shared" si="9"/>
        <v>7</v>
      </c>
      <c r="Z19" s="65">
        <f>VLOOKUP($A19,'Return Data'!$B$7:$R$2292,16,0)</f>
        <v>4.1173000000000002</v>
      </c>
      <c r="AA19" s="67">
        <f t="shared" si="10"/>
        <v>6</v>
      </c>
    </row>
    <row r="20" spans="1:27" x14ac:dyDescent="0.3">
      <c r="A20" s="63" t="s">
        <v>1252</v>
      </c>
      <c r="B20" s="64">
        <f>VLOOKUP($A20,'Return Data'!$B$7:$R$2292,3,0)</f>
        <v>44651</v>
      </c>
      <c r="C20" s="65">
        <f>VLOOKUP($A20,'Return Data'!$B$7:$R$2292,4,0)</f>
        <v>1133.7819999999999</v>
      </c>
      <c r="D20" s="65">
        <f>VLOOKUP($A20,'Return Data'!$B$7:$R$2292,5,0)</f>
        <v>3.4579</v>
      </c>
      <c r="E20" s="66">
        <f t="shared" si="0"/>
        <v>21</v>
      </c>
      <c r="F20" s="65">
        <f>VLOOKUP($A20,'Return Data'!$B$7:$R$2292,6,0)</f>
        <v>3.3565</v>
      </c>
      <c r="G20" s="66">
        <f t="shared" si="1"/>
        <v>20</v>
      </c>
      <c r="H20" s="65">
        <f>VLOOKUP($A20,'Return Data'!$B$7:$R$2292,7,0)</f>
        <v>3.2917999999999998</v>
      </c>
      <c r="I20" s="66">
        <f t="shared" si="2"/>
        <v>17</v>
      </c>
      <c r="J20" s="65">
        <f>VLOOKUP($A20,'Return Data'!$B$7:$R$2292,8,0)</f>
        <v>3.3729</v>
      </c>
      <c r="K20" s="66">
        <f t="shared" si="3"/>
        <v>15</v>
      </c>
      <c r="L20" s="65">
        <f>VLOOKUP($A20,'Return Data'!$B$7:$R$2292,9,0)</f>
        <v>3.3433999999999999</v>
      </c>
      <c r="M20" s="66">
        <f t="shared" si="4"/>
        <v>12</v>
      </c>
      <c r="N20" s="65">
        <f>VLOOKUP($A20,'Return Data'!$B$7:$R$2292,10,0)</f>
        <v>3.4152999999999998</v>
      </c>
      <c r="O20" s="66">
        <f t="shared" si="5"/>
        <v>9</v>
      </c>
      <c r="P20" s="65">
        <f>VLOOKUP($A20,'Return Data'!$B$7:$R$2292,11,0)</f>
        <v>3.3529</v>
      </c>
      <c r="Q20" s="66">
        <f t="shared" si="11"/>
        <v>14</v>
      </c>
      <c r="R20" s="65">
        <f>VLOOKUP($A20,'Return Data'!$B$7:$R$2292,12,0)</f>
        <v>3.2833999999999999</v>
      </c>
      <c r="S20" s="66">
        <f t="shared" si="6"/>
        <v>15</v>
      </c>
      <c r="T20" s="65">
        <f>VLOOKUP($A20,'Return Data'!$B$7:$R$2292,13,0)</f>
        <v>3.2698999999999998</v>
      </c>
      <c r="U20" s="66">
        <f t="shared" si="7"/>
        <v>17</v>
      </c>
      <c r="V20" s="65">
        <f>VLOOKUP($A20,'Return Data'!$B$7:$R$2292,17,0)</f>
        <v>3.1419999999999999</v>
      </c>
      <c r="W20" s="66">
        <f t="shared" si="8"/>
        <v>17</v>
      </c>
      <c r="X20" s="65">
        <f>VLOOKUP($A20,'Return Data'!$B$7:$R$2292,14,0)</f>
        <v>3.8370000000000002</v>
      </c>
      <c r="Y20" s="66">
        <f t="shared" si="9"/>
        <v>6</v>
      </c>
      <c r="Z20" s="65">
        <f>VLOOKUP($A20,'Return Data'!$B$7:$R$2292,16,0)</f>
        <v>4.0016999999999996</v>
      </c>
      <c r="AA20" s="67">
        <f t="shared" si="10"/>
        <v>10</v>
      </c>
    </row>
    <row r="21" spans="1:27" x14ac:dyDescent="0.3">
      <c r="A21" s="63" t="s">
        <v>1254</v>
      </c>
      <c r="B21" s="64">
        <f>VLOOKUP($A21,'Return Data'!$B$7:$R$2292,3,0)</f>
        <v>44651</v>
      </c>
      <c r="C21" s="65">
        <f>VLOOKUP($A21,'Return Data'!$B$7:$R$2292,4,0)</f>
        <v>1101.3342</v>
      </c>
      <c r="D21" s="65">
        <f>VLOOKUP($A21,'Return Data'!$B$7:$R$2292,5,0)</f>
        <v>3.3874</v>
      </c>
      <c r="E21" s="66">
        <f t="shared" si="0"/>
        <v>28</v>
      </c>
      <c r="F21" s="65">
        <f>VLOOKUP($A21,'Return Data'!$B$7:$R$2292,6,0)</f>
        <v>3.2543000000000002</v>
      </c>
      <c r="G21" s="66">
        <f t="shared" si="1"/>
        <v>27</v>
      </c>
      <c r="H21" s="65">
        <f>VLOOKUP($A21,'Return Data'!$B$7:$R$2292,7,0)</f>
        <v>3.1783000000000001</v>
      </c>
      <c r="I21" s="66">
        <f t="shared" si="2"/>
        <v>27</v>
      </c>
      <c r="J21" s="65">
        <f>VLOOKUP($A21,'Return Data'!$B$7:$R$2292,8,0)</f>
        <v>3.2683</v>
      </c>
      <c r="K21" s="66">
        <f t="shared" si="3"/>
        <v>27</v>
      </c>
      <c r="L21" s="65">
        <f>VLOOKUP($A21,'Return Data'!$B$7:$R$2292,9,0)</f>
        <v>3.2248000000000001</v>
      </c>
      <c r="M21" s="66">
        <f t="shared" si="4"/>
        <v>27</v>
      </c>
      <c r="N21" s="65">
        <f>VLOOKUP($A21,'Return Data'!$B$7:$R$2292,10,0)</f>
        <v>3.3035000000000001</v>
      </c>
      <c r="O21" s="66">
        <f t="shared" si="5"/>
        <v>27</v>
      </c>
      <c r="P21" s="65">
        <f>VLOOKUP($A21,'Return Data'!$B$7:$R$2292,11,0)</f>
        <v>3.2612999999999999</v>
      </c>
      <c r="Q21" s="66">
        <f t="shared" si="11"/>
        <v>28</v>
      </c>
      <c r="R21" s="65">
        <f>VLOOKUP($A21,'Return Data'!$B$7:$R$2292,12,0)</f>
        <v>3.2029999999999998</v>
      </c>
      <c r="S21" s="66">
        <f t="shared" si="6"/>
        <v>28</v>
      </c>
      <c r="T21" s="65">
        <f>VLOOKUP($A21,'Return Data'!$B$7:$R$2292,13,0)</f>
        <v>3.1932999999999998</v>
      </c>
      <c r="U21" s="66">
        <f t="shared" si="7"/>
        <v>28</v>
      </c>
      <c r="V21" s="65">
        <f>VLOOKUP($A21,'Return Data'!$B$7:$R$2292,17,0)</f>
        <v>3.0743</v>
      </c>
      <c r="W21" s="66">
        <f t="shared" si="8"/>
        <v>27</v>
      </c>
      <c r="X21" s="65"/>
      <c r="Y21" s="66"/>
      <c r="Z21" s="65">
        <f>VLOOKUP($A21,'Return Data'!$B$7:$R$2292,16,0)</f>
        <v>3.5968</v>
      </c>
      <c r="AA21" s="67">
        <f t="shared" si="10"/>
        <v>23</v>
      </c>
    </row>
    <row r="22" spans="1:27" x14ac:dyDescent="0.3">
      <c r="A22" s="63" t="s">
        <v>1256</v>
      </c>
      <c r="B22" s="64">
        <f>VLOOKUP($A22,'Return Data'!$B$7:$R$2292,3,0)</f>
        <v>44651</v>
      </c>
      <c r="C22" s="65">
        <f>VLOOKUP($A22,'Return Data'!$B$7:$R$2292,4,0)</f>
        <v>1074.4014</v>
      </c>
      <c r="D22" s="65">
        <f>VLOOKUP($A22,'Return Data'!$B$7:$R$2292,5,0)</f>
        <v>3.5573000000000001</v>
      </c>
      <c r="E22" s="66">
        <f t="shared" si="0"/>
        <v>15</v>
      </c>
      <c r="F22" s="65">
        <f>VLOOKUP($A22,'Return Data'!$B$7:$R$2292,6,0)</f>
        <v>3.3755000000000002</v>
      </c>
      <c r="G22" s="66">
        <f t="shared" si="1"/>
        <v>17</v>
      </c>
      <c r="H22" s="65">
        <f>VLOOKUP($A22,'Return Data'!$B$7:$R$2292,7,0)</f>
        <v>3.2759999999999998</v>
      </c>
      <c r="I22" s="66">
        <f t="shared" si="2"/>
        <v>19</v>
      </c>
      <c r="J22" s="65">
        <f>VLOOKUP($A22,'Return Data'!$B$7:$R$2292,8,0)</f>
        <v>3.3517999999999999</v>
      </c>
      <c r="K22" s="66">
        <f t="shared" si="3"/>
        <v>23</v>
      </c>
      <c r="L22" s="65">
        <f>VLOOKUP($A22,'Return Data'!$B$7:$R$2292,9,0)</f>
        <v>3.3168000000000002</v>
      </c>
      <c r="M22" s="66">
        <f t="shared" si="4"/>
        <v>17</v>
      </c>
      <c r="N22" s="65">
        <f>VLOOKUP($A22,'Return Data'!$B$7:$R$2292,10,0)</f>
        <v>3.3902999999999999</v>
      </c>
      <c r="O22" s="66">
        <f t="shared" si="5"/>
        <v>16</v>
      </c>
      <c r="P22" s="65">
        <f>VLOOKUP($A22,'Return Data'!$B$7:$R$2292,11,0)</f>
        <v>3.3473000000000002</v>
      </c>
      <c r="Q22" s="66">
        <f t="shared" si="11"/>
        <v>17</v>
      </c>
      <c r="R22" s="65">
        <f>VLOOKUP($A22,'Return Data'!$B$7:$R$2292,12,0)</f>
        <v>3.2774999999999999</v>
      </c>
      <c r="S22" s="66">
        <f t="shared" si="6"/>
        <v>17</v>
      </c>
      <c r="T22" s="65">
        <f>VLOOKUP($A22,'Return Data'!$B$7:$R$2292,13,0)</f>
        <v>3.2633999999999999</v>
      </c>
      <c r="U22" s="66">
        <f t="shared" si="7"/>
        <v>21</v>
      </c>
      <c r="V22" s="65">
        <f>VLOOKUP($A22,'Return Data'!$B$7:$R$2292,17,0)</f>
        <v>3.1328</v>
      </c>
      <c r="W22" s="66">
        <f t="shared" si="8"/>
        <v>22</v>
      </c>
      <c r="X22" s="65"/>
      <c r="Y22" s="66"/>
      <c r="Z22" s="65">
        <f>VLOOKUP($A22,'Return Data'!$B$7:$R$2292,16,0)</f>
        <v>3.2743000000000002</v>
      </c>
      <c r="AA22" s="67">
        <f t="shared" si="10"/>
        <v>29</v>
      </c>
    </row>
    <row r="23" spans="1:27" x14ac:dyDescent="0.3">
      <c r="A23" s="63" t="s">
        <v>1258</v>
      </c>
      <c r="B23" s="64">
        <f>VLOOKUP($A23,'Return Data'!$B$7:$R$2292,3,0)</f>
        <v>44651</v>
      </c>
      <c r="C23" s="65">
        <f>VLOOKUP($A23,'Return Data'!$B$7:$R$2292,4,0)</f>
        <v>1084.2997</v>
      </c>
      <c r="D23" s="65">
        <f>VLOOKUP($A23,'Return Data'!$B$7:$R$2292,5,0)</f>
        <v>3.3531</v>
      </c>
      <c r="E23" s="66">
        <f t="shared" si="0"/>
        <v>29</v>
      </c>
      <c r="F23" s="65">
        <f>VLOOKUP($A23,'Return Data'!$B$7:$R$2292,6,0)</f>
        <v>3.1842000000000001</v>
      </c>
      <c r="G23" s="66">
        <f t="shared" si="1"/>
        <v>29</v>
      </c>
      <c r="H23" s="65">
        <f>VLOOKUP($A23,'Return Data'!$B$7:$R$2292,7,0)</f>
        <v>3.0516000000000001</v>
      </c>
      <c r="I23" s="66">
        <f t="shared" si="2"/>
        <v>29</v>
      </c>
      <c r="J23" s="65">
        <f>VLOOKUP($A23,'Return Data'!$B$7:$R$2292,8,0)</f>
        <v>3.1873999999999998</v>
      </c>
      <c r="K23" s="66">
        <f t="shared" si="3"/>
        <v>28</v>
      </c>
      <c r="L23" s="65">
        <f>VLOOKUP($A23,'Return Data'!$B$7:$R$2292,9,0)</f>
        <v>3.1871</v>
      </c>
      <c r="M23" s="66">
        <f t="shared" si="4"/>
        <v>28</v>
      </c>
      <c r="N23" s="65">
        <f>VLOOKUP($A23,'Return Data'!$B$7:$R$2292,10,0)</f>
        <v>3.2850999999999999</v>
      </c>
      <c r="O23" s="66">
        <f t="shared" si="5"/>
        <v>28</v>
      </c>
      <c r="P23" s="65">
        <f>VLOOKUP($A23,'Return Data'!$B$7:$R$2292,11,0)</f>
        <v>3.2818000000000001</v>
      </c>
      <c r="Q23" s="66">
        <f t="shared" si="11"/>
        <v>27</v>
      </c>
      <c r="R23" s="65">
        <f>VLOOKUP($A23,'Return Data'!$B$7:$R$2292,12,0)</f>
        <v>3.2269999999999999</v>
      </c>
      <c r="S23" s="66">
        <f t="shared" si="6"/>
        <v>27</v>
      </c>
      <c r="T23" s="65">
        <f>VLOOKUP($A23,'Return Data'!$B$7:$R$2292,13,0)</f>
        <v>3.2126000000000001</v>
      </c>
      <c r="U23" s="66">
        <f t="shared" si="7"/>
        <v>27</v>
      </c>
      <c r="V23" s="65">
        <f>VLOOKUP($A23,'Return Data'!$B$7:$R$2292,17,0)</f>
        <v>3.0962999999999998</v>
      </c>
      <c r="W23" s="66">
        <f t="shared" si="8"/>
        <v>25</v>
      </c>
      <c r="X23" s="65"/>
      <c r="Y23" s="66"/>
      <c r="Z23" s="65">
        <f>VLOOKUP($A23,'Return Data'!$B$7:$R$2292,16,0)</f>
        <v>3.3788</v>
      </c>
      <c r="AA23" s="67">
        <f t="shared" si="10"/>
        <v>28</v>
      </c>
    </row>
    <row r="24" spans="1:27" x14ac:dyDescent="0.3">
      <c r="A24" s="63" t="s">
        <v>1260</v>
      </c>
      <c r="B24" s="64">
        <f>VLOOKUP($A24,'Return Data'!$B$7:$R$2292,3,0)</f>
        <v>44651</v>
      </c>
      <c r="C24" s="65">
        <f>VLOOKUP($A24,'Return Data'!$B$7:$R$2292,4,0)</f>
        <v>1080.4674</v>
      </c>
      <c r="D24" s="65">
        <f>VLOOKUP($A24,'Return Data'!$B$7:$R$2292,5,0)</f>
        <v>3.4493999999999998</v>
      </c>
      <c r="E24" s="66">
        <f t="shared" si="0"/>
        <v>22</v>
      </c>
      <c r="F24" s="65">
        <f>VLOOKUP($A24,'Return Data'!$B$7:$R$2292,6,0)</f>
        <v>3.3351999999999999</v>
      </c>
      <c r="G24" s="66">
        <f t="shared" si="1"/>
        <v>24</v>
      </c>
      <c r="H24" s="65">
        <f>VLOOKUP($A24,'Return Data'!$B$7:$R$2292,7,0)</f>
        <v>3.2488999999999999</v>
      </c>
      <c r="I24" s="66">
        <f t="shared" si="2"/>
        <v>24</v>
      </c>
      <c r="J24" s="65">
        <f>VLOOKUP($A24,'Return Data'!$B$7:$R$2292,8,0)</f>
        <v>3.3584000000000001</v>
      </c>
      <c r="K24" s="66">
        <f t="shared" si="3"/>
        <v>20</v>
      </c>
      <c r="L24" s="65">
        <f>VLOOKUP($A24,'Return Data'!$B$7:$R$2292,9,0)</f>
        <v>3.3151999999999999</v>
      </c>
      <c r="M24" s="66">
        <f t="shared" si="4"/>
        <v>18</v>
      </c>
      <c r="N24" s="65">
        <f>VLOOKUP($A24,'Return Data'!$B$7:$R$2292,10,0)</f>
        <v>3.3843000000000001</v>
      </c>
      <c r="O24" s="66">
        <f t="shared" si="5"/>
        <v>19</v>
      </c>
      <c r="P24" s="65">
        <f>VLOOKUP($A24,'Return Data'!$B$7:$R$2292,11,0)</f>
        <v>3.3673000000000002</v>
      </c>
      <c r="Q24" s="66">
        <f t="shared" si="11"/>
        <v>10</v>
      </c>
      <c r="R24" s="65">
        <f>VLOOKUP($A24,'Return Data'!$B$7:$R$2292,12,0)</f>
        <v>3.298</v>
      </c>
      <c r="S24" s="66">
        <f t="shared" si="6"/>
        <v>11</v>
      </c>
      <c r="T24" s="65">
        <f>VLOOKUP($A24,'Return Data'!$B$7:$R$2292,13,0)</f>
        <v>3.3001999999999998</v>
      </c>
      <c r="U24" s="66">
        <f t="shared" si="7"/>
        <v>9</v>
      </c>
      <c r="V24" s="65">
        <f>VLOOKUP($A24,'Return Data'!$B$7:$R$2292,17,0)</f>
        <v>3.1840000000000002</v>
      </c>
      <c r="W24" s="66">
        <f t="shared" si="8"/>
        <v>9</v>
      </c>
      <c r="X24" s="65"/>
      <c r="Y24" s="66"/>
      <c r="Z24" s="65">
        <f>VLOOKUP($A24,'Return Data'!$B$7:$R$2292,16,0)</f>
        <v>3.3833000000000002</v>
      </c>
      <c r="AA24" s="67">
        <f t="shared" si="10"/>
        <v>27</v>
      </c>
    </row>
    <row r="25" spans="1:27" x14ac:dyDescent="0.3">
      <c r="A25" s="63" t="s">
        <v>1262</v>
      </c>
      <c r="B25" s="64">
        <f>VLOOKUP($A25,'Return Data'!$B$7:$R$2292,3,0)</f>
        <v>44651</v>
      </c>
      <c r="C25" s="65">
        <f>VLOOKUP($A25,'Return Data'!$B$7:$R$2292,4,0)</f>
        <v>1133.7997</v>
      </c>
      <c r="D25" s="65">
        <f>VLOOKUP($A25,'Return Data'!$B$7:$R$2292,5,0)</f>
        <v>3.6993</v>
      </c>
      <c r="E25" s="66">
        <f t="shared" si="0"/>
        <v>8</v>
      </c>
      <c r="F25" s="65">
        <f>VLOOKUP($A25,'Return Data'!$B$7:$R$2292,6,0)</f>
        <v>3.4531000000000001</v>
      </c>
      <c r="G25" s="66">
        <f t="shared" si="1"/>
        <v>7</v>
      </c>
      <c r="H25" s="65">
        <f>VLOOKUP($A25,'Return Data'!$B$7:$R$2292,7,0)</f>
        <v>3.335</v>
      </c>
      <c r="I25" s="66">
        <f t="shared" si="2"/>
        <v>7</v>
      </c>
      <c r="J25" s="65">
        <f>VLOOKUP($A25,'Return Data'!$B$7:$R$2292,8,0)</f>
        <v>3.4074</v>
      </c>
      <c r="K25" s="66">
        <f t="shared" si="3"/>
        <v>5</v>
      </c>
      <c r="L25" s="65">
        <f>VLOOKUP($A25,'Return Data'!$B$7:$R$2292,9,0)</f>
        <v>3.3652000000000002</v>
      </c>
      <c r="M25" s="66">
        <f t="shared" si="4"/>
        <v>5</v>
      </c>
      <c r="N25" s="65">
        <f>VLOOKUP($A25,'Return Data'!$B$7:$R$2292,10,0)</f>
        <v>3.3980000000000001</v>
      </c>
      <c r="O25" s="66">
        <f t="shared" si="5"/>
        <v>13</v>
      </c>
      <c r="P25" s="65">
        <f>VLOOKUP($A25,'Return Data'!$B$7:$R$2292,11,0)</f>
        <v>3.3523000000000001</v>
      </c>
      <c r="Q25" s="66">
        <f t="shared" si="11"/>
        <v>15</v>
      </c>
      <c r="R25" s="65">
        <f>VLOOKUP($A25,'Return Data'!$B$7:$R$2292,12,0)</f>
        <v>3.2822</v>
      </c>
      <c r="S25" s="66">
        <f t="shared" si="6"/>
        <v>16</v>
      </c>
      <c r="T25" s="65">
        <f>VLOOKUP($A25,'Return Data'!$B$7:$R$2292,13,0)</f>
        <v>3.2681</v>
      </c>
      <c r="U25" s="66">
        <f t="shared" si="7"/>
        <v>19</v>
      </c>
      <c r="V25" s="65">
        <f>VLOOKUP($A25,'Return Data'!$B$7:$R$2292,17,0)</f>
        <v>3.1377999999999999</v>
      </c>
      <c r="W25" s="66">
        <f t="shared" si="8"/>
        <v>19</v>
      </c>
      <c r="X25" s="65">
        <f>VLOOKUP($A25,'Return Data'!$B$7:$R$2292,14,0)</f>
        <v>3.8271999999999999</v>
      </c>
      <c r="Y25" s="66">
        <f t="shared" si="9"/>
        <v>8</v>
      </c>
      <c r="Z25" s="65">
        <f>VLOOKUP($A25,'Return Data'!$B$7:$R$2292,16,0)</f>
        <v>3.9918</v>
      </c>
      <c r="AA25" s="67">
        <f t="shared" si="10"/>
        <v>11</v>
      </c>
    </row>
    <row r="26" spans="1:27" x14ac:dyDescent="0.3">
      <c r="A26" s="63" t="s">
        <v>1264</v>
      </c>
      <c r="B26" s="64">
        <f>VLOOKUP($A26,'Return Data'!$B$7:$R$2292,3,0)</f>
        <v>44651</v>
      </c>
      <c r="C26" s="65">
        <f>VLOOKUP($A26,'Return Data'!$B$7:$R$2292,4,0)</f>
        <v>2763.97166666667</v>
      </c>
      <c r="D26" s="65">
        <f>VLOOKUP($A26,'Return Data'!$B$7:$R$2292,5,0)</f>
        <v>3.7067999999999999</v>
      </c>
      <c r="E26" s="66">
        <f t="shared" si="0"/>
        <v>7</v>
      </c>
      <c r="F26" s="65">
        <f>VLOOKUP($A26,'Return Data'!$B$7:$R$2292,6,0)</f>
        <v>3.4321999999999999</v>
      </c>
      <c r="G26" s="66">
        <f t="shared" si="1"/>
        <v>9</v>
      </c>
      <c r="H26" s="65">
        <f>VLOOKUP($A26,'Return Data'!$B$7:$R$2292,7,0)</f>
        <v>3.3249</v>
      </c>
      <c r="I26" s="66">
        <f t="shared" si="2"/>
        <v>9</v>
      </c>
      <c r="J26" s="65">
        <f>VLOOKUP($A26,'Return Data'!$B$7:$R$2292,8,0)</f>
        <v>3.3975</v>
      </c>
      <c r="K26" s="66">
        <f t="shared" si="3"/>
        <v>8</v>
      </c>
      <c r="L26" s="65">
        <f>VLOOKUP($A26,'Return Data'!$B$7:$R$2292,9,0)</f>
        <v>3.3281000000000001</v>
      </c>
      <c r="M26" s="66">
        <f t="shared" si="4"/>
        <v>15</v>
      </c>
      <c r="N26" s="65">
        <f>VLOOKUP($A26,'Return Data'!$B$7:$R$2292,10,0)</f>
        <v>3.3906999999999998</v>
      </c>
      <c r="O26" s="66">
        <f t="shared" si="5"/>
        <v>15</v>
      </c>
      <c r="P26" s="65">
        <f>VLOOKUP($A26,'Return Data'!$B$7:$R$2292,11,0)</f>
        <v>3.3488000000000002</v>
      </c>
      <c r="Q26" s="66">
        <f t="shared" si="11"/>
        <v>16</v>
      </c>
      <c r="R26" s="65">
        <f>VLOOKUP($A26,'Return Data'!$B$7:$R$2292,12,0)</f>
        <v>3.2890999999999999</v>
      </c>
      <c r="S26" s="66">
        <f t="shared" si="6"/>
        <v>13</v>
      </c>
      <c r="T26" s="65">
        <f>VLOOKUP($A26,'Return Data'!$B$7:$R$2292,13,0)</f>
        <v>3.2831000000000001</v>
      </c>
      <c r="U26" s="66">
        <f t="shared" si="7"/>
        <v>11</v>
      </c>
      <c r="V26" s="65">
        <f>VLOOKUP($A26,'Return Data'!$B$7:$R$2292,17,0)</f>
        <v>3.1642999999999999</v>
      </c>
      <c r="W26" s="66">
        <f t="shared" si="8"/>
        <v>14</v>
      </c>
      <c r="X26" s="65">
        <f>VLOOKUP($A26,'Return Data'!$B$7:$R$2292,14,0)</f>
        <v>3.8515000000000001</v>
      </c>
      <c r="Y26" s="66">
        <f t="shared" si="9"/>
        <v>5</v>
      </c>
      <c r="Z26" s="65">
        <f>VLOOKUP($A26,'Return Data'!$B$7:$R$2292,16,0)</f>
        <v>6.3608000000000002</v>
      </c>
      <c r="AA26" s="67">
        <f t="shared" si="10"/>
        <v>1</v>
      </c>
    </row>
    <row r="27" spans="1:27" x14ac:dyDescent="0.3">
      <c r="A27" s="63" t="s">
        <v>1266</v>
      </c>
      <c r="B27" s="64">
        <f>VLOOKUP($A27,'Return Data'!$B$7:$R$2292,3,0)</f>
        <v>44651</v>
      </c>
      <c r="C27" s="65">
        <f>VLOOKUP($A27,'Return Data'!$B$7:$R$2292,4,0)</f>
        <v>1101.8523</v>
      </c>
      <c r="D27" s="65">
        <f>VLOOKUP($A27,'Return Data'!$B$7:$R$2292,5,0)</f>
        <v>3.7602000000000002</v>
      </c>
      <c r="E27" s="66">
        <f t="shared" si="0"/>
        <v>5</v>
      </c>
      <c r="F27" s="65">
        <f>VLOOKUP($A27,'Return Data'!$B$7:$R$2292,6,0)</f>
        <v>3.4582000000000002</v>
      </c>
      <c r="G27" s="66">
        <f t="shared" si="1"/>
        <v>6</v>
      </c>
      <c r="H27" s="65">
        <f>VLOOKUP($A27,'Return Data'!$B$7:$R$2292,7,0)</f>
        <v>3.3492999999999999</v>
      </c>
      <c r="I27" s="66">
        <f t="shared" si="2"/>
        <v>3</v>
      </c>
      <c r="J27" s="65">
        <f>VLOOKUP($A27,'Return Data'!$B$7:$R$2292,8,0)</f>
        <v>3.3944000000000001</v>
      </c>
      <c r="K27" s="66">
        <f t="shared" si="3"/>
        <v>11</v>
      </c>
      <c r="L27" s="65">
        <f>VLOOKUP($A27,'Return Data'!$B$7:$R$2292,9,0)</f>
        <v>3.3540000000000001</v>
      </c>
      <c r="M27" s="66">
        <f t="shared" si="4"/>
        <v>8</v>
      </c>
      <c r="N27" s="65">
        <f>VLOOKUP($A27,'Return Data'!$B$7:$R$2292,10,0)</f>
        <v>3.4203000000000001</v>
      </c>
      <c r="O27" s="66">
        <f t="shared" si="5"/>
        <v>8</v>
      </c>
      <c r="P27" s="65">
        <f>VLOOKUP($A27,'Return Data'!$B$7:$R$2292,11,0)</f>
        <v>3.3839999999999999</v>
      </c>
      <c r="Q27" s="66">
        <f t="shared" si="11"/>
        <v>7</v>
      </c>
      <c r="R27" s="65">
        <f>VLOOKUP($A27,'Return Data'!$B$7:$R$2292,12,0)</f>
        <v>3.3170000000000002</v>
      </c>
      <c r="S27" s="66">
        <f t="shared" si="6"/>
        <v>7</v>
      </c>
      <c r="T27" s="65">
        <f>VLOOKUP($A27,'Return Data'!$B$7:$R$2292,13,0)</f>
        <v>3.3094000000000001</v>
      </c>
      <c r="U27" s="66">
        <f t="shared" si="7"/>
        <v>6</v>
      </c>
      <c r="V27" s="65">
        <f>VLOOKUP($A27,'Return Data'!$B$7:$R$2292,17,0)</f>
        <v>3.1573000000000002</v>
      </c>
      <c r="W27" s="66">
        <f t="shared" si="8"/>
        <v>16</v>
      </c>
      <c r="X27" s="65"/>
      <c r="Y27" s="66"/>
      <c r="Z27" s="65">
        <f>VLOOKUP($A27,'Return Data'!$B$7:$R$2292,16,0)</f>
        <v>3.6307999999999998</v>
      </c>
      <c r="AA27" s="67">
        <f t="shared" si="10"/>
        <v>20</v>
      </c>
    </row>
    <row r="28" spans="1:27" x14ac:dyDescent="0.3">
      <c r="A28" s="63" t="s">
        <v>1268</v>
      </c>
      <c r="B28" s="64">
        <f>VLOOKUP($A28,'Return Data'!$B$7:$R$2292,3,0)</f>
        <v>44651</v>
      </c>
      <c r="C28" s="65">
        <f>VLOOKUP($A28,'Return Data'!$B$7:$R$2292,4,0)</f>
        <v>1100.3800000000001</v>
      </c>
      <c r="D28" s="65">
        <f>VLOOKUP($A28,'Return Data'!$B$7:$R$2292,5,0)</f>
        <v>3.6059999999999999</v>
      </c>
      <c r="E28" s="66">
        <f t="shared" si="0"/>
        <v>12</v>
      </c>
      <c r="F28" s="65">
        <f>VLOOKUP($A28,'Return Data'!$B$7:$R$2292,6,0)</f>
        <v>3.4241000000000001</v>
      </c>
      <c r="G28" s="66">
        <f t="shared" si="1"/>
        <v>10</v>
      </c>
      <c r="H28" s="65">
        <f>VLOOKUP($A28,'Return Data'!$B$7:$R$2292,7,0)</f>
        <v>3.3039999999999998</v>
      </c>
      <c r="I28" s="66">
        <f t="shared" si="2"/>
        <v>16</v>
      </c>
      <c r="J28" s="65">
        <f>VLOOKUP($A28,'Return Data'!$B$7:$R$2292,8,0)</f>
        <v>3.3923000000000001</v>
      </c>
      <c r="K28" s="66">
        <f t="shared" si="3"/>
        <v>12</v>
      </c>
      <c r="L28" s="65">
        <f>VLOOKUP($A28,'Return Data'!$B$7:$R$2292,9,0)</f>
        <v>3.3626</v>
      </c>
      <c r="M28" s="66">
        <f t="shared" si="4"/>
        <v>6</v>
      </c>
      <c r="N28" s="65">
        <f>VLOOKUP($A28,'Return Data'!$B$7:$R$2292,10,0)</f>
        <v>3.4529000000000001</v>
      </c>
      <c r="O28" s="66">
        <f t="shared" si="5"/>
        <v>5</v>
      </c>
      <c r="P28" s="65">
        <f>VLOOKUP($A28,'Return Data'!$B$7:$R$2292,11,0)</f>
        <v>3.4123999999999999</v>
      </c>
      <c r="Q28" s="66">
        <f t="shared" si="11"/>
        <v>3</v>
      </c>
      <c r="R28" s="65">
        <f>VLOOKUP($A28,'Return Data'!$B$7:$R$2292,12,0)</f>
        <v>3.3469000000000002</v>
      </c>
      <c r="S28" s="66">
        <f t="shared" si="6"/>
        <v>3</v>
      </c>
      <c r="T28" s="65">
        <f>VLOOKUP($A28,'Return Data'!$B$7:$R$2292,13,0)</f>
        <v>3.3334000000000001</v>
      </c>
      <c r="U28" s="66">
        <f t="shared" si="7"/>
        <v>4</v>
      </c>
      <c r="V28" s="65">
        <f>VLOOKUP($A28,'Return Data'!$B$7:$R$2292,17,0)</f>
        <v>3.2012999999999998</v>
      </c>
      <c r="W28" s="66">
        <f t="shared" si="8"/>
        <v>5</v>
      </c>
      <c r="X28" s="65"/>
      <c r="Y28" s="66"/>
      <c r="Z28" s="65">
        <f>VLOOKUP($A28,'Return Data'!$B$7:$R$2292,16,0)</f>
        <v>3.6194000000000002</v>
      </c>
      <c r="AA28" s="67">
        <f t="shared" si="10"/>
        <v>21</v>
      </c>
    </row>
    <row r="29" spans="1:27" x14ac:dyDescent="0.3">
      <c r="A29" s="63" t="s">
        <v>1270</v>
      </c>
      <c r="B29" s="64">
        <f>VLOOKUP($A29,'Return Data'!$B$7:$R$2292,3,0)</f>
        <v>44651</v>
      </c>
      <c r="C29" s="65">
        <f>VLOOKUP($A29,'Return Data'!$B$7:$R$2292,4,0)</f>
        <v>1089.4549</v>
      </c>
      <c r="D29" s="65">
        <f>VLOOKUP($A29,'Return Data'!$B$7:$R$2292,5,0)</f>
        <v>3.5550000000000002</v>
      </c>
      <c r="E29" s="66">
        <f t="shared" si="0"/>
        <v>16</v>
      </c>
      <c r="F29" s="65">
        <f>VLOOKUP($A29,'Return Data'!$B$7:$R$2292,6,0)</f>
        <v>3.3925999999999998</v>
      </c>
      <c r="G29" s="66">
        <f t="shared" si="1"/>
        <v>13</v>
      </c>
      <c r="H29" s="65">
        <f>VLOOKUP($A29,'Return Data'!$B$7:$R$2292,7,0)</f>
        <v>3.3092999999999999</v>
      </c>
      <c r="I29" s="66">
        <f t="shared" si="2"/>
        <v>13</v>
      </c>
      <c r="J29" s="65">
        <f>VLOOKUP($A29,'Return Data'!$B$7:$R$2292,8,0)</f>
        <v>3.4081000000000001</v>
      </c>
      <c r="K29" s="66">
        <f t="shared" si="3"/>
        <v>4</v>
      </c>
      <c r="L29" s="65">
        <f>VLOOKUP($A29,'Return Data'!$B$7:$R$2292,9,0)</f>
        <v>3.3936000000000002</v>
      </c>
      <c r="M29" s="66">
        <f t="shared" si="4"/>
        <v>3</v>
      </c>
      <c r="N29" s="65">
        <f>VLOOKUP($A29,'Return Data'!$B$7:$R$2292,10,0)</f>
        <v>3.4626000000000001</v>
      </c>
      <c r="O29" s="66">
        <f t="shared" si="5"/>
        <v>3</v>
      </c>
      <c r="P29" s="65">
        <f>VLOOKUP($A29,'Return Data'!$B$7:$R$2292,11,0)</f>
        <v>3.4087999999999998</v>
      </c>
      <c r="Q29" s="66">
        <f t="shared" si="11"/>
        <v>4</v>
      </c>
      <c r="R29" s="65">
        <f>VLOOKUP($A29,'Return Data'!$B$7:$R$2292,12,0)</f>
        <v>3.3441999999999998</v>
      </c>
      <c r="S29" s="66">
        <f t="shared" si="6"/>
        <v>4</v>
      </c>
      <c r="T29" s="65">
        <f>VLOOKUP($A29,'Return Data'!$B$7:$R$2292,13,0)</f>
        <v>3.3365</v>
      </c>
      <c r="U29" s="66">
        <f t="shared" si="7"/>
        <v>3</v>
      </c>
      <c r="V29" s="65">
        <f>VLOOKUP($A29,'Return Data'!$B$7:$R$2292,17,0)</f>
        <v>3.2429000000000001</v>
      </c>
      <c r="W29" s="66">
        <f t="shared" si="8"/>
        <v>2</v>
      </c>
      <c r="X29" s="65"/>
      <c r="Y29" s="66"/>
      <c r="Z29" s="65">
        <f>VLOOKUP($A29,'Return Data'!$B$7:$R$2292,16,0)</f>
        <v>3.5438000000000001</v>
      </c>
      <c r="AA29" s="67">
        <f t="shared" si="10"/>
        <v>24</v>
      </c>
    </row>
    <row r="30" spans="1:27" x14ac:dyDescent="0.3">
      <c r="A30" s="63" t="s">
        <v>1272</v>
      </c>
      <c r="B30" s="64">
        <f>VLOOKUP($A30,'Return Data'!$B$7:$R$2292,3,0)</f>
        <v>44651</v>
      </c>
      <c r="C30" s="65">
        <f>VLOOKUP($A30,'Return Data'!$B$7:$R$2292,4,0)</f>
        <v>114.11920000000001</v>
      </c>
      <c r="D30" s="65">
        <f>VLOOKUP($A30,'Return Data'!$B$7:$R$2292,5,0)</f>
        <v>9.1176999999999992</v>
      </c>
      <c r="E30" s="66">
        <f t="shared" si="0"/>
        <v>1</v>
      </c>
      <c r="F30" s="65">
        <f>VLOOKUP($A30,'Return Data'!$B$7:$R$2292,6,0)</f>
        <v>5.2797000000000001</v>
      </c>
      <c r="G30" s="66">
        <f t="shared" si="1"/>
        <v>1</v>
      </c>
      <c r="H30" s="65">
        <f>VLOOKUP($A30,'Return Data'!$B$7:$R$2292,7,0)</f>
        <v>4.1383999999999999</v>
      </c>
      <c r="I30" s="66">
        <f t="shared" si="2"/>
        <v>1</v>
      </c>
      <c r="J30" s="65">
        <f>VLOOKUP($A30,'Return Data'!$B$7:$R$2292,8,0)</f>
        <v>3.8254000000000001</v>
      </c>
      <c r="K30" s="66">
        <f t="shared" si="3"/>
        <v>1</v>
      </c>
      <c r="L30" s="65">
        <f>VLOOKUP($A30,'Return Data'!$B$7:$R$2292,9,0)</f>
        <v>3.5516000000000001</v>
      </c>
      <c r="M30" s="66">
        <f t="shared" si="4"/>
        <v>1</v>
      </c>
      <c r="N30" s="65">
        <f>VLOOKUP($A30,'Return Data'!$B$7:$R$2292,10,0)</f>
        <v>3.4784999999999999</v>
      </c>
      <c r="O30" s="66">
        <f t="shared" si="5"/>
        <v>2</v>
      </c>
      <c r="P30" s="65">
        <f>VLOOKUP($A30,'Return Data'!$B$7:$R$2292,11,0)</f>
        <v>3.4072</v>
      </c>
      <c r="Q30" s="66">
        <f t="shared" si="11"/>
        <v>5</v>
      </c>
      <c r="R30" s="65">
        <f>VLOOKUP($A30,'Return Data'!$B$7:$R$2292,12,0)</f>
        <v>3.3197999999999999</v>
      </c>
      <c r="S30" s="66">
        <f t="shared" si="6"/>
        <v>6</v>
      </c>
      <c r="T30" s="65">
        <f>VLOOKUP($A30,'Return Data'!$B$7:$R$2292,13,0)</f>
        <v>3.2995000000000001</v>
      </c>
      <c r="U30" s="66">
        <f t="shared" si="7"/>
        <v>10</v>
      </c>
      <c r="V30" s="65">
        <f>VLOOKUP($A30,'Return Data'!$B$7:$R$2292,17,0)</f>
        <v>3.1831</v>
      </c>
      <c r="W30" s="66">
        <f t="shared" si="8"/>
        <v>10</v>
      </c>
      <c r="X30" s="65">
        <f>VLOOKUP($A30,'Return Data'!$B$7:$R$2292,14,0)</f>
        <v>3.8748</v>
      </c>
      <c r="Y30" s="66">
        <f t="shared" si="9"/>
        <v>2</v>
      </c>
      <c r="Z30" s="65">
        <f>VLOOKUP($A30,'Return Data'!$B$7:$R$2292,16,0)</f>
        <v>4.1025</v>
      </c>
      <c r="AA30" s="67">
        <f t="shared" si="10"/>
        <v>8</v>
      </c>
    </row>
    <row r="31" spans="1:27" x14ac:dyDescent="0.3">
      <c r="A31" s="63" t="s">
        <v>1274</v>
      </c>
      <c r="B31" s="64">
        <f>VLOOKUP($A31,'Return Data'!$B$7:$R$2292,3,0)</f>
        <v>44651</v>
      </c>
      <c r="C31" s="65">
        <f>VLOOKUP($A31,'Return Data'!$B$7:$R$2292,4,0)</f>
        <v>1097.3394000000001</v>
      </c>
      <c r="D31" s="65">
        <f>VLOOKUP($A31,'Return Data'!$B$7:$R$2292,5,0)</f>
        <v>3.5062000000000002</v>
      </c>
      <c r="E31" s="66">
        <f t="shared" si="0"/>
        <v>19</v>
      </c>
      <c r="F31" s="65">
        <f>VLOOKUP($A31,'Return Data'!$B$7:$R$2292,6,0)</f>
        <v>3.3858999999999999</v>
      </c>
      <c r="G31" s="66">
        <f t="shared" si="1"/>
        <v>15</v>
      </c>
      <c r="H31" s="65">
        <f>VLOOKUP($A31,'Return Data'!$B$7:$R$2292,7,0)</f>
        <v>3.3203</v>
      </c>
      <c r="I31" s="66">
        <f t="shared" si="2"/>
        <v>10</v>
      </c>
      <c r="J31" s="65">
        <f>VLOOKUP($A31,'Return Data'!$B$7:$R$2292,8,0)</f>
        <v>3.3793000000000002</v>
      </c>
      <c r="K31" s="66">
        <f t="shared" si="3"/>
        <v>14</v>
      </c>
      <c r="L31" s="65">
        <f>VLOOKUP($A31,'Return Data'!$B$7:$R$2292,9,0)</f>
        <v>3.3347000000000002</v>
      </c>
      <c r="M31" s="66">
        <f t="shared" si="4"/>
        <v>13</v>
      </c>
      <c r="N31" s="65">
        <f>VLOOKUP($A31,'Return Data'!$B$7:$R$2292,10,0)</f>
        <v>3.4260000000000002</v>
      </c>
      <c r="O31" s="66">
        <f t="shared" si="5"/>
        <v>7</v>
      </c>
      <c r="P31" s="65">
        <f>VLOOKUP($A31,'Return Data'!$B$7:$R$2292,11,0)</f>
        <v>3.3822000000000001</v>
      </c>
      <c r="Q31" s="66">
        <f t="shared" si="11"/>
        <v>8</v>
      </c>
      <c r="R31" s="65">
        <f>VLOOKUP($A31,'Return Data'!$B$7:$R$2292,12,0)</f>
        <v>3.3309000000000002</v>
      </c>
      <c r="S31" s="66">
        <f t="shared" si="6"/>
        <v>5</v>
      </c>
      <c r="T31" s="65">
        <f>VLOOKUP($A31,'Return Data'!$B$7:$R$2292,13,0)</f>
        <v>3.3294999999999999</v>
      </c>
      <c r="U31" s="66">
        <f t="shared" si="7"/>
        <v>5</v>
      </c>
      <c r="V31" s="65">
        <f>VLOOKUP($A31,'Return Data'!$B$7:$R$2292,17,0)</f>
        <v>3.2429999999999999</v>
      </c>
      <c r="W31" s="66">
        <f t="shared" si="8"/>
        <v>1</v>
      </c>
      <c r="X31" s="65"/>
      <c r="Y31" s="66"/>
      <c r="Z31" s="65">
        <f>VLOOKUP($A31,'Return Data'!$B$7:$R$2292,16,0)</f>
        <v>3.645</v>
      </c>
      <c r="AA31" s="67">
        <f t="shared" si="10"/>
        <v>19</v>
      </c>
    </row>
    <row r="32" spans="1:27" x14ac:dyDescent="0.3">
      <c r="A32" s="63" t="s">
        <v>1276</v>
      </c>
      <c r="B32" s="64">
        <f>VLOOKUP($A32,'Return Data'!$B$7:$R$2292,3,0)</f>
        <v>44651</v>
      </c>
      <c r="C32" s="65">
        <f>VLOOKUP($A32,'Return Data'!$B$7:$R$2292,4,0)</f>
        <v>3461.3537999999999</v>
      </c>
      <c r="D32" s="65">
        <f>VLOOKUP($A32,'Return Data'!$B$7:$R$2292,5,0)</f>
        <v>3.7892000000000001</v>
      </c>
      <c r="E32" s="66">
        <f t="shared" si="0"/>
        <v>4</v>
      </c>
      <c r="F32" s="65">
        <f>VLOOKUP($A32,'Return Data'!$B$7:$R$2292,6,0)</f>
        <v>3.4664000000000001</v>
      </c>
      <c r="G32" s="66">
        <f t="shared" si="1"/>
        <v>4</v>
      </c>
      <c r="H32" s="65">
        <f>VLOOKUP($A32,'Return Data'!$B$7:$R$2292,7,0)</f>
        <v>3.3288000000000002</v>
      </c>
      <c r="I32" s="66">
        <f t="shared" si="2"/>
        <v>8</v>
      </c>
      <c r="J32" s="65">
        <f>VLOOKUP($A32,'Return Data'!$B$7:$R$2292,8,0)</f>
        <v>3.3858000000000001</v>
      </c>
      <c r="K32" s="66">
        <f t="shared" si="3"/>
        <v>13</v>
      </c>
      <c r="L32" s="65">
        <f>VLOOKUP($A32,'Return Data'!$B$7:$R$2292,9,0)</f>
        <v>3.3302</v>
      </c>
      <c r="M32" s="66">
        <f t="shared" si="4"/>
        <v>14</v>
      </c>
      <c r="N32" s="65">
        <f>VLOOKUP($A32,'Return Data'!$B$7:$R$2292,10,0)</f>
        <v>3.3896000000000002</v>
      </c>
      <c r="O32" s="66">
        <f t="shared" si="5"/>
        <v>17</v>
      </c>
      <c r="P32" s="65">
        <f>VLOOKUP($A32,'Return Data'!$B$7:$R$2292,11,0)</f>
        <v>3.3382999999999998</v>
      </c>
      <c r="Q32" s="66">
        <f t="shared" si="11"/>
        <v>20</v>
      </c>
      <c r="R32" s="65">
        <f>VLOOKUP($A32,'Return Data'!$B$7:$R$2292,12,0)</f>
        <v>3.2744</v>
      </c>
      <c r="S32" s="66">
        <f t="shared" si="6"/>
        <v>20</v>
      </c>
      <c r="T32" s="65">
        <f>VLOOKUP($A32,'Return Data'!$B$7:$R$2292,13,0)</f>
        <v>3.2704</v>
      </c>
      <c r="U32" s="66">
        <f t="shared" si="7"/>
        <v>16</v>
      </c>
      <c r="V32" s="65">
        <f>VLOOKUP($A32,'Return Data'!$B$7:$R$2292,17,0)</f>
        <v>3.1414</v>
      </c>
      <c r="W32" s="66">
        <f t="shared" si="8"/>
        <v>18</v>
      </c>
      <c r="X32" s="65">
        <f>VLOOKUP($A32,'Return Data'!$B$7:$R$2292,14,0)</f>
        <v>3.8258000000000001</v>
      </c>
      <c r="Y32" s="66">
        <f t="shared" si="9"/>
        <v>9</v>
      </c>
      <c r="Z32" s="65">
        <f>VLOOKUP($A32,'Return Data'!$B$7:$R$2292,16,0)</f>
        <v>6.2584</v>
      </c>
      <c r="AA32" s="67">
        <f t="shared" si="10"/>
        <v>3</v>
      </c>
    </row>
    <row r="33" spans="1:27" x14ac:dyDescent="0.3">
      <c r="A33" s="63" t="s">
        <v>1278</v>
      </c>
      <c r="B33" s="64">
        <f>VLOOKUP($A33,'Return Data'!$B$7:$R$2292,3,0)</f>
        <v>44651</v>
      </c>
      <c r="C33" s="65">
        <f>VLOOKUP($A33,'Return Data'!$B$7:$R$2292,4,0)</f>
        <v>1129.8425</v>
      </c>
      <c r="D33" s="65">
        <f>VLOOKUP($A33,'Return Data'!$B$7:$R$2292,5,0)</f>
        <v>3.5215999999999998</v>
      </c>
      <c r="E33" s="66">
        <f t="shared" si="0"/>
        <v>18</v>
      </c>
      <c r="F33" s="65">
        <f>VLOOKUP($A33,'Return Data'!$B$7:$R$2292,6,0)</f>
        <v>3.3553000000000002</v>
      </c>
      <c r="G33" s="66">
        <f t="shared" si="1"/>
        <v>21</v>
      </c>
      <c r="H33" s="65">
        <f>VLOOKUP($A33,'Return Data'!$B$7:$R$2292,7,0)</f>
        <v>3.2625999999999999</v>
      </c>
      <c r="I33" s="66">
        <f t="shared" si="2"/>
        <v>22</v>
      </c>
      <c r="J33" s="65">
        <f>VLOOKUP($A33,'Return Data'!$B$7:$R$2292,8,0)</f>
        <v>3.3534999999999999</v>
      </c>
      <c r="K33" s="66">
        <f t="shared" si="3"/>
        <v>22</v>
      </c>
      <c r="L33" s="65">
        <f>VLOOKUP($A33,'Return Data'!$B$7:$R$2292,9,0)</f>
        <v>3.3105000000000002</v>
      </c>
      <c r="M33" s="66">
        <f t="shared" si="4"/>
        <v>20</v>
      </c>
      <c r="N33" s="65">
        <f>VLOOKUP($A33,'Return Data'!$B$7:$R$2292,10,0)</f>
        <v>3.3472</v>
      </c>
      <c r="O33" s="66">
        <f t="shared" si="5"/>
        <v>24</v>
      </c>
      <c r="P33" s="65">
        <f>VLOOKUP($A33,'Return Data'!$B$7:$R$2292,11,0)</f>
        <v>3.3107000000000002</v>
      </c>
      <c r="Q33" s="66">
        <f t="shared" si="11"/>
        <v>24</v>
      </c>
      <c r="R33" s="65">
        <f>VLOOKUP($A33,'Return Data'!$B$7:$R$2292,12,0)</f>
        <v>3.2467000000000001</v>
      </c>
      <c r="S33" s="66">
        <f t="shared" si="6"/>
        <v>24</v>
      </c>
      <c r="T33" s="65">
        <f>VLOOKUP($A33,'Return Data'!$B$7:$R$2292,13,0)</f>
        <v>3.2395999999999998</v>
      </c>
      <c r="U33" s="66">
        <f t="shared" si="7"/>
        <v>24</v>
      </c>
      <c r="V33" s="65">
        <f>VLOOKUP($A33,'Return Data'!$B$7:$R$2292,17,0)</f>
        <v>3.1324000000000001</v>
      </c>
      <c r="W33" s="66">
        <f t="shared" si="8"/>
        <v>23</v>
      </c>
      <c r="X33" s="65"/>
      <c r="Y33" s="66"/>
      <c r="Z33" s="65">
        <f>VLOOKUP($A33,'Return Data'!$B$7:$R$2292,16,0)</f>
        <v>4.1073000000000004</v>
      </c>
      <c r="AA33" s="67">
        <f t="shared" si="10"/>
        <v>7</v>
      </c>
    </row>
    <row r="34" spans="1:27" x14ac:dyDescent="0.3">
      <c r="A34" s="63" t="s">
        <v>1280</v>
      </c>
      <c r="B34" s="64">
        <f>VLOOKUP($A34,'Return Data'!$B$7:$R$2292,3,0)</f>
        <v>44651</v>
      </c>
      <c r="C34" s="65">
        <f>VLOOKUP($A34,'Return Data'!$B$7:$R$2292,4,0)</f>
        <v>1121.4407000000001</v>
      </c>
      <c r="D34" s="65">
        <f>VLOOKUP($A34,'Return Data'!$B$7:$R$2292,5,0)</f>
        <v>3.4178000000000002</v>
      </c>
      <c r="E34" s="66">
        <f t="shared" si="0"/>
        <v>27</v>
      </c>
      <c r="F34" s="65">
        <f>VLOOKUP($A34,'Return Data'!$B$7:$R$2292,6,0)</f>
        <v>3.3414000000000001</v>
      </c>
      <c r="G34" s="66">
        <f t="shared" si="1"/>
        <v>22</v>
      </c>
      <c r="H34" s="65">
        <f>VLOOKUP($A34,'Return Data'!$B$7:$R$2292,7,0)</f>
        <v>3.2734999999999999</v>
      </c>
      <c r="I34" s="66">
        <f t="shared" si="2"/>
        <v>20</v>
      </c>
      <c r="J34" s="65">
        <f>VLOOKUP($A34,'Return Data'!$B$7:$R$2292,8,0)</f>
        <v>3.3662999999999998</v>
      </c>
      <c r="K34" s="66">
        <f t="shared" si="3"/>
        <v>18</v>
      </c>
      <c r="L34" s="65">
        <f>VLOOKUP($A34,'Return Data'!$B$7:$R$2292,9,0)</f>
        <v>3.3130999999999999</v>
      </c>
      <c r="M34" s="66">
        <f t="shared" si="4"/>
        <v>19</v>
      </c>
      <c r="N34" s="65">
        <f>VLOOKUP($A34,'Return Data'!$B$7:$R$2292,10,0)</f>
        <v>3.4089999999999998</v>
      </c>
      <c r="O34" s="66">
        <f t="shared" si="5"/>
        <v>10</v>
      </c>
      <c r="P34" s="65">
        <f>VLOOKUP($A34,'Return Data'!$B$7:$R$2292,11,0)</f>
        <v>3.3422999999999998</v>
      </c>
      <c r="Q34" s="66">
        <f t="shared" si="11"/>
        <v>18</v>
      </c>
      <c r="R34" s="65">
        <f>VLOOKUP($A34,'Return Data'!$B$7:$R$2292,12,0)</f>
        <v>3.2768999999999999</v>
      </c>
      <c r="S34" s="66">
        <f t="shared" si="6"/>
        <v>18</v>
      </c>
      <c r="T34" s="65">
        <f>VLOOKUP($A34,'Return Data'!$B$7:$R$2292,13,0)</f>
        <v>3.2698</v>
      </c>
      <c r="U34" s="66">
        <f t="shared" si="7"/>
        <v>18</v>
      </c>
      <c r="V34" s="65">
        <f>VLOOKUP($A34,'Return Data'!$B$7:$R$2292,17,0)</f>
        <v>3.165</v>
      </c>
      <c r="W34" s="66">
        <f t="shared" si="8"/>
        <v>13</v>
      </c>
      <c r="X34" s="65"/>
      <c r="Y34" s="66"/>
      <c r="Z34" s="65">
        <f>VLOOKUP($A34,'Return Data'!$B$7:$R$2292,16,0)</f>
        <v>3.8647999999999998</v>
      </c>
      <c r="AA34" s="67">
        <f t="shared" si="10"/>
        <v>13</v>
      </c>
    </row>
    <row r="35" spans="1:27" x14ac:dyDescent="0.3">
      <c r="A35" s="63" t="s">
        <v>1282</v>
      </c>
      <c r="B35" s="64">
        <f>VLOOKUP($A35,'Return Data'!$B$7:$R$2292,3,0)</f>
        <v>44651</v>
      </c>
      <c r="C35" s="65">
        <f>VLOOKUP($A35,'Return Data'!$B$7:$R$2292,4,0)</f>
        <v>1119.2873</v>
      </c>
      <c r="D35" s="65">
        <f>VLOOKUP($A35,'Return Data'!$B$7:$R$2292,5,0)</f>
        <v>3.6526999999999998</v>
      </c>
      <c r="E35" s="66">
        <f t="shared" si="0"/>
        <v>11</v>
      </c>
      <c r="F35" s="65">
        <f>VLOOKUP($A35,'Return Data'!$B$7:$R$2292,6,0)</f>
        <v>3.3815</v>
      </c>
      <c r="G35" s="66">
        <f t="shared" si="1"/>
        <v>16</v>
      </c>
      <c r="H35" s="65">
        <f>VLOOKUP($A35,'Return Data'!$B$7:$R$2292,7,0)</f>
        <v>3.3073999999999999</v>
      </c>
      <c r="I35" s="66">
        <f t="shared" si="2"/>
        <v>14</v>
      </c>
      <c r="J35" s="65">
        <f>VLOOKUP($A35,'Return Data'!$B$7:$R$2292,8,0)</f>
        <v>3.3713000000000002</v>
      </c>
      <c r="K35" s="66">
        <f t="shared" si="3"/>
        <v>16</v>
      </c>
      <c r="L35" s="65">
        <f>VLOOKUP($A35,'Return Data'!$B$7:$R$2292,9,0)</f>
        <v>3.2955999999999999</v>
      </c>
      <c r="M35" s="66">
        <f t="shared" si="4"/>
        <v>22</v>
      </c>
      <c r="N35" s="65">
        <f>VLOOKUP($A35,'Return Data'!$B$7:$R$2292,10,0)</f>
        <v>3.3761999999999999</v>
      </c>
      <c r="O35" s="66">
        <f t="shared" si="5"/>
        <v>20</v>
      </c>
      <c r="P35" s="65">
        <f>VLOOKUP($A35,'Return Data'!$B$7:$R$2292,11,0)</f>
        <v>3.3618999999999999</v>
      </c>
      <c r="Q35" s="66">
        <f t="shared" si="11"/>
        <v>12</v>
      </c>
      <c r="R35" s="65">
        <f>VLOOKUP($A35,'Return Data'!$B$7:$R$2292,12,0)</f>
        <v>3.2945000000000002</v>
      </c>
      <c r="S35" s="66">
        <f t="shared" si="6"/>
        <v>12</v>
      </c>
      <c r="T35" s="65">
        <f>VLOOKUP($A35,'Return Data'!$B$7:$R$2292,13,0)</f>
        <v>3.2787000000000002</v>
      </c>
      <c r="U35" s="66">
        <f t="shared" si="7"/>
        <v>13</v>
      </c>
      <c r="V35" s="65">
        <f>VLOOKUP($A35,'Return Data'!$B$7:$R$2292,17,0)</f>
        <v>3.1353</v>
      </c>
      <c r="W35" s="66">
        <f t="shared" si="8"/>
        <v>20</v>
      </c>
      <c r="X35" s="65"/>
      <c r="Y35" s="66"/>
      <c r="Z35" s="65">
        <f>VLOOKUP($A35,'Return Data'!$B$7:$R$2292,16,0)</f>
        <v>3.8045</v>
      </c>
      <c r="AA35" s="67">
        <f t="shared" si="10"/>
        <v>15</v>
      </c>
    </row>
    <row r="36" spans="1:27" x14ac:dyDescent="0.3">
      <c r="A36" s="63" t="s">
        <v>1284</v>
      </c>
      <c r="B36" s="64">
        <f>VLOOKUP($A36,'Return Data'!$B$7:$R$2292,3,0)</f>
        <v>44651</v>
      </c>
      <c r="C36" s="65">
        <f>VLOOKUP($A36,'Return Data'!$B$7:$R$2292,4,0)</f>
        <v>2909.9524000000001</v>
      </c>
      <c r="D36" s="65">
        <f>VLOOKUP($A36,'Return Data'!$B$7:$R$2292,5,0)</f>
        <v>3.4459</v>
      </c>
      <c r="E36" s="66">
        <f t="shared" si="0"/>
        <v>23</v>
      </c>
      <c r="F36" s="65">
        <f>VLOOKUP($A36,'Return Data'!$B$7:$R$2292,6,0)</f>
        <v>3.3357000000000001</v>
      </c>
      <c r="G36" s="66">
        <f t="shared" si="1"/>
        <v>23</v>
      </c>
      <c r="H36" s="65">
        <f>VLOOKUP($A36,'Return Data'!$B$7:$R$2292,7,0)</f>
        <v>3.2564000000000002</v>
      </c>
      <c r="I36" s="66">
        <f t="shared" si="2"/>
        <v>23</v>
      </c>
      <c r="J36" s="65">
        <f>VLOOKUP($A36,'Return Data'!$B$7:$R$2292,8,0)</f>
        <v>3.3628999999999998</v>
      </c>
      <c r="K36" s="66">
        <f t="shared" si="3"/>
        <v>19</v>
      </c>
      <c r="L36" s="65">
        <f>VLOOKUP($A36,'Return Data'!$B$7:$R$2292,9,0)</f>
        <v>3.327</v>
      </c>
      <c r="M36" s="66">
        <f t="shared" si="4"/>
        <v>16</v>
      </c>
      <c r="N36" s="65">
        <f>VLOOKUP($A36,'Return Data'!$B$7:$R$2292,10,0)</f>
        <v>3.3917999999999999</v>
      </c>
      <c r="O36" s="66">
        <f t="shared" si="5"/>
        <v>14</v>
      </c>
      <c r="P36" s="65">
        <f>VLOOKUP($A36,'Return Data'!$B$7:$R$2292,11,0)</f>
        <v>3.3544</v>
      </c>
      <c r="Q36" s="66">
        <f t="shared" si="11"/>
        <v>13</v>
      </c>
      <c r="R36" s="65">
        <f>VLOOKUP($A36,'Return Data'!$B$7:$R$2292,12,0)</f>
        <v>3.2864</v>
      </c>
      <c r="S36" s="66">
        <f t="shared" ref="S36" si="12">RANK(R36,R$8:R$37,0)</f>
        <v>14</v>
      </c>
      <c r="T36" s="65">
        <f>VLOOKUP($A36,'Return Data'!$B$7:$R$2292,13,0)</f>
        <v>3.2755000000000001</v>
      </c>
      <c r="U36" s="66">
        <f t="shared" ref="U36" si="13">RANK(T36,T$8:T$37,0)</f>
        <v>14</v>
      </c>
      <c r="V36" s="65">
        <f>VLOOKUP($A36,'Return Data'!$B$7:$R$2292,17,0)</f>
        <v>3.1659000000000002</v>
      </c>
      <c r="W36" s="66">
        <f t="shared" ref="W36" si="14">RANK(V36,V$8:V$37,0)</f>
        <v>12</v>
      </c>
      <c r="X36" s="65">
        <f>VLOOKUP($A36,'Return Data'!$B$7:$R$2292,14,0)</f>
        <v>3.8567</v>
      </c>
      <c r="Y36" s="66">
        <f t="shared" ref="Y36" si="15">RANK(X36,X$8:X$37,0)</f>
        <v>3</v>
      </c>
      <c r="Z36" s="65">
        <f>VLOOKUP($A36,'Return Data'!$B$7:$R$2292,16,0)</f>
        <v>6.3532999999999999</v>
      </c>
      <c r="AA36" s="67">
        <f t="shared" ref="AA36" si="16">RANK(Z36,Z$8:Z$37,0)</f>
        <v>2</v>
      </c>
    </row>
    <row r="37" spans="1:27" x14ac:dyDescent="0.3">
      <c r="A37" s="63" t="s">
        <v>1981</v>
      </c>
      <c r="B37" s="64">
        <f>VLOOKUP($A37,'Return Data'!$B$7:$R$2292,3,0)</f>
        <v>44651</v>
      </c>
      <c r="C37" s="65">
        <f>VLOOKUP($A37,'Return Data'!$B$7:$R$2292,4,0)</f>
        <v>1092.3159000000001</v>
      </c>
      <c r="D37" s="65">
        <f>VLOOKUP($A37,'Return Data'!$B$7:$R$2292,5,0)</f>
        <v>3.5289999999999999</v>
      </c>
      <c r="E37" s="66">
        <f t="shared" si="0"/>
        <v>17</v>
      </c>
      <c r="F37" s="65">
        <f>VLOOKUP($A37,'Return Data'!$B$7:$R$2292,6,0)</f>
        <v>3.2187000000000001</v>
      </c>
      <c r="G37" s="66">
        <f t="shared" si="1"/>
        <v>28</v>
      </c>
      <c r="H37" s="65">
        <f>VLOOKUP($A37,'Return Data'!$B$7:$R$2292,7,0)</f>
        <v>3.0975000000000001</v>
      </c>
      <c r="I37" s="66">
        <f t="shared" si="2"/>
        <v>28</v>
      </c>
      <c r="J37" s="65">
        <f>VLOOKUP($A37,'Return Data'!$B$7:$R$2292,8,0)</f>
        <v>3.1556000000000002</v>
      </c>
      <c r="K37" s="66">
        <f t="shared" si="3"/>
        <v>29</v>
      </c>
      <c r="L37" s="65">
        <f>VLOOKUP($A37,'Return Data'!$B$7:$R$2292,9,0)</f>
        <v>3.0905</v>
      </c>
      <c r="M37" s="66">
        <f t="shared" si="4"/>
        <v>29</v>
      </c>
      <c r="N37" s="65">
        <f>VLOOKUP($A37,'Return Data'!$B$7:$R$2292,10,0)</f>
        <v>3.1608999999999998</v>
      </c>
      <c r="O37" s="66">
        <f t="shared" si="5"/>
        <v>29</v>
      </c>
      <c r="P37" s="65">
        <f>VLOOKUP($A37,'Return Data'!$B$7:$R$2292,11,0)</f>
        <v>3.1341000000000001</v>
      </c>
      <c r="Q37" s="66">
        <f t="shared" si="11"/>
        <v>29</v>
      </c>
      <c r="R37" s="65">
        <f>VLOOKUP($A37,'Return Data'!$B$7:$R$2292,12,0)</f>
        <v>3.105</v>
      </c>
      <c r="S37" s="66">
        <f t="shared" ref="S37" si="17">RANK(R37,R$8:R$37,0)</f>
        <v>29</v>
      </c>
      <c r="T37" s="65">
        <f>VLOOKUP($A37,'Return Data'!$B$7:$R$2292,13,0)</f>
        <v>3.1349</v>
      </c>
      <c r="U37" s="66">
        <f t="shared" ref="U37" si="18">RANK(T37,T$8:T$37,0)</f>
        <v>29</v>
      </c>
      <c r="V37" s="65">
        <f>VLOOKUP($A37,'Return Data'!$B$7:$R$2292,17,0)</f>
        <v>3.0114999999999998</v>
      </c>
      <c r="W37" s="66">
        <f t="shared" ref="W37" si="19">RANK(V37,V$8:V$37,0)</f>
        <v>28</v>
      </c>
      <c r="X37" s="65"/>
      <c r="Y37" s="66"/>
      <c r="Z37" s="65">
        <f>VLOOKUP($A37,'Return Data'!$B$7:$R$2292,16,0)</f>
        <v>3.4470999999999998</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3.6460033333333328</v>
      </c>
      <c r="E39" s="74"/>
      <c r="F39" s="75">
        <f>AVERAGE(F8:F37)</f>
        <v>3.3298333333333336</v>
      </c>
      <c r="G39" s="74"/>
      <c r="H39" s="75">
        <f>AVERAGE(H8:H37)</f>
        <v>3.2008266666666665</v>
      </c>
      <c r="I39" s="74"/>
      <c r="J39" s="75">
        <f>AVERAGE(J8:J37)</f>
        <v>3.2685600000000008</v>
      </c>
      <c r="K39" s="74"/>
      <c r="L39" s="75">
        <f>AVERAGE(L8:L37)</f>
        <v>3.2148100000000004</v>
      </c>
      <c r="M39" s="74"/>
      <c r="N39" s="75">
        <f>AVERAGE(N8:N37)</f>
        <v>3.2759533333333337</v>
      </c>
      <c r="O39" s="74"/>
      <c r="P39" s="75">
        <f>AVERAGE(P8:P37)</f>
        <v>3.2365533333333332</v>
      </c>
      <c r="Q39" s="74"/>
      <c r="R39" s="75">
        <f>AVERAGE(R8:R37)</f>
        <v>3.1739233333333337</v>
      </c>
      <c r="S39" s="74"/>
      <c r="T39" s="75">
        <f>AVERAGE(T8:T37)</f>
        <v>3.1656666666666657</v>
      </c>
      <c r="U39" s="74"/>
      <c r="V39" s="75">
        <f>AVERAGE(V8:V37)</f>
        <v>3.0477586206896552</v>
      </c>
      <c r="W39" s="74"/>
      <c r="X39" s="75">
        <f>AVERAGE(X8:X37)</f>
        <v>3.8477699999999997</v>
      </c>
      <c r="Y39" s="74"/>
      <c r="Z39" s="75">
        <f>AVERAGE(Z8:Z37)</f>
        <v>3.9542000000000002</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3.8068</v>
      </c>
      <c r="Y40" s="74"/>
      <c r="Z40" s="75">
        <f>MIN(Z8:Z37)</f>
        <v>0</v>
      </c>
      <c r="AA40" s="76"/>
    </row>
    <row r="41" spans="1:27" ht="15" thickBot="1" x14ac:dyDescent="0.35">
      <c r="A41" s="77" t="s">
        <v>29</v>
      </c>
      <c r="B41" s="78"/>
      <c r="C41" s="78"/>
      <c r="D41" s="79">
        <f>MAX(D8:D37)</f>
        <v>9.1176999999999992</v>
      </c>
      <c r="E41" s="78"/>
      <c r="F41" s="79">
        <f>MAX(F8:F37)</f>
        <v>5.2797000000000001</v>
      </c>
      <c r="G41" s="78"/>
      <c r="H41" s="79">
        <f>MAX(H8:H37)</f>
        <v>4.1383999999999999</v>
      </c>
      <c r="I41" s="78"/>
      <c r="J41" s="79">
        <f>MAX(J8:J37)</f>
        <v>3.8254000000000001</v>
      </c>
      <c r="K41" s="78"/>
      <c r="L41" s="79">
        <f>MAX(L8:L37)</f>
        <v>3.5516000000000001</v>
      </c>
      <c r="M41" s="78"/>
      <c r="N41" s="79">
        <f>MAX(N8:N37)</f>
        <v>3.5699000000000001</v>
      </c>
      <c r="O41" s="78"/>
      <c r="P41" s="79">
        <f>MAX(P8:P37)</f>
        <v>3.5106000000000002</v>
      </c>
      <c r="Q41" s="78"/>
      <c r="R41" s="79">
        <f>MAX(R8:R37)</f>
        <v>3.4056999999999999</v>
      </c>
      <c r="S41" s="78"/>
      <c r="T41" s="79">
        <f>MAX(T8:T37)</f>
        <v>3.3883000000000001</v>
      </c>
      <c r="U41" s="78"/>
      <c r="V41" s="79">
        <f>MAX(V8:V37)</f>
        <v>3.2429999999999999</v>
      </c>
      <c r="W41" s="78"/>
      <c r="X41" s="79">
        <f>MAX(X8:X37)</f>
        <v>3.9142000000000001</v>
      </c>
      <c r="Y41" s="78"/>
      <c r="Z41" s="79">
        <f>MAX(Z8:Z37)</f>
        <v>6.3608000000000002</v>
      </c>
      <c r="AA41" s="80"/>
    </row>
    <row r="42" spans="1:27" x14ac:dyDescent="0.3">
      <c r="A42" s="112" t="s">
        <v>431</v>
      </c>
    </row>
    <row r="43" spans="1:27" x14ac:dyDescent="0.3">
      <c r="A43" s="14" t="s">
        <v>340</v>
      </c>
    </row>
  </sheetData>
  <sheetProtection algorithmName="SHA-512" hashValue="4eO/+EeOtIbUFUfabSlwezpXbnclandJVBNaEukMFVLSznBHOFy5ef2L0RhL7ev68tWH8HbK8N/q4dD25Y1DcQ==" saltValue="1Tsa2WPSrgFcbAeRUCxyu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1231</v>
      </c>
      <c r="B8" s="64">
        <f>VLOOKUP($A8,'Return Data'!$B$7:$R$2292,3,0)</f>
        <v>44651</v>
      </c>
      <c r="C8" s="65">
        <f>VLOOKUP($A8,'Return Data'!$B$7:$R$2292,4,0)</f>
        <v>1144.8802000000001</v>
      </c>
      <c r="D8" s="65">
        <f>VLOOKUP($A8,'Return Data'!$B$7:$R$2292,5,0)</f>
        <v>3.3574000000000002</v>
      </c>
      <c r="E8" s="66">
        <f t="shared" ref="E8:E37" si="0">RANK(D8,D$8:D$37,0)</f>
        <v>26</v>
      </c>
      <c r="F8" s="65">
        <f>VLOOKUP($A8,'Return Data'!$B$7:$R$2292,6,0)</f>
        <v>3.2389000000000001</v>
      </c>
      <c r="G8" s="66">
        <f t="shared" ref="G8:G37" si="1">RANK(F8,F$8:F$37,0)</f>
        <v>24</v>
      </c>
      <c r="H8" s="65">
        <f>VLOOKUP($A8,'Return Data'!$B$7:$R$2292,7,0)</f>
        <v>3.1850000000000001</v>
      </c>
      <c r="I8" s="66">
        <f t="shared" ref="I8:I37" si="2">RANK(H8,H$8:H$37,0)</f>
        <v>20</v>
      </c>
      <c r="J8" s="65">
        <f>VLOOKUP($A8,'Return Data'!$B$7:$R$2292,8,0)</f>
        <v>3.2867000000000002</v>
      </c>
      <c r="K8" s="66">
        <f t="shared" ref="K8:K37" si="3">RANK(J8,J$8:J$37,0)</f>
        <v>18</v>
      </c>
      <c r="L8" s="65">
        <f>VLOOKUP($A8,'Return Data'!$B$7:$R$2292,9,0)</f>
        <v>3.2233000000000001</v>
      </c>
      <c r="M8" s="66">
        <f t="shared" ref="M8:M37" si="4">RANK(L8,L$8:L$37,0)</f>
        <v>20</v>
      </c>
      <c r="N8" s="65">
        <f>VLOOKUP($A8,'Return Data'!$B$7:$R$2292,10,0)</f>
        <v>3.2867999999999999</v>
      </c>
      <c r="O8" s="66">
        <f t="shared" ref="O8:O37" si="5">RANK(N8,N$8:N$37,0)</f>
        <v>22</v>
      </c>
      <c r="P8" s="65">
        <f>VLOOKUP($A8,'Return Data'!$B$7:$R$2292,11,0)</f>
        <v>3.2484000000000002</v>
      </c>
      <c r="Q8" s="66">
        <f>RANK(P8,P$8:P$37,0)</f>
        <v>20</v>
      </c>
      <c r="R8" s="65">
        <f>VLOOKUP($A8,'Return Data'!$B$7:$R$2292,12,0)</f>
        <v>3.1817000000000002</v>
      </c>
      <c r="S8" s="66">
        <f t="shared" ref="S8:S35" si="6">RANK(R8,R$8:R$37,0)</f>
        <v>19</v>
      </c>
      <c r="T8" s="65">
        <f>VLOOKUP($A8,'Return Data'!$B$7:$R$2292,13,0)</f>
        <v>3.1808000000000001</v>
      </c>
      <c r="U8" s="66">
        <f t="shared" ref="U8:U35" si="7">RANK(T8,T$8:T$37,0)</f>
        <v>16</v>
      </c>
      <c r="V8" s="65">
        <f>VLOOKUP($A8,'Return Data'!$B$7:$R$2292,17,0)</f>
        <v>3.0444</v>
      </c>
      <c r="W8" s="66">
        <f t="shared" ref="W8:W35" si="8">RANK(V8,V$8:V$37,0)</f>
        <v>17</v>
      </c>
      <c r="X8" s="65">
        <f>VLOOKUP($A8,'Return Data'!$B$7:$R$2292,14,0)</f>
        <v>3.73</v>
      </c>
      <c r="Y8" s="66">
        <f t="shared" ref="Y8:Y32" si="9">RANK(X8,X$8:X$37,0)</f>
        <v>6</v>
      </c>
      <c r="Z8" s="65">
        <f>VLOOKUP($A8,'Return Data'!$B$7:$R$2292,16,0)</f>
        <v>4.0430000000000001</v>
      </c>
      <c r="AA8" s="67">
        <f t="shared" ref="AA8:AA35" si="10">RANK(Z8,Z$8:Z$37,0)</f>
        <v>5</v>
      </c>
    </row>
    <row r="9" spans="1:27" x14ac:dyDescent="0.3">
      <c r="A9" s="63" t="s">
        <v>1233</v>
      </c>
      <c r="B9" s="64">
        <f>VLOOKUP($A9,'Return Data'!$B$7:$R$2292,3,0)</f>
        <v>44651</v>
      </c>
      <c r="C9" s="65">
        <f>VLOOKUP($A9,'Return Data'!$B$7:$R$2292,4,0)</f>
        <v>1121.8133</v>
      </c>
      <c r="D9" s="65">
        <f>VLOOKUP($A9,'Return Data'!$B$7:$R$2292,5,0)</f>
        <v>3.5306000000000002</v>
      </c>
      <c r="E9" s="66">
        <f t="shared" si="0"/>
        <v>11</v>
      </c>
      <c r="F9" s="65">
        <f>VLOOKUP($A9,'Return Data'!$B$7:$R$2292,6,0)</f>
        <v>3.3609</v>
      </c>
      <c r="G9" s="66">
        <f t="shared" si="1"/>
        <v>7</v>
      </c>
      <c r="H9" s="65">
        <f>VLOOKUP($A9,'Return Data'!$B$7:$R$2292,7,0)</f>
        <v>3.2757000000000001</v>
      </c>
      <c r="I9" s="66">
        <f t="shared" si="2"/>
        <v>4</v>
      </c>
      <c r="J9" s="65">
        <f>VLOOKUP($A9,'Return Data'!$B$7:$R$2292,8,0)</f>
        <v>3.3532999999999999</v>
      </c>
      <c r="K9" s="66">
        <f t="shared" si="3"/>
        <v>4</v>
      </c>
      <c r="L9" s="65">
        <f>VLOOKUP($A9,'Return Data'!$B$7:$R$2292,9,0)</f>
        <v>3.2988</v>
      </c>
      <c r="M9" s="66">
        <f t="shared" si="4"/>
        <v>5</v>
      </c>
      <c r="N9" s="65">
        <f>VLOOKUP($A9,'Return Data'!$B$7:$R$2292,10,0)</f>
        <v>3.3712</v>
      </c>
      <c r="O9" s="66">
        <f t="shared" si="5"/>
        <v>3</v>
      </c>
      <c r="P9" s="65">
        <f>VLOOKUP($A9,'Return Data'!$B$7:$R$2292,11,0)</f>
        <v>3.3231999999999999</v>
      </c>
      <c r="Q9" s="66">
        <f>RANK(P9,P$8:P$37,0)</f>
        <v>3</v>
      </c>
      <c r="R9" s="65">
        <f>VLOOKUP($A9,'Return Data'!$B$7:$R$2292,12,0)</f>
        <v>3.2513999999999998</v>
      </c>
      <c r="S9" s="66">
        <f t="shared" si="6"/>
        <v>4</v>
      </c>
      <c r="T9" s="65">
        <f>VLOOKUP($A9,'Return Data'!$B$7:$R$2292,13,0)</f>
        <v>3.2399</v>
      </c>
      <c r="U9" s="66">
        <f t="shared" si="7"/>
        <v>4</v>
      </c>
      <c r="V9" s="65">
        <f>VLOOKUP($A9,'Return Data'!$B$7:$R$2292,17,0)</f>
        <v>3.1286</v>
      </c>
      <c r="W9" s="66">
        <f t="shared" si="8"/>
        <v>6</v>
      </c>
      <c r="X9" s="65"/>
      <c r="Y9" s="66"/>
      <c r="Z9" s="65">
        <f>VLOOKUP($A9,'Return Data'!$B$7:$R$2292,16,0)</f>
        <v>3.8451</v>
      </c>
      <c r="AA9" s="67">
        <f t="shared" si="10"/>
        <v>12</v>
      </c>
    </row>
    <row r="10" spans="1:27" x14ac:dyDescent="0.3">
      <c r="A10" s="63" t="s">
        <v>2032</v>
      </c>
      <c r="B10" s="64">
        <f>VLOOKUP($A10,'Return Data'!$B$7:$R$2292,3,0)</f>
        <v>44651</v>
      </c>
      <c r="C10" s="65">
        <f>VLOOKUP($A10,'Return Data'!$B$7:$R$2292,4,0)</f>
        <v>1114.5074999999999</v>
      </c>
      <c r="D10" s="65">
        <f>VLOOKUP($A10,'Return Data'!$B$7:$R$2292,5,0)</f>
        <v>3.3767999999999998</v>
      </c>
      <c r="E10" s="66">
        <f t="shared" si="0"/>
        <v>24</v>
      </c>
      <c r="F10" s="65">
        <f>VLOOKUP($A10,'Return Data'!$B$7:$R$2292,6,0)</f>
        <v>3.2988</v>
      </c>
      <c r="G10" s="66">
        <f t="shared" si="1"/>
        <v>16</v>
      </c>
      <c r="H10" s="65">
        <f>VLOOKUP($A10,'Return Data'!$B$7:$R$2292,7,0)</f>
        <v>3.2193999999999998</v>
      </c>
      <c r="I10" s="66">
        <f t="shared" si="2"/>
        <v>12</v>
      </c>
      <c r="J10" s="65">
        <f>VLOOKUP($A10,'Return Data'!$B$7:$R$2292,8,0)</f>
        <v>3.3096000000000001</v>
      </c>
      <c r="K10" s="66">
        <f t="shared" si="3"/>
        <v>8</v>
      </c>
      <c r="L10" s="65">
        <f>VLOOKUP($A10,'Return Data'!$B$7:$R$2292,9,0)</f>
        <v>3.2223000000000002</v>
      </c>
      <c r="M10" s="66">
        <f t="shared" si="4"/>
        <v>21</v>
      </c>
      <c r="N10" s="65">
        <f>VLOOKUP($A10,'Return Data'!$B$7:$R$2292,10,0)</f>
        <v>3.3126000000000002</v>
      </c>
      <c r="O10" s="66">
        <f t="shared" si="5"/>
        <v>13</v>
      </c>
      <c r="P10" s="65">
        <f>VLOOKUP($A10,'Return Data'!$B$7:$R$2292,11,0)</f>
        <v>3.2679999999999998</v>
      </c>
      <c r="Q10" s="66">
        <f>RANK(P10,P$8:P$37,0)</f>
        <v>13</v>
      </c>
      <c r="R10" s="65">
        <f>VLOOKUP($A10,'Return Data'!$B$7:$R$2292,12,0)</f>
        <v>3.2166000000000001</v>
      </c>
      <c r="S10" s="66">
        <f t="shared" si="6"/>
        <v>10</v>
      </c>
      <c r="T10" s="65">
        <f>VLOOKUP($A10,'Return Data'!$B$7:$R$2292,13,0)</f>
        <v>3.2141000000000002</v>
      </c>
      <c r="U10" s="66">
        <f t="shared" si="7"/>
        <v>8</v>
      </c>
      <c r="V10" s="65">
        <f>VLOOKUP($A10,'Return Data'!$B$7:$R$2292,17,0)</f>
        <v>3.1242999999999999</v>
      </c>
      <c r="W10" s="66">
        <f t="shared" si="8"/>
        <v>7</v>
      </c>
      <c r="X10" s="65"/>
      <c r="Y10" s="66"/>
      <c r="Z10" s="65">
        <f>VLOOKUP($A10,'Return Data'!$B$7:$R$2292,16,0)</f>
        <v>3.7578</v>
      </c>
      <c r="AA10" s="67">
        <f t="shared" si="10"/>
        <v>13</v>
      </c>
    </row>
    <row r="11" spans="1:27" x14ac:dyDescent="0.3">
      <c r="A11" s="63" t="s">
        <v>1235</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1237</v>
      </c>
      <c r="B12" s="64">
        <f>VLOOKUP($A12,'Return Data'!$B$7:$R$2292,3,0)</f>
        <v>44651</v>
      </c>
      <c r="C12" s="65">
        <f>VLOOKUP($A12,'Return Data'!$B$7:$R$2292,4,0)</f>
        <v>1074.1706999999999</v>
      </c>
      <c r="D12" s="65">
        <f>VLOOKUP($A12,'Return Data'!$B$7:$R$2292,5,0)</f>
        <v>3.7856999999999998</v>
      </c>
      <c r="E12" s="66">
        <f t="shared" si="0"/>
        <v>3</v>
      </c>
      <c r="F12" s="65">
        <f>VLOOKUP($A12,'Return Data'!$B$7:$R$2292,6,0)</f>
        <v>3.476</v>
      </c>
      <c r="G12" s="66">
        <f t="shared" si="1"/>
        <v>3</v>
      </c>
      <c r="H12" s="65">
        <f>VLOOKUP($A12,'Return Data'!$B$7:$R$2292,7,0)</f>
        <v>3.3662000000000001</v>
      </c>
      <c r="I12" s="66">
        <f t="shared" si="2"/>
        <v>3</v>
      </c>
      <c r="J12" s="65">
        <f>VLOOKUP($A12,'Return Data'!$B$7:$R$2292,8,0)</f>
        <v>3.5678999999999998</v>
      </c>
      <c r="K12" s="66">
        <f t="shared" si="3"/>
        <v>2</v>
      </c>
      <c r="L12" s="65">
        <f>VLOOKUP($A12,'Return Data'!$B$7:$R$2292,9,0)</f>
        <v>3.4586000000000001</v>
      </c>
      <c r="M12" s="66">
        <f t="shared" si="4"/>
        <v>1</v>
      </c>
      <c r="N12" s="65">
        <f>VLOOKUP($A12,'Return Data'!$B$7:$R$2292,10,0)</f>
        <v>3.5049000000000001</v>
      </c>
      <c r="O12" s="66">
        <f t="shared" si="5"/>
        <v>1</v>
      </c>
      <c r="P12" s="65">
        <f>VLOOKUP($A12,'Return Data'!$B$7:$R$2292,11,0)</f>
        <v>3.4489000000000001</v>
      </c>
      <c r="Q12" s="66">
        <f t="shared" ref="Q12:Q37" si="11">RANK(P12,P$8:P$37,0)</f>
        <v>1</v>
      </c>
      <c r="R12" s="65">
        <f>VLOOKUP($A12,'Return Data'!$B$7:$R$2292,12,0)</f>
        <v>3.3365</v>
      </c>
      <c r="S12" s="66">
        <f t="shared" si="6"/>
        <v>1</v>
      </c>
      <c r="T12" s="65">
        <f>VLOOKUP($A12,'Return Data'!$B$7:$R$2292,13,0)</f>
        <v>3.3142</v>
      </c>
      <c r="U12" s="66">
        <f t="shared" si="7"/>
        <v>1</v>
      </c>
      <c r="V12" s="65"/>
      <c r="W12" s="66"/>
      <c r="X12" s="65"/>
      <c r="Y12" s="66"/>
      <c r="Z12" s="65">
        <f>VLOOKUP($A12,'Return Data'!$B$7:$R$2292,16,0)</f>
        <v>3.3420999999999998</v>
      </c>
      <c r="AA12" s="67">
        <f t="shared" si="10"/>
        <v>26</v>
      </c>
    </row>
    <row r="13" spans="1:27" x14ac:dyDescent="0.3">
      <c r="A13" s="63" t="s">
        <v>1239</v>
      </c>
      <c r="B13" s="64">
        <f>VLOOKUP($A13,'Return Data'!$B$7:$R$2292,3,0)</f>
        <v>44651</v>
      </c>
      <c r="C13" s="65">
        <f>VLOOKUP($A13,'Return Data'!$B$7:$R$2292,4,0)</f>
        <v>1099.6982</v>
      </c>
      <c r="D13" s="65">
        <f>VLOOKUP($A13,'Return Data'!$B$7:$R$2292,5,0)</f>
        <v>3.4123000000000001</v>
      </c>
      <c r="E13" s="66">
        <f t="shared" si="0"/>
        <v>19</v>
      </c>
      <c r="F13" s="65">
        <f>VLOOKUP($A13,'Return Data'!$B$7:$R$2292,6,0)</f>
        <v>3.3067000000000002</v>
      </c>
      <c r="G13" s="66">
        <f t="shared" si="1"/>
        <v>15</v>
      </c>
      <c r="H13" s="65">
        <f>VLOOKUP($A13,'Return Data'!$B$7:$R$2292,7,0)</f>
        <v>3.2366999999999999</v>
      </c>
      <c r="I13" s="66">
        <f t="shared" si="2"/>
        <v>11</v>
      </c>
      <c r="J13" s="65">
        <f>VLOOKUP($A13,'Return Data'!$B$7:$R$2292,8,0)</f>
        <v>3.3161999999999998</v>
      </c>
      <c r="K13" s="66">
        <f t="shared" si="3"/>
        <v>7</v>
      </c>
      <c r="L13" s="65">
        <f>VLOOKUP($A13,'Return Data'!$B$7:$R$2292,9,0)</f>
        <v>3.2763</v>
      </c>
      <c r="M13" s="66">
        <f t="shared" si="4"/>
        <v>6</v>
      </c>
      <c r="N13" s="65">
        <f>VLOOKUP($A13,'Return Data'!$B$7:$R$2292,10,0)</f>
        <v>3.3572000000000002</v>
      </c>
      <c r="O13" s="66">
        <f t="shared" si="5"/>
        <v>5</v>
      </c>
      <c r="P13" s="65">
        <f>VLOOKUP($A13,'Return Data'!$B$7:$R$2292,11,0)</f>
        <v>3.3123</v>
      </c>
      <c r="Q13" s="66">
        <f t="shared" si="11"/>
        <v>5</v>
      </c>
      <c r="R13" s="65">
        <f>VLOOKUP($A13,'Return Data'!$B$7:$R$2292,12,0)</f>
        <v>3.2477999999999998</v>
      </c>
      <c r="S13" s="66">
        <f t="shared" si="6"/>
        <v>5</v>
      </c>
      <c r="T13" s="65">
        <f>VLOOKUP($A13,'Return Data'!$B$7:$R$2292,13,0)</f>
        <v>3.2370000000000001</v>
      </c>
      <c r="U13" s="66">
        <f t="shared" si="7"/>
        <v>5</v>
      </c>
      <c r="V13" s="65">
        <f>VLOOKUP($A13,'Return Data'!$B$7:$R$2292,17,0)</f>
        <v>3.1509</v>
      </c>
      <c r="W13" s="66">
        <f t="shared" si="8"/>
        <v>2</v>
      </c>
      <c r="X13" s="65"/>
      <c r="Y13" s="66"/>
      <c r="Z13" s="65">
        <f>VLOOKUP($A13,'Return Data'!$B$7:$R$2292,16,0)</f>
        <v>3.5916999999999999</v>
      </c>
      <c r="AA13" s="67">
        <f t="shared" si="10"/>
        <v>19</v>
      </c>
    </row>
    <row r="14" spans="1:27" x14ac:dyDescent="0.3">
      <c r="A14" s="63" t="s">
        <v>1241</v>
      </c>
      <c r="B14" s="64">
        <f>VLOOKUP($A14,'Return Data'!$B$7:$R$2292,3,0)</f>
        <v>44651</v>
      </c>
      <c r="C14" s="65">
        <f>VLOOKUP($A14,'Return Data'!$B$7:$R$2292,4,0)</f>
        <v>1135.2731000000001</v>
      </c>
      <c r="D14" s="65">
        <f>VLOOKUP($A14,'Return Data'!$B$7:$R$2292,5,0)</f>
        <v>3.5819999999999999</v>
      </c>
      <c r="E14" s="66">
        <f t="shared" si="0"/>
        <v>8</v>
      </c>
      <c r="F14" s="65">
        <f>VLOOKUP($A14,'Return Data'!$B$7:$R$2292,6,0)</f>
        <v>3.3563999999999998</v>
      </c>
      <c r="G14" s="66">
        <f t="shared" si="1"/>
        <v>8</v>
      </c>
      <c r="H14" s="65">
        <f>VLOOKUP($A14,'Return Data'!$B$7:$R$2292,7,0)</f>
        <v>3.2547999999999999</v>
      </c>
      <c r="I14" s="66">
        <f t="shared" si="2"/>
        <v>7</v>
      </c>
      <c r="J14" s="65">
        <f>VLOOKUP($A14,'Return Data'!$B$7:$R$2292,8,0)</f>
        <v>3.3056000000000001</v>
      </c>
      <c r="K14" s="66">
        <f t="shared" si="3"/>
        <v>11</v>
      </c>
      <c r="L14" s="65">
        <f>VLOOKUP($A14,'Return Data'!$B$7:$R$2292,9,0)</f>
        <v>3.2553999999999998</v>
      </c>
      <c r="M14" s="66">
        <f t="shared" si="4"/>
        <v>12</v>
      </c>
      <c r="N14" s="65">
        <f>VLOOKUP($A14,'Return Data'!$B$7:$R$2292,10,0)</f>
        <v>3.3197000000000001</v>
      </c>
      <c r="O14" s="66">
        <f t="shared" si="5"/>
        <v>11</v>
      </c>
      <c r="P14" s="65">
        <f>VLOOKUP($A14,'Return Data'!$B$7:$R$2292,11,0)</f>
        <v>3.2797999999999998</v>
      </c>
      <c r="Q14" s="66">
        <f t="shared" si="11"/>
        <v>11</v>
      </c>
      <c r="R14" s="65">
        <f>VLOOKUP($A14,'Return Data'!$B$7:$R$2292,12,0)</f>
        <v>3.2193999999999998</v>
      </c>
      <c r="S14" s="66">
        <f t="shared" si="6"/>
        <v>9</v>
      </c>
      <c r="T14" s="65">
        <f>VLOOKUP($A14,'Return Data'!$B$7:$R$2292,13,0)</f>
        <v>3.1999</v>
      </c>
      <c r="U14" s="66">
        <f t="shared" si="7"/>
        <v>11</v>
      </c>
      <c r="V14" s="65">
        <f>VLOOKUP($A14,'Return Data'!$B$7:$R$2292,17,0)</f>
        <v>3.1311</v>
      </c>
      <c r="W14" s="66">
        <f t="shared" si="8"/>
        <v>5</v>
      </c>
      <c r="X14" s="65">
        <f>VLOOKUP($A14,'Return Data'!$B$7:$R$2292,14,0)</f>
        <v>3.8275000000000001</v>
      </c>
      <c r="Y14" s="66">
        <f t="shared" si="9"/>
        <v>1</v>
      </c>
      <c r="Z14" s="65">
        <f>VLOOKUP($A14,'Return Data'!$B$7:$R$2292,16,0)</f>
        <v>4.0072000000000001</v>
      </c>
      <c r="AA14" s="67">
        <f t="shared" si="10"/>
        <v>7</v>
      </c>
    </row>
    <row r="15" spans="1:27" x14ac:dyDescent="0.3">
      <c r="A15" s="63" t="s">
        <v>1243</v>
      </c>
      <c r="B15" s="64">
        <f>VLOOKUP($A15,'Return Data'!$B$7:$R$2292,3,0)</f>
        <v>44651</v>
      </c>
      <c r="C15" s="65">
        <f>VLOOKUP($A15,'Return Data'!$B$7:$R$2292,4,0)</f>
        <v>1100.2716</v>
      </c>
      <c r="D15" s="65">
        <f>VLOOKUP($A15,'Return Data'!$B$7:$R$2292,5,0)</f>
        <v>3.3774000000000002</v>
      </c>
      <c r="E15" s="66">
        <f t="shared" si="0"/>
        <v>23</v>
      </c>
      <c r="F15" s="65">
        <f>VLOOKUP($A15,'Return Data'!$B$7:$R$2292,6,0)</f>
        <v>3.2385999999999999</v>
      </c>
      <c r="G15" s="66">
        <f t="shared" si="1"/>
        <v>25</v>
      </c>
      <c r="H15" s="65">
        <f>VLOOKUP($A15,'Return Data'!$B$7:$R$2292,7,0)</f>
        <v>3.1453000000000002</v>
      </c>
      <c r="I15" s="66">
        <f t="shared" si="2"/>
        <v>26</v>
      </c>
      <c r="J15" s="65">
        <f>VLOOKUP($A15,'Return Data'!$B$7:$R$2292,8,0)</f>
        <v>3.2284999999999999</v>
      </c>
      <c r="K15" s="66">
        <f t="shared" si="3"/>
        <v>26</v>
      </c>
      <c r="L15" s="65">
        <f>VLOOKUP($A15,'Return Data'!$B$7:$R$2292,9,0)</f>
        <v>3.1920000000000002</v>
      </c>
      <c r="M15" s="66">
        <f t="shared" si="4"/>
        <v>26</v>
      </c>
      <c r="N15" s="65">
        <f>VLOOKUP($A15,'Return Data'!$B$7:$R$2292,10,0)</f>
        <v>3.2563</v>
      </c>
      <c r="O15" s="66">
        <f t="shared" si="5"/>
        <v>24</v>
      </c>
      <c r="P15" s="65">
        <f>VLOOKUP($A15,'Return Data'!$B$7:$R$2292,11,0)</f>
        <v>3.2374000000000001</v>
      </c>
      <c r="Q15" s="66">
        <f t="shared" si="11"/>
        <v>24</v>
      </c>
      <c r="R15" s="65">
        <f>VLOOKUP($A15,'Return Data'!$B$7:$R$2292,12,0)</f>
        <v>3.1785000000000001</v>
      </c>
      <c r="S15" s="66">
        <f t="shared" si="6"/>
        <v>21</v>
      </c>
      <c r="T15" s="65">
        <f>VLOOKUP($A15,'Return Data'!$B$7:$R$2292,13,0)</f>
        <v>3.1675</v>
      </c>
      <c r="U15" s="66">
        <f t="shared" si="7"/>
        <v>20</v>
      </c>
      <c r="V15" s="65">
        <f>VLOOKUP($A15,'Return Data'!$B$7:$R$2292,17,0)</f>
        <v>3.1440999999999999</v>
      </c>
      <c r="W15" s="66">
        <f t="shared" si="8"/>
        <v>4</v>
      </c>
      <c r="X15" s="65"/>
      <c r="Y15" s="66"/>
      <c r="Z15" s="65">
        <f>VLOOKUP($A15,'Return Data'!$B$7:$R$2292,16,0)</f>
        <v>3.6135000000000002</v>
      </c>
      <c r="AA15" s="67">
        <f t="shared" si="10"/>
        <v>18</v>
      </c>
    </row>
    <row r="16" spans="1:27" x14ac:dyDescent="0.3">
      <c r="A16" s="63" t="s">
        <v>1244</v>
      </c>
      <c r="B16" s="64">
        <f>VLOOKUP($A16,'Return Data'!$B$7:$R$2292,3,0)</f>
        <v>44651</v>
      </c>
      <c r="C16" s="65">
        <f>VLOOKUP($A16,'Return Data'!$B$7:$R$2292,4,0)</f>
        <v>1108.4826</v>
      </c>
      <c r="D16" s="65">
        <f>VLOOKUP($A16,'Return Data'!$B$7:$R$2292,5,0)</f>
        <v>3.9485000000000001</v>
      </c>
      <c r="E16" s="66">
        <f t="shared" si="0"/>
        <v>2</v>
      </c>
      <c r="F16" s="65">
        <f>VLOOKUP($A16,'Return Data'!$B$7:$R$2292,6,0)</f>
        <v>3.4441000000000002</v>
      </c>
      <c r="G16" s="66">
        <f t="shared" si="1"/>
        <v>4</v>
      </c>
      <c r="H16" s="65">
        <f>VLOOKUP($A16,'Return Data'!$B$7:$R$2292,7,0)</f>
        <v>3.2646999999999999</v>
      </c>
      <c r="I16" s="66">
        <f t="shared" si="2"/>
        <v>5</v>
      </c>
      <c r="J16" s="65">
        <f>VLOOKUP($A16,'Return Data'!$B$7:$R$2292,8,0)</f>
        <v>3.3069000000000002</v>
      </c>
      <c r="K16" s="66">
        <f t="shared" si="3"/>
        <v>10</v>
      </c>
      <c r="L16" s="65">
        <f>VLOOKUP($A16,'Return Data'!$B$7:$R$2292,9,0)</f>
        <v>3.2433999999999998</v>
      </c>
      <c r="M16" s="66">
        <f t="shared" si="4"/>
        <v>16</v>
      </c>
      <c r="N16" s="65">
        <f>VLOOKUP($A16,'Return Data'!$B$7:$R$2292,10,0)</f>
        <v>3.2976999999999999</v>
      </c>
      <c r="O16" s="66">
        <f t="shared" si="5"/>
        <v>18</v>
      </c>
      <c r="P16" s="65">
        <f>VLOOKUP($A16,'Return Data'!$B$7:$R$2292,11,0)</f>
        <v>3.2545000000000002</v>
      </c>
      <c r="Q16" s="66">
        <f t="shared" si="11"/>
        <v>17</v>
      </c>
      <c r="R16" s="65">
        <f>VLOOKUP($A16,'Return Data'!$B$7:$R$2292,12,0)</f>
        <v>3.1920000000000002</v>
      </c>
      <c r="S16" s="66">
        <f t="shared" si="6"/>
        <v>17</v>
      </c>
      <c r="T16" s="65">
        <f>VLOOKUP($A16,'Return Data'!$B$7:$R$2292,13,0)</f>
        <v>3.1772999999999998</v>
      </c>
      <c r="U16" s="66">
        <f t="shared" si="7"/>
        <v>18</v>
      </c>
      <c r="V16" s="65">
        <f>VLOOKUP($A16,'Return Data'!$B$7:$R$2292,17,0)</f>
        <v>3.028</v>
      </c>
      <c r="W16" s="66">
        <f t="shared" si="8"/>
        <v>21</v>
      </c>
      <c r="X16" s="65"/>
      <c r="Y16" s="66"/>
      <c r="Z16" s="65">
        <f>VLOOKUP($A16,'Return Data'!$B$7:$R$2292,16,0)</f>
        <v>3.617</v>
      </c>
      <c r="AA16" s="67">
        <f t="shared" si="10"/>
        <v>17</v>
      </c>
    </row>
    <row r="17" spans="1:27" x14ac:dyDescent="0.3">
      <c r="A17" s="63" t="s">
        <v>1246</v>
      </c>
      <c r="B17" s="64">
        <f>VLOOKUP($A17,'Return Data'!$B$7:$R$2292,3,0)</f>
        <v>44651</v>
      </c>
      <c r="C17" s="65">
        <f>VLOOKUP($A17,'Return Data'!$B$7:$R$2292,4,0)</f>
        <v>3135.9852999999998</v>
      </c>
      <c r="D17" s="65">
        <f>VLOOKUP($A17,'Return Data'!$B$7:$R$2292,5,0)</f>
        <v>3.4931999999999999</v>
      </c>
      <c r="E17" s="66">
        <f t="shared" si="0"/>
        <v>16</v>
      </c>
      <c r="F17" s="65">
        <f>VLOOKUP($A17,'Return Data'!$B$7:$R$2292,6,0)</f>
        <v>3.2892999999999999</v>
      </c>
      <c r="G17" s="66">
        <f t="shared" si="1"/>
        <v>17</v>
      </c>
      <c r="H17" s="65">
        <f>VLOOKUP($A17,'Return Data'!$B$7:$R$2292,7,0)</f>
        <v>3.1678999999999999</v>
      </c>
      <c r="I17" s="66">
        <f t="shared" si="2"/>
        <v>22</v>
      </c>
      <c r="J17" s="65">
        <f>VLOOKUP($A17,'Return Data'!$B$7:$R$2292,8,0)</f>
        <v>3.2505999999999999</v>
      </c>
      <c r="K17" s="66">
        <f t="shared" si="3"/>
        <v>23</v>
      </c>
      <c r="L17" s="65">
        <f>VLOOKUP($A17,'Return Data'!$B$7:$R$2292,9,0)</f>
        <v>3.1960999999999999</v>
      </c>
      <c r="M17" s="66">
        <f t="shared" si="4"/>
        <v>24</v>
      </c>
      <c r="N17" s="65">
        <f>VLOOKUP($A17,'Return Data'!$B$7:$R$2292,10,0)</f>
        <v>3.2429000000000001</v>
      </c>
      <c r="O17" s="66">
        <f t="shared" si="5"/>
        <v>25</v>
      </c>
      <c r="P17" s="65">
        <f>VLOOKUP($A17,'Return Data'!$B$7:$R$2292,11,0)</f>
        <v>3.2181000000000002</v>
      </c>
      <c r="Q17" s="66">
        <f t="shared" si="11"/>
        <v>25</v>
      </c>
      <c r="R17" s="65">
        <f>VLOOKUP($A17,'Return Data'!$B$7:$R$2292,12,0)</f>
        <v>3.1541000000000001</v>
      </c>
      <c r="S17" s="66">
        <f t="shared" si="6"/>
        <v>25</v>
      </c>
      <c r="T17" s="65">
        <f>VLOOKUP($A17,'Return Data'!$B$7:$R$2292,13,0)</f>
        <v>3.1469</v>
      </c>
      <c r="U17" s="66">
        <f t="shared" si="7"/>
        <v>25</v>
      </c>
      <c r="V17" s="65">
        <f>VLOOKUP($A17,'Return Data'!$B$7:$R$2292,17,0)</f>
        <v>3.0194999999999999</v>
      </c>
      <c r="W17" s="66">
        <f t="shared" si="8"/>
        <v>25</v>
      </c>
      <c r="X17" s="65">
        <f>VLOOKUP($A17,'Return Data'!$B$7:$R$2292,14,0)</f>
        <v>3.7027000000000001</v>
      </c>
      <c r="Y17" s="66">
        <f t="shared" si="9"/>
        <v>9</v>
      </c>
      <c r="Z17" s="65">
        <f>VLOOKUP($A17,'Return Data'!$B$7:$R$2292,16,0)</f>
        <v>5.8334999999999999</v>
      </c>
      <c r="AA17" s="67">
        <f t="shared" si="10"/>
        <v>4</v>
      </c>
    </row>
    <row r="18" spans="1:27" x14ac:dyDescent="0.3">
      <c r="A18" s="63" t="s">
        <v>1249</v>
      </c>
      <c r="B18" s="64">
        <f>VLOOKUP($A18,'Return Data'!$B$7:$R$2292,3,0)</f>
        <v>44651</v>
      </c>
      <c r="C18" s="65">
        <f>VLOOKUP($A18,'Return Data'!$B$7:$R$2292,4,0)</f>
        <v>1107.2931000000001</v>
      </c>
      <c r="D18" s="65">
        <f>VLOOKUP($A18,'Return Data'!$B$7:$R$2292,5,0)</f>
        <v>3.5076000000000001</v>
      </c>
      <c r="E18" s="66">
        <f t="shared" si="0"/>
        <v>12</v>
      </c>
      <c r="F18" s="65">
        <f>VLOOKUP($A18,'Return Data'!$B$7:$R$2292,6,0)</f>
        <v>3.2498999999999998</v>
      </c>
      <c r="G18" s="66">
        <f t="shared" si="1"/>
        <v>22</v>
      </c>
      <c r="H18" s="65">
        <f>VLOOKUP($A18,'Return Data'!$B$7:$R$2292,7,0)</f>
        <v>3.1678000000000002</v>
      </c>
      <c r="I18" s="66">
        <f t="shared" si="2"/>
        <v>23</v>
      </c>
      <c r="J18" s="65">
        <f>VLOOKUP($A18,'Return Data'!$B$7:$R$2292,8,0)</f>
        <v>3.2456999999999998</v>
      </c>
      <c r="K18" s="66">
        <f t="shared" si="3"/>
        <v>24</v>
      </c>
      <c r="L18" s="65">
        <f>VLOOKUP($A18,'Return Data'!$B$7:$R$2292,9,0)</f>
        <v>3.2359</v>
      </c>
      <c r="M18" s="66">
        <f t="shared" si="4"/>
        <v>17</v>
      </c>
      <c r="N18" s="65">
        <f>VLOOKUP($A18,'Return Data'!$B$7:$R$2292,10,0)</f>
        <v>3.3043</v>
      </c>
      <c r="O18" s="66">
        <f t="shared" si="5"/>
        <v>17</v>
      </c>
      <c r="P18" s="65">
        <f>VLOOKUP($A18,'Return Data'!$B$7:$R$2292,11,0)</f>
        <v>3.2602000000000002</v>
      </c>
      <c r="Q18" s="66">
        <f t="shared" si="11"/>
        <v>15</v>
      </c>
      <c r="R18" s="65">
        <f>VLOOKUP($A18,'Return Data'!$B$7:$R$2292,12,0)</f>
        <v>3.1997</v>
      </c>
      <c r="S18" s="66">
        <f t="shared" si="6"/>
        <v>14</v>
      </c>
      <c r="T18" s="65">
        <f>VLOOKUP($A18,'Return Data'!$B$7:$R$2292,13,0)</f>
        <v>3.1865000000000001</v>
      </c>
      <c r="U18" s="66">
        <f t="shared" si="7"/>
        <v>15</v>
      </c>
      <c r="V18" s="65">
        <f>VLOOKUP($A18,'Return Data'!$B$7:$R$2292,17,0)</f>
        <v>3.0712999999999999</v>
      </c>
      <c r="W18" s="66">
        <f t="shared" si="8"/>
        <v>12</v>
      </c>
      <c r="X18" s="65"/>
      <c r="Y18" s="66"/>
      <c r="Z18" s="65">
        <f>VLOOKUP($A18,'Return Data'!$B$7:$R$2292,16,0)</f>
        <v>3.6217999999999999</v>
      </c>
      <c r="AA18" s="67">
        <f t="shared" si="10"/>
        <v>16</v>
      </c>
    </row>
    <row r="19" spans="1:27" x14ac:dyDescent="0.3">
      <c r="A19" s="63" t="s">
        <v>1250</v>
      </c>
      <c r="B19" s="64">
        <f>VLOOKUP($A19,'Return Data'!$B$7:$R$2292,3,0)</f>
        <v>44651</v>
      </c>
      <c r="C19" s="65">
        <f>VLOOKUP($A19,'Return Data'!$B$7:$R$2292,4,0)</f>
        <v>114.2231</v>
      </c>
      <c r="D19" s="65">
        <f>VLOOKUP($A19,'Return Data'!$B$7:$R$2292,5,0)</f>
        <v>3.6432000000000002</v>
      </c>
      <c r="E19" s="66">
        <f t="shared" si="0"/>
        <v>5</v>
      </c>
      <c r="F19" s="65">
        <f>VLOOKUP($A19,'Return Data'!$B$7:$R$2292,6,0)</f>
        <v>3.3774999999999999</v>
      </c>
      <c r="G19" s="66">
        <f t="shared" si="1"/>
        <v>6</v>
      </c>
      <c r="H19" s="65">
        <f>VLOOKUP($A19,'Return Data'!$B$7:$R$2292,7,0)</f>
        <v>3.2523</v>
      </c>
      <c r="I19" s="66">
        <f t="shared" si="2"/>
        <v>8</v>
      </c>
      <c r="J19" s="65">
        <f>VLOOKUP($A19,'Return Data'!$B$7:$R$2292,8,0)</f>
        <v>3.3092999999999999</v>
      </c>
      <c r="K19" s="66">
        <f t="shared" si="3"/>
        <v>9</v>
      </c>
      <c r="L19" s="65">
        <f>VLOOKUP($A19,'Return Data'!$B$7:$R$2292,9,0)</f>
        <v>3.2602000000000002</v>
      </c>
      <c r="M19" s="66">
        <f t="shared" si="4"/>
        <v>10</v>
      </c>
      <c r="N19" s="65">
        <f>VLOOKUP($A19,'Return Data'!$B$7:$R$2292,10,0)</f>
        <v>3.2945000000000002</v>
      </c>
      <c r="O19" s="66">
        <f t="shared" si="5"/>
        <v>19</v>
      </c>
      <c r="P19" s="65">
        <f>VLOOKUP($A19,'Return Data'!$B$7:$R$2292,11,0)</f>
        <v>3.2427000000000001</v>
      </c>
      <c r="Q19" s="66">
        <f t="shared" si="11"/>
        <v>22</v>
      </c>
      <c r="R19" s="65">
        <f>VLOOKUP($A19,'Return Data'!$B$7:$R$2292,12,0)</f>
        <v>3.173</v>
      </c>
      <c r="S19" s="66">
        <f t="shared" si="6"/>
        <v>24</v>
      </c>
      <c r="T19" s="65">
        <f>VLOOKUP($A19,'Return Data'!$B$7:$R$2292,13,0)</f>
        <v>3.1657999999999999</v>
      </c>
      <c r="U19" s="66">
        <f t="shared" si="7"/>
        <v>22</v>
      </c>
      <c r="V19" s="65">
        <f>VLOOKUP($A19,'Return Data'!$B$7:$R$2292,17,0)</f>
        <v>3.0314000000000001</v>
      </c>
      <c r="W19" s="66">
        <f t="shared" si="8"/>
        <v>20</v>
      </c>
      <c r="X19" s="65">
        <f>VLOOKUP($A19,'Return Data'!$B$7:$R$2292,14,0)</f>
        <v>3.7258</v>
      </c>
      <c r="Y19" s="66">
        <f t="shared" si="9"/>
        <v>7</v>
      </c>
      <c r="Z19" s="65">
        <f>VLOOKUP($A19,'Return Data'!$B$7:$R$2292,16,0)</f>
        <v>4.0137</v>
      </c>
      <c r="AA19" s="67">
        <f t="shared" si="10"/>
        <v>6</v>
      </c>
    </row>
    <row r="20" spans="1:27" x14ac:dyDescent="0.3">
      <c r="A20" s="63" t="s">
        <v>1253</v>
      </c>
      <c r="B20" s="64">
        <f>VLOOKUP($A20,'Return Data'!$B$7:$R$2292,3,0)</f>
        <v>44651</v>
      </c>
      <c r="C20" s="65">
        <f>VLOOKUP($A20,'Return Data'!$B$7:$R$2292,4,0)</f>
        <v>1129.5585000000001</v>
      </c>
      <c r="D20" s="65">
        <f>VLOOKUP($A20,'Return Data'!$B$7:$R$2292,5,0)</f>
        <v>3.3609</v>
      </c>
      <c r="E20" s="66">
        <f t="shared" si="0"/>
        <v>25</v>
      </c>
      <c r="F20" s="65">
        <f>VLOOKUP($A20,'Return Data'!$B$7:$R$2292,6,0)</f>
        <v>3.2570000000000001</v>
      </c>
      <c r="G20" s="66">
        <f t="shared" si="1"/>
        <v>21</v>
      </c>
      <c r="H20" s="65">
        <f>VLOOKUP($A20,'Return Data'!$B$7:$R$2292,7,0)</f>
        <v>3.1913</v>
      </c>
      <c r="I20" s="66">
        <f t="shared" si="2"/>
        <v>19</v>
      </c>
      <c r="J20" s="65">
        <f>VLOOKUP($A20,'Return Data'!$B$7:$R$2292,8,0)</f>
        <v>3.2726000000000002</v>
      </c>
      <c r="K20" s="66">
        <f t="shared" si="3"/>
        <v>19</v>
      </c>
      <c r="L20" s="65">
        <f>VLOOKUP($A20,'Return Data'!$B$7:$R$2292,9,0)</f>
        <v>3.2341000000000002</v>
      </c>
      <c r="M20" s="66">
        <f t="shared" si="4"/>
        <v>18</v>
      </c>
      <c r="N20" s="65">
        <f>VLOOKUP($A20,'Return Data'!$B$7:$R$2292,10,0)</f>
        <v>3.3111000000000002</v>
      </c>
      <c r="O20" s="66">
        <f t="shared" si="5"/>
        <v>14</v>
      </c>
      <c r="P20" s="65">
        <f>VLOOKUP($A20,'Return Data'!$B$7:$R$2292,11,0)</f>
        <v>3.2492999999999999</v>
      </c>
      <c r="Q20" s="66">
        <f t="shared" si="11"/>
        <v>19</v>
      </c>
      <c r="R20" s="65">
        <f>VLOOKUP($A20,'Return Data'!$B$7:$R$2292,12,0)</f>
        <v>3.1796000000000002</v>
      </c>
      <c r="S20" s="66">
        <f t="shared" si="6"/>
        <v>20</v>
      </c>
      <c r="T20" s="65">
        <f>VLOOKUP($A20,'Return Data'!$B$7:$R$2292,13,0)</f>
        <v>3.1655000000000002</v>
      </c>
      <c r="U20" s="66">
        <f t="shared" si="7"/>
        <v>23</v>
      </c>
      <c r="V20" s="65">
        <f>VLOOKUP($A20,'Return Data'!$B$7:$R$2292,17,0)</f>
        <v>3.0257999999999998</v>
      </c>
      <c r="W20" s="66">
        <f t="shared" si="8"/>
        <v>22</v>
      </c>
      <c r="X20" s="65">
        <f>VLOOKUP($A20,'Return Data'!$B$7:$R$2292,14,0)</f>
        <v>3.7151000000000001</v>
      </c>
      <c r="Y20" s="66">
        <f t="shared" si="9"/>
        <v>8</v>
      </c>
      <c r="Z20" s="65">
        <f>VLOOKUP($A20,'Return Data'!$B$7:$R$2292,16,0)</f>
        <v>3.8805000000000001</v>
      </c>
      <c r="AA20" s="67">
        <f t="shared" si="10"/>
        <v>11</v>
      </c>
    </row>
    <row r="21" spans="1:27" x14ac:dyDescent="0.3">
      <c r="A21" s="63" t="s">
        <v>1255</v>
      </c>
      <c r="B21" s="64">
        <f>VLOOKUP($A21,'Return Data'!$B$7:$R$2292,3,0)</f>
        <v>44651</v>
      </c>
      <c r="C21" s="65">
        <f>VLOOKUP($A21,'Return Data'!$B$7:$R$2292,4,0)</f>
        <v>1098.3210999999999</v>
      </c>
      <c r="D21" s="65">
        <f>VLOOKUP($A21,'Return Data'!$B$7:$R$2292,5,0)</f>
        <v>3.2837000000000001</v>
      </c>
      <c r="E21" s="66">
        <f t="shared" si="0"/>
        <v>27</v>
      </c>
      <c r="F21" s="65">
        <f>VLOOKUP($A21,'Return Data'!$B$7:$R$2292,6,0)</f>
        <v>3.1535000000000002</v>
      </c>
      <c r="G21" s="66">
        <f t="shared" si="1"/>
        <v>27</v>
      </c>
      <c r="H21" s="65">
        <f>VLOOKUP($A21,'Return Data'!$B$7:$R$2292,7,0)</f>
        <v>3.0777000000000001</v>
      </c>
      <c r="I21" s="66">
        <f t="shared" si="2"/>
        <v>27</v>
      </c>
      <c r="J21" s="65">
        <f>VLOOKUP($A21,'Return Data'!$B$7:$R$2292,8,0)</f>
        <v>3.1692</v>
      </c>
      <c r="K21" s="66">
        <f t="shared" si="3"/>
        <v>27</v>
      </c>
      <c r="L21" s="65">
        <f>VLOOKUP($A21,'Return Data'!$B$7:$R$2292,9,0)</f>
        <v>3.1242999999999999</v>
      </c>
      <c r="M21" s="66">
        <f t="shared" si="4"/>
        <v>27</v>
      </c>
      <c r="N21" s="65">
        <f>VLOOKUP($A21,'Return Data'!$B$7:$R$2292,10,0)</f>
        <v>3.2027000000000001</v>
      </c>
      <c r="O21" s="66">
        <f t="shared" si="5"/>
        <v>27</v>
      </c>
      <c r="P21" s="65">
        <f>VLOOKUP($A21,'Return Data'!$B$7:$R$2292,11,0)</f>
        <v>3.1604999999999999</v>
      </c>
      <c r="Q21" s="66">
        <f t="shared" si="11"/>
        <v>28</v>
      </c>
      <c r="R21" s="65">
        <f>VLOOKUP($A21,'Return Data'!$B$7:$R$2292,12,0)</f>
        <v>3.1013000000000002</v>
      </c>
      <c r="S21" s="66">
        <f t="shared" si="6"/>
        <v>28</v>
      </c>
      <c r="T21" s="65">
        <f>VLOOKUP($A21,'Return Data'!$B$7:$R$2292,13,0)</f>
        <v>3.0903999999999998</v>
      </c>
      <c r="U21" s="66">
        <f t="shared" si="7"/>
        <v>28</v>
      </c>
      <c r="V21" s="65">
        <f>VLOOKUP($A21,'Return Data'!$B$7:$R$2292,17,0)</f>
        <v>2.9712999999999998</v>
      </c>
      <c r="W21" s="66">
        <f t="shared" si="8"/>
        <v>27</v>
      </c>
      <c r="X21" s="65"/>
      <c r="Y21" s="66"/>
      <c r="Z21" s="65">
        <f>VLOOKUP($A21,'Return Data'!$B$7:$R$2292,16,0)</f>
        <v>3.4929999999999999</v>
      </c>
      <c r="AA21" s="67">
        <f t="shared" si="10"/>
        <v>23</v>
      </c>
    </row>
    <row r="22" spans="1:27" x14ac:dyDescent="0.3">
      <c r="A22" s="63" t="s">
        <v>1257</v>
      </c>
      <c r="B22" s="64">
        <f>VLOOKUP($A22,'Return Data'!$B$7:$R$2292,3,0)</f>
        <v>44651</v>
      </c>
      <c r="C22" s="65">
        <f>VLOOKUP($A22,'Return Data'!$B$7:$R$2292,4,0)</f>
        <v>1072.9617000000001</v>
      </c>
      <c r="D22" s="65">
        <f>VLOOKUP($A22,'Return Data'!$B$7:$R$2292,5,0)</f>
        <v>3.5007999999999999</v>
      </c>
      <c r="E22" s="66">
        <f t="shared" si="0"/>
        <v>14</v>
      </c>
      <c r="F22" s="65">
        <f>VLOOKUP($A22,'Return Data'!$B$7:$R$2292,6,0)</f>
        <v>3.3165</v>
      </c>
      <c r="G22" s="66">
        <f t="shared" si="1"/>
        <v>14</v>
      </c>
      <c r="H22" s="65">
        <f>VLOOKUP($A22,'Return Data'!$B$7:$R$2292,7,0)</f>
        <v>3.2157</v>
      </c>
      <c r="I22" s="66">
        <f t="shared" si="2"/>
        <v>14</v>
      </c>
      <c r="J22" s="65">
        <f>VLOOKUP($A22,'Return Data'!$B$7:$R$2292,8,0)</f>
        <v>3.2917000000000001</v>
      </c>
      <c r="K22" s="66">
        <f t="shared" si="3"/>
        <v>15</v>
      </c>
      <c r="L22" s="65">
        <f>VLOOKUP($A22,'Return Data'!$B$7:$R$2292,9,0)</f>
        <v>3.2566000000000002</v>
      </c>
      <c r="M22" s="66">
        <f t="shared" si="4"/>
        <v>11</v>
      </c>
      <c r="N22" s="65">
        <f>VLOOKUP($A22,'Return Data'!$B$7:$R$2292,10,0)</f>
        <v>3.3296000000000001</v>
      </c>
      <c r="O22" s="66">
        <f t="shared" si="5"/>
        <v>10</v>
      </c>
      <c r="P22" s="65">
        <f>VLOOKUP($A22,'Return Data'!$B$7:$R$2292,11,0)</f>
        <v>3.2862</v>
      </c>
      <c r="Q22" s="66">
        <f t="shared" si="11"/>
        <v>10</v>
      </c>
      <c r="R22" s="65">
        <f>VLOOKUP($A22,'Return Data'!$B$7:$R$2292,12,0)</f>
        <v>3.2159</v>
      </c>
      <c r="S22" s="66">
        <f t="shared" si="6"/>
        <v>11</v>
      </c>
      <c r="T22" s="65">
        <f>VLOOKUP($A22,'Return Data'!$B$7:$R$2292,13,0)</f>
        <v>3.2012999999999998</v>
      </c>
      <c r="U22" s="66">
        <f t="shared" si="7"/>
        <v>10</v>
      </c>
      <c r="V22" s="65">
        <f>VLOOKUP($A22,'Return Data'!$B$7:$R$2292,17,0)</f>
        <v>3.0708000000000002</v>
      </c>
      <c r="W22" s="66">
        <f t="shared" si="8"/>
        <v>13</v>
      </c>
      <c r="X22" s="65"/>
      <c r="Y22" s="66"/>
      <c r="Z22" s="65">
        <f>VLOOKUP($A22,'Return Data'!$B$7:$R$2292,16,0)</f>
        <v>3.2122000000000002</v>
      </c>
      <c r="AA22" s="67">
        <f t="shared" si="10"/>
        <v>29</v>
      </c>
    </row>
    <row r="23" spans="1:27" x14ac:dyDescent="0.3">
      <c r="A23" s="63" t="s">
        <v>1259</v>
      </c>
      <c r="B23" s="64">
        <f>VLOOKUP($A23,'Return Data'!$B$7:$R$2292,3,0)</f>
        <v>44651</v>
      </c>
      <c r="C23" s="65">
        <f>VLOOKUP($A23,'Return Data'!$B$7:$R$2292,4,0)</f>
        <v>1081.665</v>
      </c>
      <c r="D23" s="65">
        <f>VLOOKUP($A23,'Return Data'!$B$7:$R$2292,5,0)</f>
        <v>3.2532000000000001</v>
      </c>
      <c r="E23" s="66">
        <f t="shared" si="0"/>
        <v>28</v>
      </c>
      <c r="F23" s="65">
        <f>VLOOKUP($A23,'Return Data'!$B$7:$R$2292,6,0)</f>
        <v>3.0828000000000002</v>
      </c>
      <c r="G23" s="66">
        <f t="shared" si="1"/>
        <v>29</v>
      </c>
      <c r="H23" s="65">
        <f>VLOOKUP($A23,'Return Data'!$B$7:$R$2292,7,0)</f>
        <v>2.9514</v>
      </c>
      <c r="I23" s="66">
        <f t="shared" si="2"/>
        <v>29</v>
      </c>
      <c r="J23" s="65">
        <f>VLOOKUP($A23,'Return Data'!$B$7:$R$2292,8,0)</f>
        <v>3.0901000000000001</v>
      </c>
      <c r="K23" s="66">
        <f t="shared" si="3"/>
        <v>28</v>
      </c>
      <c r="L23" s="65">
        <f>VLOOKUP($A23,'Return Data'!$B$7:$R$2292,9,0)</f>
        <v>3.0884</v>
      </c>
      <c r="M23" s="66">
        <f t="shared" si="4"/>
        <v>28</v>
      </c>
      <c r="N23" s="65">
        <f>VLOOKUP($A23,'Return Data'!$B$7:$R$2292,10,0)</f>
        <v>3.1848000000000001</v>
      </c>
      <c r="O23" s="66">
        <f t="shared" si="5"/>
        <v>28</v>
      </c>
      <c r="P23" s="65">
        <f>VLOOKUP($A23,'Return Data'!$B$7:$R$2292,11,0)</f>
        <v>3.1804999999999999</v>
      </c>
      <c r="Q23" s="66">
        <f t="shared" si="11"/>
        <v>27</v>
      </c>
      <c r="R23" s="65">
        <f>VLOOKUP($A23,'Return Data'!$B$7:$R$2292,12,0)</f>
        <v>3.1248999999999998</v>
      </c>
      <c r="S23" s="66">
        <f t="shared" si="6"/>
        <v>27</v>
      </c>
      <c r="T23" s="65">
        <f>VLOOKUP($A23,'Return Data'!$B$7:$R$2292,13,0)</f>
        <v>3.1095000000000002</v>
      </c>
      <c r="U23" s="66">
        <f t="shared" si="7"/>
        <v>27</v>
      </c>
      <c r="V23" s="65">
        <f>VLOOKUP($A23,'Return Data'!$B$7:$R$2292,17,0)</f>
        <v>2.9933999999999998</v>
      </c>
      <c r="W23" s="66">
        <f t="shared" si="8"/>
        <v>26</v>
      </c>
      <c r="X23" s="65"/>
      <c r="Y23" s="66"/>
      <c r="Z23" s="65">
        <f>VLOOKUP($A23,'Return Data'!$B$7:$R$2292,16,0)</f>
        <v>3.2755999999999998</v>
      </c>
      <c r="AA23" s="67">
        <f t="shared" si="10"/>
        <v>28</v>
      </c>
    </row>
    <row r="24" spans="1:27" x14ac:dyDescent="0.3">
      <c r="A24" s="63" t="s">
        <v>1261</v>
      </c>
      <c r="B24" s="64">
        <f>VLOOKUP($A24,'Return Data'!$B$7:$R$2292,3,0)</f>
        <v>44651</v>
      </c>
      <c r="C24" s="65">
        <f>VLOOKUP($A24,'Return Data'!$B$7:$R$2292,4,0)</f>
        <v>1078.7226000000001</v>
      </c>
      <c r="D24" s="65">
        <f>VLOOKUP($A24,'Return Data'!$B$7:$R$2292,5,0)</f>
        <v>3.3805999999999998</v>
      </c>
      <c r="E24" s="66">
        <f t="shared" si="0"/>
        <v>22</v>
      </c>
      <c r="F24" s="65">
        <f>VLOOKUP($A24,'Return Data'!$B$7:$R$2292,6,0)</f>
        <v>3.2650000000000001</v>
      </c>
      <c r="G24" s="66">
        <f t="shared" si="1"/>
        <v>20</v>
      </c>
      <c r="H24" s="65">
        <f>VLOOKUP($A24,'Return Data'!$B$7:$R$2292,7,0)</f>
        <v>3.1806000000000001</v>
      </c>
      <c r="I24" s="66">
        <f t="shared" si="2"/>
        <v>21</v>
      </c>
      <c r="J24" s="65">
        <f>VLOOKUP($A24,'Return Data'!$B$7:$R$2292,8,0)</f>
        <v>3.2892000000000001</v>
      </c>
      <c r="K24" s="66">
        <f t="shared" si="3"/>
        <v>16</v>
      </c>
      <c r="L24" s="65">
        <f>VLOOKUP($A24,'Return Data'!$B$7:$R$2292,9,0)</f>
        <v>3.2448999999999999</v>
      </c>
      <c r="M24" s="66">
        <f t="shared" si="4"/>
        <v>15</v>
      </c>
      <c r="N24" s="65">
        <f>VLOOKUP($A24,'Return Data'!$B$7:$R$2292,10,0)</f>
        <v>3.3148</v>
      </c>
      <c r="O24" s="66">
        <f t="shared" si="5"/>
        <v>12</v>
      </c>
      <c r="P24" s="65">
        <f>VLOOKUP($A24,'Return Data'!$B$7:$R$2292,11,0)</f>
        <v>3.2965</v>
      </c>
      <c r="Q24" s="66">
        <f t="shared" si="11"/>
        <v>7</v>
      </c>
      <c r="R24" s="65">
        <f>VLOOKUP($A24,'Return Data'!$B$7:$R$2292,12,0)</f>
        <v>3.2265999999999999</v>
      </c>
      <c r="S24" s="66">
        <f t="shared" si="6"/>
        <v>7</v>
      </c>
      <c r="T24" s="65">
        <f>VLOOKUP($A24,'Return Data'!$B$7:$R$2292,13,0)</f>
        <v>3.2281</v>
      </c>
      <c r="U24" s="66">
        <f t="shared" si="7"/>
        <v>6</v>
      </c>
      <c r="V24" s="65">
        <f>VLOOKUP($A24,'Return Data'!$B$7:$R$2292,17,0)</f>
        <v>3.1118999999999999</v>
      </c>
      <c r="W24" s="66">
        <f t="shared" si="8"/>
        <v>8</v>
      </c>
      <c r="X24" s="65"/>
      <c r="Y24" s="66"/>
      <c r="Z24" s="65">
        <f>VLOOKUP($A24,'Return Data'!$B$7:$R$2292,16,0)</f>
        <v>3.3115000000000001</v>
      </c>
      <c r="AA24" s="67">
        <f t="shared" si="10"/>
        <v>27</v>
      </c>
    </row>
    <row r="25" spans="1:27" x14ac:dyDescent="0.3">
      <c r="A25" s="63" t="s">
        <v>1263</v>
      </c>
      <c r="B25" s="64">
        <f>VLOOKUP($A25,'Return Data'!$B$7:$R$2292,3,0)</f>
        <v>44651</v>
      </c>
      <c r="C25" s="65">
        <f>VLOOKUP($A25,'Return Data'!$B$7:$R$2292,4,0)</f>
        <v>1130.8405</v>
      </c>
      <c r="D25" s="65">
        <f>VLOOKUP($A25,'Return Data'!$B$7:$R$2292,5,0)</f>
        <v>3.5766</v>
      </c>
      <c r="E25" s="66">
        <f t="shared" si="0"/>
        <v>9</v>
      </c>
      <c r="F25" s="65">
        <f>VLOOKUP($A25,'Return Data'!$B$7:$R$2292,6,0)</f>
        <v>3.3319000000000001</v>
      </c>
      <c r="G25" s="66">
        <f t="shared" si="1"/>
        <v>9</v>
      </c>
      <c r="H25" s="65">
        <f>VLOOKUP($A25,'Return Data'!$B$7:$R$2292,7,0)</f>
        <v>3.2145000000000001</v>
      </c>
      <c r="I25" s="66">
        <f t="shared" si="2"/>
        <v>15</v>
      </c>
      <c r="J25" s="65">
        <f>VLOOKUP($A25,'Return Data'!$B$7:$R$2292,8,0)</f>
        <v>3.2869000000000002</v>
      </c>
      <c r="K25" s="66">
        <f t="shared" si="3"/>
        <v>17</v>
      </c>
      <c r="L25" s="65">
        <f>VLOOKUP($A25,'Return Data'!$B$7:$R$2292,9,0)</f>
        <v>3.2488000000000001</v>
      </c>
      <c r="M25" s="66">
        <f t="shared" si="4"/>
        <v>14</v>
      </c>
      <c r="N25" s="65">
        <f>VLOOKUP($A25,'Return Data'!$B$7:$R$2292,10,0)</f>
        <v>3.2913000000000001</v>
      </c>
      <c r="O25" s="66">
        <f t="shared" si="5"/>
        <v>20</v>
      </c>
      <c r="P25" s="65">
        <f>VLOOKUP($A25,'Return Data'!$B$7:$R$2292,11,0)</f>
        <v>3.2475999999999998</v>
      </c>
      <c r="Q25" s="66">
        <f t="shared" si="11"/>
        <v>21</v>
      </c>
      <c r="R25" s="65">
        <f>VLOOKUP($A25,'Return Data'!$B$7:$R$2292,12,0)</f>
        <v>3.1777000000000002</v>
      </c>
      <c r="S25" s="66">
        <f t="shared" si="6"/>
        <v>22</v>
      </c>
      <c r="T25" s="65">
        <f>VLOOKUP($A25,'Return Data'!$B$7:$R$2292,13,0)</f>
        <v>3.1633</v>
      </c>
      <c r="U25" s="66">
        <f t="shared" si="7"/>
        <v>24</v>
      </c>
      <c r="V25" s="65">
        <f>VLOOKUP($A25,'Return Data'!$B$7:$R$2292,17,0)</f>
        <v>3.0348000000000002</v>
      </c>
      <c r="W25" s="66">
        <f t="shared" si="8"/>
        <v>18</v>
      </c>
      <c r="X25" s="65">
        <f>VLOOKUP($A25,'Return Data'!$B$7:$R$2292,14,0)</f>
        <v>3.7404999999999999</v>
      </c>
      <c r="Y25" s="66">
        <f t="shared" si="9"/>
        <v>5</v>
      </c>
      <c r="Z25" s="65">
        <f>VLOOKUP($A25,'Return Data'!$B$7:$R$2292,16,0)</f>
        <v>3.9070999999999998</v>
      </c>
      <c r="AA25" s="67">
        <f t="shared" si="10"/>
        <v>10</v>
      </c>
    </row>
    <row r="26" spans="1:27" x14ac:dyDescent="0.3">
      <c r="A26" s="63" t="s">
        <v>1265</v>
      </c>
      <c r="B26" s="64">
        <f>VLOOKUP($A26,'Return Data'!$B$7:$R$2292,3,0)</f>
        <v>44651</v>
      </c>
      <c r="C26" s="65">
        <f>VLOOKUP($A26,'Return Data'!$B$7:$R$2292,4,0)</f>
        <v>2629.9295000000002</v>
      </c>
      <c r="D26" s="65">
        <f>VLOOKUP($A26,'Return Data'!$B$7:$R$2292,5,0)</f>
        <v>3.6065</v>
      </c>
      <c r="E26" s="66">
        <f t="shared" si="0"/>
        <v>7</v>
      </c>
      <c r="F26" s="65">
        <f>VLOOKUP($A26,'Return Data'!$B$7:$R$2292,6,0)</f>
        <v>3.5339</v>
      </c>
      <c r="G26" s="66">
        <f t="shared" si="1"/>
        <v>2</v>
      </c>
      <c r="H26" s="65">
        <f>VLOOKUP($A26,'Return Data'!$B$7:$R$2292,7,0)</f>
        <v>3.7926000000000002</v>
      </c>
      <c r="I26" s="66">
        <f t="shared" si="2"/>
        <v>1</v>
      </c>
      <c r="J26" s="65">
        <f>VLOOKUP($A26,'Return Data'!$B$7:$R$2292,8,0)</f>
        <v>3.5813000000000001</v>
      </c>
      <c r="K26" s="66">
        <f t="shared" si="3"/>
        <v>1</v>
      </c>
      <c r="L26" s="65">
        <f>VLOOKUP($A26,'Return Data'!$B$7:$R$2292,9,0)</f>
        <v>3.3561999999999999</v>
      </c>
      <c r="M26" s="66">
        <f t="shared" si="4"/>
        <v>2</v>
      </c>
      <c r="N26" s="65">
        <f>VLOOKUP($A26,'Return Data'!$B$7:$R$2292,10,0)</f>
        <v>3.3342999999999998</v>
      </c>
      <c r="O26" s="66">
        <f t="shared" si="5"/>
        <v>8</v>
      </c>
      <c r="P26" s="65">
        <f>VLOOKUP($A26,'Return Data'!$B$7:$R$2292,11,0)</f>
        <v>3.2692999999999999</v>
      </c>
      <c r="Q26" s="66">
        <f t="shared" si="11"/>
        <v>12</v>
      </c>
      <c r="R26" s="65">
        <f>VLOOKUP($A26,'Return Data'!$B$7:$R$2292,12,0)</f>
        <v>3.2014999999999998</v>
      </c>
      <c r="S26" s="66">
        <f t="shared" si="6"/>
        <v>13</v>
      </c>
      <c r="T26" s="65">
        <f>VLOOKUP($A26,'Return Data'!$B$7:$R$2292,13,0)</f>
        <v>3.1911</v>
      </c>
      <c r="U26" s="66">
        <f t="shared" si="7"/>
        <v>14</v>
      </c>
      <c r="V26" s="65">
        <f>VLOOKUP($A26,'Return Data'!$B$7:$R$2292,17,0)</f>
        <v>3.0592000000000001</v>
      </c>
      <c r="W26" s="66">
        <f t="shared" si="8"/>
        <v>15</v>
      </c>
      <c r="X26" s="65">
        <f>VLOOKUP($A26,'Return Data'!$B$7:$R$2292,14,0)</f>
        <v>3.5306000000000002</v>
      </c>
      <c r="Y26" s="66">
        <f t="shared" si="9"/>
        <v>10</v>
      </c>
      <c r="Z26" s="65">
        <f>VLOOKUP($A26,'Return Data'!$B$7:$R$2292,16,0)</f>
        <v>6.5016999999999996</v>
      </c>
      <c r="AA26" s="67">
        <f t="shared" si="10"/>
        <v>2</v>
      </c>
    </row>
    <row r="27" spans="1:27" x14ac:dyDescent="0.3">
      <c r="A27" s="63" t="s">
        <v>1267</v>
      </c>
      <c r="B27" s="64">
        <f>VLOOKUP($A27,'Return Data'!$B$7:$R$2292,3,0)</f>
        <v>44651</v>
      </c>
      <c r="C27" s="65">
        <f>VLOOKUP($A27,'Return Data'!$B$7:$R$2292,4,0)</f>
        <v>1097.98</v>
      </c>
      <c r="D27" s="65">
        <f>VLOOKUP($A27,'Return Data'!$B$7:$R$2292,5,0)</f>
        <v>3.6305000000000001</v>
      </c>
      <c r="E27" s="66">
        <f t="shared" si="0"/>
        <v>6</v>
      </c>
      <c r="F27" s="65">
        <f>VLOOKUP($A27,'Return Data'!$B$7:$R$2292,6,0)</f>
        <v>3.3273999999999999</v>
      </c>
      <c r="G27" s="66">
        <f t="shared" si="1"/>
        <v>11</v>
      </c>
      <c r="H27" s="65">
        <f>VLOOKUP($A27,'Return Data'!$B$7:$R$2292,7,0)</f>
        <v>3.2189000000000001</v>
      </c>
      <c r="I27" s="66">
        <f t="shared" si="2"/>
        <v>13</v>
      </c>
      <c r="J27" s="65">
        <f>VLOOKUP($A27,'Return Data'!$B$7:$R$2292,8,0)</f>
        <v>3.2639999999999998</v>
      </c>
      <c r="K27" s="66">
        <f t="shared" si="3"/>
        <v>21</v>
      </c>
      <c r="L27" s="65">
        <f>VLOOKUP($A27,'Return Data'!$B$7:$R$2292,9,0)</f>
        <v>3.2233999999999998</v>
      </c>
      <c r="M27" s="66">
        <f t="shared" si="4"/>
        <v>19</v>
      </c>
      <c r="N27" s="65">
        <f>VLOOKUP($A27,'Return Data'!$B$7:$R$2292,10,0)</f>
        <v>3.2892000000000001</v>
      </c>
      <c r="O27" s="66">
        <f t="shared" si="5"/>
        <v>21</v>
      </c>
      <c r="P27" s="65">
        <f>VLOOKUP($A27,'Return Data'!$B$7:$R$2292,11,0)</f>
        <v>3.2517</v>
      </c>
      <c r="Q27" s="66">
        <f t="shared" si="11"/>
        <v>18</v>
      </c>
      <c r="R27" s="65">
        <f>VLOOKUP($A27,'Return Data'!$B$7:$R$2292,12,0)</f>
        <v>3.1837</v>
      </c>
      <c r="S27" s="66">
        <f t="shared" si="6"/>
        <v>18</v>
      </c>
      <c r="T27" s="65">
        <f>VLOOKUP($A27,'Return Data'!$B$7:$R$2292,13,0)</f>
        <v>3.1749999999999998</v>
      </c>
      <c r="U27" s="66">
        <f t="shared" si="7"/>
        <v>19</v>
      </c>
      <c r="V27" s="65">
        <f>VLOOKUP($A27,'Return Data'!$B$7:$R$2292,17,0)</f>
        <v>3.0230999999999999</v>
      </c>
      <c r="W27" s="66">
        <f t="shared" si="8"/>
        <v>23</v>
      </c>
      <c r="X27" s="65"/>
      <c r="Y27" s="66"/>
      <c r="Z27" s="65">
        <f>VLOOKUP($A27,'Return Data'!$B$7:$R$2292,16,0)</f>
        <v>3.4961000000000002</v>
      </c>
      <c r="AA27" s="67">
        <f t="shared" si="10"/>
        <v>22</v>
      </c>
    </row>
    <row r="28" spans="1:27" x14ac:dyDescent="0.3">
      <c r="A28" s="63" t="s">
        <v>1269</v>
      </c>
      <c r="B28" s="64">
        <f>VLOOKUP($A28,'Return Data'!$B$7:$R$2292,3,0)</f>
        <v>44651</v>
      </c>
      <c r="C28" s="65">
        <f>VLOOKUP($A28,'Return Data'!$B$7:$R$2292,4,0)</f>
        <v>1097.3704</v>
      </c>
      <c r="D28" s="65">
        <f>VLOOKUP($A28,'Return Data'!$B$7:$R$2292,5,0)</f>
        <v>3.5061</v>
      </c>
      <c r="E28" s="66">
        <f t="shared" si="0"/>
        <v>13</v>
      </c>
      <c r="F28" s="65">
        <f>VLOOKUP($A28,'Return Data'!$B$7:$R$2292,6,0)</f>
        <v>3.3258999999999999</v>
      </c>
      <c r="G28" s="66">
        <f t="shared" si="1"/>
        <v>12</v>
      </c>
      <c r="H28" s="65">
        <f>VLOOKUP($A28,'Return Data'!$B$7:$R$2292,7,0)</f>
        <v>3.2046000000000001</v>
      </c>
      <c r="I28" s="66">
        <f t="shared" si="2"/>
        <v>17</v>
      </c>
      <c r="J28" s="65">
        <f>VLOOKUP($A28,'Return Data'!$B$7:$R$2292,8,0)</f>
        <v>3.2927</v>
      </c>
      <c r="K28" s="66">
        <f t="shared" si="3"/>
        <v>14</v>
      </c>
      <c r="L28" s="65">
        <f>VLOOKUP($A28,'Return Data'!$B$7:$R$2292,9,0)</f>
        <v>3.2625999999999999</v>
      </c>
      <c r="M28" s="66">
        <f t="shared" si="4"/>
        <v>9</v>
      </c>
      <c r="N28" s="65">
        <f>VLOOKUP($A28,'Return Data'!$B$7:$R$2292,10,0)</f>
        <v>3.3519000000000001</v>
      </c>
      <c r="O28" s="66">
        <f t="shared" si="5"/>
        <v>6</v>
      </c>
      <c r="P28" s="65">
        <f>VLOOKUP($A28,'Return Data'!$B$7:$R$2292,11,0)</f>
        <v>3.3081</v>
      </c>
      <c r="Q28" s="66">
        <f t="shared" si="11"/>
        <v>6</v>
      </c>
      <c r="R28" s="65">
        <f>VLOOKUP($A28,'Return Data'!$B$7:$R$2292,12,0)</f>
        <v>3.2410999999999999</v>
      </c>
      <c r="S28" s="66">
        <f t="shared" si="6"/>
        <v>6</v>
      </c>
      <c r="T28" s="65">
        <f>VLOOKUP($A28,'Return Data'!$B$7:$R$2292,13,0)</f>
        <v>3.2275999999999998</v>
      </c>
      <c r="U28" s="66">
        <f t="shared" si="7"/>
        <v>7</v>
      </c>
      <c r="V28" s="65">
        <f>VLOOKUP($A28,'Return Data'!$B$7:$R$2292,17,0)</f>
        <v>3.0987</v>
      </c>
      <c r="W28" s="66">
        <f t="shared" si="8"/>
        <v>10</v>
      </c>
      <c r="X28" s="65"/>
      <c r="Y28" s="66"/>
      <c r="Z28" s="65">
        <f>VLOOKUP($A28,'Return Data'!$B$7:$R$2292,16,0)</f>
        <v>3.5139999999999998</v>
      </c>
      <c r="AA28" s="67">
        <f t="shared" si="10"/>
        <v>21</v>
      </c>
    </row>
    <row r="29" spans="1:27" x14ac:dyDescent="0.3">
      <c r="A29" s="63" t="s">
        <v>1271</v>
      </c>
      <c r="B29" s="64">
        <f>VLOOKUP($A29,'Return Data'!$B$7:$R$2292,3,0)</f>
        <v>44651</v>
      </c>
      <c r="C29" s="65">
        <f>VLOOKUP($A29,'Return Data'!$B$7:$R$2292,4,0)</f>
        <v>1086.8686</v>
      </c>
      <c r="D29" s="65">
        <f>VLOOKUP($A29,'Return Data'!$B$7:$R$2292,5,0)</f>
        <v>3.4963000000000002</v>
      </c>
      <c r="E29" s="66">
        <f t="shared" si="0"/>
        <v>15</v>
      </c>
      <c r="F29" s="65">
        <f>VLOOKUP($A29,'Return Data'!$B$7:$R$2292,6,0)</f>
        <v>3.3311999999999999</v>
      </c>
      <c r="G29" s="66">
        <f t="shared" si="1"/>
        <v>10</v>
      </c>
      <c r="H29" s="65">
        <f>VLOOKUP($A29,'Return Data'!$B$7:$R$2292,7,0)</f>
        <v>3.2484999999999999</v>
      </c>
      <c r="I29" s="66">
        <f t="shared" si="2"/>
        <v>10</v>
      </c>
      <c r="J29" s="65">
        <f>VLOOKUP($A29,'Return Data'!$B$7:$R$2292,8,0)</f>
        <v>3.3475000000000001</v>
      </c>
      <c r="K29" s="66">
        <f t="shared" si="3"/>
        <v>5</v>
      </c>
      <c r="L29" s="65">
        <f>VLOOKUP($A29,'Return Data'!$B$7:$R$2292,9,0)</f>
        <v>3.3106</v>
      </c>
      <c r="M29" s="66">
        <f t="shared" si="4"/>
        <v>4</v>
      </c>
      <c r="N29" s="65">
        <f>VLOOKUP($A29,'Return Data'!$B$7:$R$2292,10,0)</f>
        <v>3.3740000000000001</v>
      </c>
      <c r="O29" s="66">
        <f t="shared" si="5"/>
        <v>2</v>
      </c>
      <c r="P29" s="65">
        <f>VLOOKUP($A29,'Return Data'!$B$7:$R$2292,11,0)</f>
        <v>3.3187000000000002</v>
      </c>
      <c r="Q29" s="66">
        <f t="shared" si="11"/>
        <v>4</v>
      </c>
      <c r="R29" s="65">
        <f>VLOOKUP($A29,'Return Data'!$B$7:$R$2292,12,0)</f>
        <v>3.2544</v>
      </c>
      <c r="S29" s="66">
        <f t="shared" si="6"/>
        <v>3</v>
      </c>
      <c r="T29" s="65">
        <f>VLOOKUP($A29,'Return Data'!$B$7:$R$2292,13,0)</f>
        <v>3.2437999999999998</v>
      </c>
      <c r="U29" s="66">
        <f t="shared" si="7"/>
        <v>3</v>
      </c>
      <c r="V29" s="65">
        <f>VLOOKUP($A29,'Return Data'!$B$7:$R$2292,17,0)</f>
        <v>3.1463000000000001</v>
      </c>
      <c r="W29" s="66">
        <f t="shared" si="8"/>
        <v>3</v>
      </c>
      <c r="X29" s="65"/>
      <c r="Y29" s="66"/>
      <c r="Z29" s="65">
        <f>VLOOKUP($A29,'Return Data'!$B$7:$R$2292,16,0)</f>
        <v>3.4438</v>
      </c>
      <c r="AA29" s="67">
        <f t="shared" si="10"/>
        <v>24</v>
      </c>
    </row>
    <row r="30" spans="1:27" x14ac:dyDescent="0.3">
      <c r="A30" s="63" t="s">
        <v>1273</v>
      </c>
      <c r="B30" s="64">
        <f>VLOOKUP($A30,'Return Data'!$B$7:$R$2292,3,0)</f>
        <v>44651</v>
      </c>
      <c r="C30" s="65">
        <f>VLOOKUP($A30,'Return Data'!$B$7:$R$2292,4,0)</f>
        <v>113.7495</v>
      </c>
      <c r="D30" s="65">
        <f>VLOOKUP($A30,'Return Data'!$B$7:$R$2292,5,0)</f>
        <v>4.8780000000000001</v>
      </c>
      <c r="E30" s="66">
        <f t="shared" si="0"/>
        <v>1</v>
      </c>
      <c r="F30" s="65">
        <f>VLOOKUP($A30,'Return Data'!$B$7:$R$2292,6,0)</f>
        <v>3.7662</v>
      </c>
      <c r="G30" s="66">
        <f t="shared" si="1"/>
        <v>1</v>
      </c>
      <c r="H30" s="65">
        <f>VLOOKUP($A30,'Return Data'!$B$7:$R$2292,7,0)</f>
        <v>3.4127000000000001</v>
      </c>
      <c r="I30" s="66">
        <f t="shared" si="2"/>
        <v>2</v>
      </c>
      <c r="J30" s="65">
        <f>VLOOKUP($A30,'Return Data'!$B$7:$R$2292,8,0)</f>
        <v>3.4104000000000001</v>
      </c>
      <c r="K30" s="66">
        <f t="shared" si="3"/>
        <v>3</v>
      </c>
      <c r="L30" s="65">
        <f>VLOOKUP($A30,'Return Data'!$B$7:$R$2292,9,0)</f>
        <v>3.3144</v>
      </c>
      <c r="M30" s="66">
        <f t="shared" si="4"/>
        <v>3</v>
      </c>
      <c r="N30" s="65">
        <f>VLOOKUP($A30,'Return Data'!$B$7:$R$2292,10,0)</f>
        <v>3.3369</v>
      </c>
      <c r="O30" s="66">
        <f t="shared" si="5"/>
        <v>7</v>
      </c>
      <c r="P30" s="65">
        <f>VLOOKUP($A30,'Return Data'!$B$7:$R$2292,11,0)</f>
        <v>3.2902999999999998</v>
      </c>
      <c r="Q30" s="66">
        <f t="shared" si="11"/>
        <v>9</v>
      </c>
      <c r="R30" s="65">
        <f>VLOOKUP($A30,'Return Data'!$B$7:$R$2292,12,0)</f>
        <v>3.2105999999999999</v>
      </c>
      <c r="S30" s="66">
        <f t="shared" si="6"/>
        <v>12</v>
      </c>
      <c r="T30" s="65">
        <f>VLOOKUP($A30,'Return Data'!$B$7:$R$2292,13,0)</f>
        <v>3.1937000000000002</v>
      </c>
      <c r="U30" s="66">
        <f t="shared" si="7"/>
        <v>12</v>
      </c>
      <c r="V30" s="65">
        <f>VLOOKUP($A30,'Return Data'!$B$7:$R$2292,17,0)</f>
        <v>3.0821999999999998</v>
      </c>
      <c r="W30" s="66">
        <f t="shared" si="8"/>
        <v>11</v>
      </c>
      <c r="X30" s="65">
        <f>VLOOKUP($A30,'Return Data'!$B$7:$R$2292,14,0)</f>
        <v>3.7725</v>
      </c>
      <c r="Y30" s="66">
        <f t="shared" si="9"/>
        <v>3</v>
      </c>
      <c r="Z30" s="65">
        <f>VLOOKUP($A30,'Return Data'!$B$7:$R$2292,16,0)</f>
        <v>3.9996999999999998</v>
      </c>
      <c r="AA30" s="67">
        <f t="shared" si="10"/>
        <v>8</v>
      </c>
    </row>
    <row r="31" spans="1:27" x14ac:dyDescent="0.3">
      <c r="A31" s="63" t="s">
        <v>1275</v>
      </c>
      <c r="B31" s="64">
        <f>VLOOKUP($A31,'Return Data'!$B$7:$R$2292,3,0)</f>
        <v>44651</v>
      </c>
      <c r="C31" s="65">
        <f>VLOOKUP($A31,'Return Data'!$B$7:$R$2292,4,0)</f>
        <v>1094.8984</v>
      </c>
      <c r="D31" s="65">
        <f>VLOOKUP($A31,'Return Data'!$B$7:$R$2292,5,0)</f>
        <v>3.4405999999999999</v>
      </c>
      <c r="E31" s="66">
        <f t="shared" si="0"/>
        <v>18</v>
      </c>
      <c r="F31" s="65">
        <f>VLOOKUP($A31,'Return Data'!$B$7:$R$2292,6,0)</f>
        <v>3.3201000000000001</v>
      </c>
      <c r="G31" s="66">
        <f t="shared" si="1"/>
        <v>13</v>
      </c>
      <c r="H31" s="65">
        <f>VLOOKUP($A31,'Return Data'!$B$7:$R$2292,7,0)</f>
        <v>3.2576000000000001</v>
      </c>
      <c r="I31" s="66">
        <f t="shared" si="2"/>
        <v>6</v>
      </c>
      <c r="J31" s="65">
        <f>VLOOKUP($A31,'Return Data'!$B$7:$R$2292,8,0)</f>
        <v>3.3176000000000001</v>
      </c>
      <c r="K31" s="66">
        <f t="shared" si="3"/>
        <v>6</v>
      </c>
      <c r="L31" s="65">
        <f>VLOOKUP($A31,'Return Data'!$B$7:$R$2292,9,0)</f>
        <v>3.2736999999999998</v>
      </c>
      <c r="M31" s="66">
        <f t="shared" si="4"/>
        <v>7</v>
      </c>
      <c r="N31" s="65">
        <f>VLOOKUP($A31,'Return Data'!$B$7:$R$2292,10,0)</f>
        <v>3.3650000000000002</v>
      </c>
      <c r="O31" s="66">
        <f t="shared" si="5"/>
        <v>4</v>
      </c>
      <c r="P31" s="65">
        <f>VLOOKUP($A31,'Return Data'!$B$7:$R$2292,11,0)</f>
        <v>3.3260000000000001</v>
      </c>
      <c r="Q31" s="66">
        <f t="shared" si="11"/>
        <v>2</v>
      </c>
      <c r="R31" s="65">
        <f>VLOOKUP($A31,'Return Data'!$B$7:$R$2292,12,0)</f>
        <v>3.2761</v>
      </c>
      <c r="S31" s="66">
        <f t="shared" si="6"/>
        <v>2</v>
      </c>
      <c r="T31" s="65">
        <f>VLOOKUP($A31,'Return Data'!$B$7:$R$2292,13,0)</f>
        <v>3.2751000000000001</v>
      </c>
      <c r="U31" s="66">
        <f t="shared" si="7"/>
        <v>2</v>
      </c>
      <c r="V31" s="65">
        <f>VLOOKUP($A31,'Return Data'!$B$7:$R$2292,17,0)</f>
        <v>3.1627999999999998</v>
      </c>
      <c r="W31" s="66">
        <f t="shared" si="8"/>
        <v>1</v>
      </c>
      <c r="X31" s="65"/>
      <c r="Y31" s="66"/>
      <c r="Z31" s="65">
        <f>VLOOKUP($A31,'Return Data'!$B$7:$R$2292,16,0)</f>
        <v>3.5560999999999998</v>
      </c>
      <c r="AA31" s="67">
        <f t="shared" si="10"/>
        <v>20</v>
      </c>
    </row>
    <row r="32" spans="1:27" x14ac:dyDescent="0.3">
      <c r="A32" s="63" t="s">
        <v>1277</v>
      </c>
      <c r="B32" s="64">
        <f>VLOOKUP($A32,'Return Data'!$B$7:$R$2292,3,0)</f>
        <v>44651</v>
      </c>
      <c r="C32" s="65">
        <f>VLOOKUP($A32,'Return Data'!$B$7:$R$2292,4,0)</f>
        <v>3425.2846</v>
      </c>
      <c r="D32" s="65">
        <f>VLOOKUP($A32,'Return Data'!$B$7:$R$2292,5,0)</f>
        <v>3.7086999999999999</v>
      </c>
      <c r="E32" s="66">
        <f t="shared" si="0"/>
        <v>4</v>
      </c>
      <c r="F32" s="65">
        <f>VLOOKUP($A32,'Return Data'!$B$7:$R$2292,6,0)</f>
        <v>3.3864000000000001</v>
      </c>
      <c r="G32" s="66">
        <f t="shared" si="1"/>
        <v>5</v>
      </c>
      <c r="H32" s="65">
        <f>VLOOKUP($A32,'Return Data'!$B$7:$R$2292,7,0)</f>
        <v>3.2488000000000001</v>
      </c>
      <c r="I32" s="66">
        <f t="shared" si="2"/>
        <v>9</v>
      </c>
      <c r="J32" s="65">
        <f>VLOOKUP($A32,'Return Data'!$B$7:$R$2292,8,0)</f>
        <v>3.3056000000000001</v>
      </c>
      <c r="K32" s="66">
        <f t="shared" si="3"/>
        <v>11</v>
      </c>
      <c r="L32" s="65">
        <f>VLOOKUP($A32,'Return Data'!$B$7:$R$2292,9,0)</f>
        <v>3.2498999999999998</v>
      </c>
      <c r="M32" s="66">
        <f t="shared" si="4"/>
        <v>13</v>
      </c>
      <c r="N32" s="65">
        <f>VLOOKUP($A32,'Return Data'!$B$7:$R$2292,10,0)</f>
        <v>3.3087</v>
      </c>
      <c r="O32" s="66">
        <f t="shared" si="5"/>
        <v>15</v>
      </c>
      <c r="P32" s="65">
        <f>VLOOKUP($A32,'Return Data'!$B$7:$R$2292,11,0)</f>
        <v>3.2566999999999999</v>
      </c>
      <c r="Q32" s="66">
        <f t="shared" si="11"/>
        <v>16</v>
      </c>
      <c r="R32" s="65">
        <f>VLOOKUP($A32,'Return Data'!$B$7:$R$2292,12,0)</f>
        <v>3.1945999999999999</v>
      </c>
      <c r="S32" s="66">
        <f t="shared" si="6"/>
        <v>15</v>
      </c>
      <c r="T32" s="65">
        <f>VLOOKUP($A32,'Return Data'!$B$7:$R$2292,13,0)</f>
        <v>3.1919</v>
      </c>
      <c r="U32" s="66">
        <f t="shared" si="7"/>
        <v>13</v>
      </c>
      <c r="V32" s="65">
        <f>VLOOKUP($A32,'Return Data'!$B$7:$R$2292,17,0)</f>
        <v>3.0661</v>
      </c>
      <c r="W32" s="66">
        <f t="shared" si="8"/>
        <v>14</v>
      </c>
      <c r="X32" s="65">
        <f>VLOOKUP($A32,'Return Data'!$B$7:$R$2292,14,0)</f>
        <v>3.7509999999999999</v>
      </c>
      <c r="Y32" s="66">
        <f t="shared" si="9"/>
        <v>4</v>
      </c>
      <c r="Z32" s="65">
        <f>VLOOKUP($A32,'Return Data'!$B$7:$R$2292,16,0)</f>
        <v>6.5073999999999996</v>
      </c>
      <c r="AA32" s="67">
        <f t="shared" si="10"/>
        <v>1</v>
      </c>
    </row>
    <row r="33" spans="1:27" x14ac:dyDescent="0.3">
      <c r="A33" s="63" t="s">
        <v>1279</v>
      </c>
      <c r="B33" s="64">
        <f>VLOOKUP($A33,'Return Data'!$B$7:$R$2292,3,0)</f>
        <v>44651</v>
      </c>
      <c r="C33" s="65">
        <f>VLOOKUP($A33,'Return Data'!$B$7:$R$2292,4,0)</f>
        <v>1126.1817000000001</v>
      </c>
      <c r="D33" s="65">
        <f>VLOOKUP($A33,'Return Data'!$B$7:$R$2292,5,0)</f>
        <v>3.4034</v>
      </c>
      <c r="E33" s="66">
        <f t="shared" si="0"/>
        <v>20</v>
      </c>
      <c r="F33" s="65">
        <f>VLOOKUP($A33,'Return Data'!$B$7:$R$2292,6,0)</f>
        <v>3.2408000000000001</v>
      </c>
      <c r="G33" s="66">
        <f t="shared" si="1"/>
        <v>23</v>
      </c>
      <c r="H33" s="65">
        <f>VLOOKUP($A33,'Return Data'!$B$7:$R$2292,7,0)</f>
        <v>3.149</v>
      </c>
      <c r="I33" s="66">
        <f t="shared" si="2"/>
        <v>25</v>
      </c>
      <c r="J33" s="65">
        <f>VLOOKUP($A33,'Return Data'!$B$7:$R$2292,8,0)</f>
        <v>3.24</v>
      </c>
      <c r="K33" s="66">
        <f t="shared" si="3"/>
        <v>25</v>
      </c>
      <c r="L33" s="65">
        <f>VLOOKUP($A33,'Return Data'!$B$7:$R$2292,9,0)</f>
        <v>3.1970999999999998</v>
      </c>
      <c r="M33" s="66">
        <f t="shared" si="4"/>
        <v>23</v>
      </c>
      <c r="N33" s="65">
        <f>VLOOKUP($A33,'Return Data'!$B$7:$R$2292,10,0)</f>
        <v>3.2332999999999998</v>
      </c>
      <c r="O33" s="66">
        <f t="shared" si="5"/>
        <v>26</v>
      </c>
      <c r="P33" s="65">
        <f>VLOOKUP($A33,'Return Data'!$B$7:$R$2292,11,0)</f>
        <v>3.1958000000000002</v>
      </c>
      <c r="Q33" s="66">
        <f t="shared" si="11"/>
        <v>26</v>
      </c>
      <c r="R33" s="65">
        <f>VLOOKUP($A33,'Return Data'!$B$7:$R$2292,12,0)</f>
        <v>3.1309</v>
      </c>
      <c r="S33" s="66">
        <f t="shared" si="6"/>
        <v>26</v>
      </c>
      <c r="T33" s="65">
        <f>VLOOKUP($A33,'Return Data'!$B$7:$R$2292,13,0)</f>
        <v>3.1196000000000002</v>
      </c>
      <c r="U33" s="66">
        <f t="shared" si="7"/>
        <v>26</v>
      </c>
      <c r="V33" s="65">
        <f>VLOOKUP($A33,'Return Data'!$B$7:$R$2292,17,0)</f>
        <v>3.0196999999999998</v>
      </c>
      <c r="W33" s="66">
        <f t="shared" si="8"/>
        <v>24</v>
      </c>
      <c r="X33" s="65"/>
      <c r="Y33" s="66"/>
      <c r="Z33" s="65">
        <f>VLOOKUP($A33,'Return Data'!$B$7:$R$2292,16,0)</f>
        <v>3.9958999999999998</v>
      </c>
      <c r="AA33" s="67">
        <f t="shared" si="10"/>
        <v>9</v>
      </c>
    </row>
    <row r="34" spans="1:27" x14ac:dyDescent="0.3">
      <c r="A34" s="63" t="s">
        <v>1281</v>
      </c>
      <c r="B34" s="64">
        <f>VLOOKUP($A34,'Return Data'!$B$7:$R$2292,3,0)</f>
        <v>44651</v>
      </c>
      <c r="C34" s="65">
        <f>VLOOKUP($A34,'Return Data'!$B$7:$R$2292,4,0)</f>
        <v>1117.9063000000001</v>
      </c>
      <c r="D34" s="65">
        <f>VLOOKUP($A34,'Return Data'!$B$7:$R$2292,5,0)</f>
        <v>3.2425000000000002</v>
      </c>
      <c r="E34" s="66">
        <f t="shared" si="0"/>
        <v>29</v>
      </c>
      <c r="F34" s="65">
        <f>VLOOKUP($A34,'Return Data'!$B$7:$R$2292,6,0)</f>
        <v>3.2168999999999999</v>
      </c>
      <c r="G34" s="66">
        <f t="shared" si="1"/>
        <v>26</v>
      </c>
      <c r="H34" s="65">
        <f>VLOOKUP($A34,'Return Data'!$B$7:$R$2292,7,0)</f>
        <v>3.1564000000000001</v>
      </c>
      <c r="I34" s="66">
        <f t="shared" si="2"/>
        <v>24</v>
      </c>
      <c r="J34" s="65">
        <f>VLOOKUP($A34,'Return Data'!$B$7:$R$2292,8,0)</f>
        <v>3.2565</v>
      </c>
      <c r="K34" s="66">
        <f t="shared" si="3"/>
        <v>22</v>
      </c>
      <c r="L34" s="65">
        <f>VLOOKUP($A34,'Return Data'!$B$7:$R$2292,9,0)</f>
        <v>3.2084999999999999</v>
      </c>
      <c r="M34" s="66">
        <f t="shared" si="4"/>
        <v>22</v>
      </c>
      <c r="N34" s="65">
        <f>VLOOKUP($A34,'Return Data'!$B$7:$R$2292,10,0)</f>
        <v>3.3067000000000002</v>
      </c>
      <c r="O34" s="66">
        <f t="shared" si="5"/>
        <v>16</v>
      </c>
      <c r="P34" s="65">
        <f>VLOOKUP($A34,'Return Data'!$B$7:$R$2292,11,0)</f>
        <v>3.2401</v>
      </c>
      <c r="Q34" s="66">
        <f t="shared" si="11"/>
        <v>23</v>
      </c>
      <c r="R34" s="65">
        <f>VLOOKUP($A34,'Return Data'!$B$7:$R$2292,12,0)</f>
        <v>3.1741000000000001</v>
      </c>
      <c r="S34" s="66">
        <f t="shared" si="6"/>
        <v>23</v>
      </c>
      <c r="T34" s="65">
        <f>VLOOKUP($A34,'Return Data'!$B$7:$R$2292,13,0)</f>
        <v>3.1663000000000001</v>
      </c>
      <c r="U34" s="66">
        <f t="shared" si="7"/>
        <v>21</v>
      </c>
      <c r="V34" s="65">
        <f>VLOOKUP($A34,'Return Data'!$B$7:$R$2292,17,0)</f>
        <v>3.0562999999999998</v>
      </c>
      <c r="W34" s="66">
        <f t="shared" si="8"/>
        <v>16</v>
      </c>
      <c r="X34" s="65"/>
      <c r="Y34" s="66"/>
      <c r="Z34" s="65">
        <f>VLOOKUP($A34,'Return Data'!$B$7:$R$2292,16,0)</f>
        <v>3.7562000000000002</v>
      </c>
      <c r="AA34" s="67">
        <f t="shared" si="10"/>
        <v>14</v>
      </c>
    </row>
    <row r="35" spans="1:27" x14ac:dyDescent="0.3">
      <c r="A35" s="63" t="s">
        <v>1283</v>
      </c>
      <c r="B35" s="64">
        <f>VLOOKUP($A35,'Return Data'!$B$7:$R$2292,3,0)</f>
        <v>44651</v>
      </c>
      <c r="C35" s="65">
        <f>VLOOKUP($A35,'Return Data'!$B$7:$R$2292,4,0)</f>
        <v>1115.9688000000001</v>
      </c>
      <c r="D35" s="65">
        <f>VLOOKUP($A35,'Return Data'!$B$7:$R$2292,5,0)</f>
        <v>3.5556000000000001</v>
      </c>
      <c r="E35" s="66">
        <f t="shared" si="0"/>
        <v>10</v>
      </c>
      <c r="F35" s="65">
        <f>VLOOKUP($A35,'Return Data'!$B$7:$R$2292,6,0)</f>
        <v>3.2825000000000002</v>
      </c>
      <c r="G35" s="66">
        <f t="shared" si="1"/>
        <v>18</v>
      </c>
      <c r="H35" s="65">
        <f>VLOOKUP($A35,'Return Data'!$B$7:$R$2292,7,0)</f>
        <v>3.2077</v>
      </c>
      <c r="I35" s="66">
        <f t="shared" si="2"/>
        <v>16</v>
      </c>
      <c r="J35" s="65">
        <f>VLOOKUP($A35,'Return Data'!$B$7:$R$2292,8,0)</f>
        <v>3.2717999999999998</v>
      </c>
      <c r="K35" s="66">
        <f t="shared" si="3"/>
        <v>20</v>
      </c>
      <c r="L35" s="65">
        <f>VLOOKUP($A35,'Return Data'!$B$7:$R$2292,9,0)</f>
        <v>3.1958000000000002</v>
      </c>
      <c r="M35" s="66">
        <f t="shared" si="4"/>
        <v>25</v>
      </c>
      <c r="N35" s="65">
        <f>VLOOKUP($A35,'Return Data'!$B$7:$R$2292,10,0)</f>
        <v>3.2757000000000001</v>
      </c>
      <c r="O35" s="66">
        <f t="shared" si="5"/>
        <v>23</v>
      </c>
      <c r="P35" s="65">
        <f>VLOOKUP($A35,'Return Data'!$B$7:$R$2292,11,0)</f>
        <v>3.2604000000000002</v>
      </c>
      <c r="Q35" s="66">
        <f t="shared" si="11"/>
        <v>14</v>
      </c>
      <c r="R35" s="65">
        <f>VLOOKUP($A35,'Return Data'!$B$7:$R$2292,12,0)</f>
        <v>3.1928000000000001</v>
      </c>
      <c r="S35" s="66">
        <f t="shared" si="6"/>
        <v>16</v>
      </c>
      <c r="T35" s="65">
        <f>VLOOKUP($A35,'Return Data'!$B$7:$R$2292,13,0)</f>
        <v>3.1774</v>
      </c>
      <c r="U35" s="66">
        <f t="shared" si="7"/>
        <v>17</v>
      </c>
      <c r="V35" s="65">
        <f>VLOOKUP($A35,'Return Data'!$B$7:$R$2292,17,0)</f>
        <v>3.0344000000000002</v>
      </c>
      <c r="W35" s="66">
        <f t="shared" si="8"/>
        <v>19</v>
      </c>
      <c r="X35" s="65"/>
      <c r="Y35" s="66"/>
      <c r="Z35" s="65">
        <f>VLOOKUP($A35,'Return Data'!$B$7:$R$2292,16,0)</f>
        <v>3.7023999999999999</v>
      </c>
      <c r="AA35" s="67">
        <f t="shared" si="10"/>
        <v>15</v>
      </c>
    </row>
    <row r="36" spans="1:27" x14ac:dyDescent="0.3">
      <c r="A36" s="63" t="s">
        <v>1285</v>
      </c>
      <c r="B36" s="64">
        <f>VLOOKUP($A36,'Return Data'!$B$7:$R$2292,3,0)</f>
        <v>44651</v>
      </c>
      <c r="C36" s="65">
        <f>VLOOKUP($A36,'Return Data'!$B$7:$R$2292,4,0)</f>
        <v>2883.4690000000001</v>
      </c>
      <c r="D36" s="65">
        <f>VLOOKUP($A36,'Return Data'!$B$7:$R$2292,5,0)</f>
        <v>3.3852000000000002</v>
      </c>
      <c r="E36" s="66">
        <f t="shared" si="0"/>
        <v>21</v>
      </c>
      <c r="F36" s="65">
        <f>VLOOKUP($A36,'Return Data'!$B$7:$R$2292,6,0)</f>
        <v>3.2755999999999998</v>
      </c>
      <c r="G36" s="66">
        <f t="shared" si="1"/>
        <v>19</v>
      </c>
      <c r="H36" s="65">
        <f>VLOOKUP($A36,'Return Data'!$B$7:$R$2292,7,0)</f>
        <v>3.1962000000000002</v>
      </c>
      <c r="I36" s="66">
        <f t="shared" si="2"/>
        <v>18</v>
      </c>
      <c r="J36" s="65">
        <f>VLOOKUP($A36,'Return Data'!$B$7:$R$2292,8,0)</f>
        <v>3.3028</v>
      </c>
      <c r="K36" s="66">
        <f t="shared" si="3"/>
        <v>13</v>
      </c>
      <c r="L36" s="65">
        <f>VLOOKUP($A36,'Return Data'!$B$7:$R$2292,9,0)</f>
        <v>3.2669000000000001</v>
      </c>
      <c r="M36" s="66">
        <f t="shared" si="4"/>
        <v>8</v>
      </c>
      <c r="N36" s="65">
        <f>VLOOKUP($A36,'Return Data'!$B$7:$R$2292,10,0)</f>
        <v>3.3311999999999999</v>
      </c>
      <c r="O36" s="66">
        <f t="shared" si="5"/>
        <v>9</v>
      </c>
      <c r="P36" s="65">
        <f>VLOOKUP($A36,'Return Data'!$B$7:$R$2292,11,0)</f>
        <v>3.2934000000000001</v>
      </c>
      <c r="Q36" s="66">
        <f t="shared" si="11"/>
        <v>8</v>
      </c>
      <c r="R36" s="65">
        <f>VLOOKUP($A36,'Return Data'!$B$7:$R$2292,12,0)</f>
        <v>3.2248999999999999</v>
      </c>
      <c r="S36" s="66">
        <f t="shared" ref="S36" si="12">RANK(R36,R$8:R$37,0)</f>
        <v>8</v>
      </c>
      <c r="T36" s="65">
        <f>VLOOKUP($A36,'Return Data'!$B$7:$R$2292,13,0)</f>
        <v>3.2136</v>
      </c>
      <c r="U36" s="66">
        <f t="shared" ref="U36" si="13">RANK(T36,T$8:T$37,0)</f>
        <v>9</v>
      </c>
      <c r="V36" s="65">
        <f>VLOOKUP($A36,'Return Data'!$B$7:$R$2292,17,0)</f>
        <v>3.1038000000000001</v>
      </c>
      <c r="W36" s="66">
        <f t="shared" ref="W36" si="14">RANK(V36,V$8:V$37,0)</f>
        <v>9</v>
      </c>
      <c r="X36" s="65">
        <f>VLOOKUP($A36,'Return Data'!$B$7:$R$2292,14,0)</f>
        <v>3.7867000000000002</v>
      </c>
      <c r="Y36" s="66">
        <f t="shared" ref="Y36" si="15">RANK(X36,X$8:X$37,0)</f>
        <v>2</v>
      </c>
      <c r="Z36" s="65">
        <f>VLOOKUP($A36,'Return Data'!$B$7:$R$2292,16,0)</f>
        <v>5.9507000000000003</v>
      </c>
      <c r="AA36" s="67">
        <f t="shared" ref="AA36" si="16">RANK(Z36,Z$8:Z$37,0)</f>
        <v>3</v>
      </c>
    </row>
    <row r="37" spans="1:27" x14ac:dyDescent="0.3">
      <c r="A37" s="63" t="s">
        <v>1982</v>
      </c>
      <c r="B37" s="64">
        <f>VLOOKUP($A37,'Return Data'!$B$7:$R$2292,3,0)</f>
        <v>44651</v>
      </c>
      <c r="C37" s="65">
        <f>VLOOKUP($A37,'Return Data'!$B$7:$R$2292,4,0)</f>
        <v>1090.4395</v>
      </c>
      <c r="D37" s="65">
        <f>VLOOKUP($A37,'Return Data'!$B$7:$R$2292,5,0)</f>
        <v>3.4546999999999999</v>
      </c>
      <c r="E37" s="66">
        <f t="shared" si="0"/>
        <v>17</v>
      </c>
      <c r="F37" s="65">
        <f>VLOOKUP($A37,'Return Data'!$B$7:$R$2292,6,0)</f>
        <v>3.1473</v>
      </c>
      <c r="G37" s="66">
        <f t="shared" si="1"/>
        <v>28</v>
      </c>
      <c r="H37" s="65">
        <f>VLOOKUP($A37,'Return Data'!$B$7:$R$2292,7,0)</f>
        <v>3.0257999999999998</v>
      </c>
      <c r="I37" s="66">
        <f t="shared" si="2"/>
        <v>28</v>
      </c>
      <c r="J37" s="65">
        <f>VLOOKUP($A37,'Return Data'!$B$7:$R$2292,8,0)</f>
        <v>3.0653999999999999</v>
      </c>
      <c r="K37" s="66">
        <f t="shared" si="3"/>
        <v>29</v>
      </c>
      <c r="L37" s="65">
        <f>VLOOKUP($A37,'Return Data'!$B$7:$R$2292,9,0)</f>
        <v>2.9937999999999998</v>
      </c>
      <c r="M37" s="66">
        <f t="shared" si="4"/>
        <v>29</v>
      </c>
      <c r="N37" s="65">
        <f>VLOOKUP($A37,'Return Data'!$B$7:$R$2292,10,0)</f>
        <v>3.0746000000000002</v>
      </c>
      <c r="O37" s="66">
        <f t="shared" si="5"/>
        <v>29</v>
      </c>
      <c r="P37" s="65">
        <f>VLOOKUP($A37,'Return Data'!$B$7:$R$2292,11,0)</f>
        <v>3.0579000000000001</v>
      </c>
      <c r="Q37" s="66">
        <f t="shared" si="11"/>
        <v>29</v>
      </c>
      <c r="R37" s="65">
        <f>VLOOKUP($A37,'Return Data'!$B$7:$R$2292,12,0)</f>
        <v>3.0255999999999998</v>
      </c>
      <c r="S37" s="66">
        <f t="shared" ref="S37" si="17">RANK(R37,R$8:R$37,0)</f>
        <v>29</v>
      </c>
      <c r="T37" s="65">
        <f>VLOOKUP($A37,'Return Data'!$B$7:$R$2292,13,0)</f>
        <v>3.0564</v>
      </c>
      <c r="U37" s="66">
        <f t="shared" ref="U37" si="18">RANK(T37,T$8:T$37,0)</f>
        <v>29</v>
      </c>
      <c r="V37" s="65">
        <f>VLOOKUP($A37,'Return Data'!$B$7:$R$2292,17,0)</f>
        <v>2.9403000000000001</v>
      </c>
      <c r="W37" s="66">
        <f t="shared" ref="W37" si="19">RANK(V37,V$8:V$37,0)</f>
        <v>28</v>
      </c>
      <c r="X37" s="65"/>
      <c r="Y37" s="66"/>
      <c r="Z37" s="65">
        <f>VLOOKUP($A37,'Return Data'!$B$7:$R$2292,16,0)</f>
        <v>3.3788999999999998</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3.4226200000000007</v>
      </c>
      <c r="E39" s="74"/>
      <c r="F39" s="75">
        <f>AVERAGE(F8:F37)</f>
        <v>3.206599999999999</v>
      </c>
      <c r="G39" s="74"/>
      <c r="H39" s="75">
        <f>AVERAGE(H8:H37)</f>
        <v>3.1161933333333334</v>
      </c>
      <c r="I39" s="74"/>
      <c r="J39" s="75">
        <f>AVERAGE(J8:J37)</f>
        <v>3.1845199999999996</v>
      </c>
      <c r="K39" s="74"/>
      <c r="L39" s="75">
        <f>AVERAGE(L8:L37)</f>
        <v>3.1304100000000004</v>
      </c>
      <c r="M39" s="74"/>
      <c r="N39" s="75">
        <f>AVERAGE(N8:N37)</f>
        <v>3.1921299999999997</v>
      </c>
      <c r="O39" s="74"/>
      <c r="P39" s="75">
        <f>AVERAGE(P8:P37)</f>
        <v>3.1527500000000002</v>
      </c>
      <c r="Q39" s="74"/>
      <c r="R39" s="75">
        <f>AVERAGE(R8:R37)</f>
        <v>3.0895666666666668</v>
      </c>
      <c r="S39" s="74"/>
      <c r="T39" s="75">
        <f>AVERAGE(T8:T37)</f>
        <v>3.0806500000000003</v>
      </c>
      <c r="U39" s="74"/>
      <c r="V39" s="75">
        <f>AVERAGE(V8:V37)</f>
        <v>2.9611896551724137</v>
      </c>
      <c r="W39" s="74"/>
      <c r="X39" s="75">
        <f>AVERAGE(X8:X37)</f>
        <v>3.7282400000000004</v>
      </c>
      <c r="Y39" s="74"/>
      <c r="Z39" s="75">
        <f>AVERAGE(Z8:Z37)</f>
        <v>3.8723066666666668</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3.5306000000000002</v>
      </c>
      <c r="Y40" s="74"/>
      <c r="Z40" s="75">
        <f>MIN(Z8:Z37)</f>
        <v>0</v>
      </c>
      <c r="AA40" s="76"/>
    </row>
    <row r="41" spans="1:27" ht="15" thickBot="1" x14ac:dyDescent="0.35">
      <c r="A41" s="77" t="s">
        <v>29</v>
      </c>
      <c r="B41" s="78"/>
      <c r="C41" s="78"/>
      <c r="D41" s="79">
        <f>MAX(D8:D37)</f>
        <v>4.8780000000000001</v>
      </c>
      <c r="E41" s="78"/>
      <c r="F41" s="79">
        <f>MAX(F8:F37)</f>
        <v>3.7662</v>
      </c>
      <c r="G41" s="78"/>
      <c r="H41" s="79">
        <f>MAX(H8:H37)</f>
        <v>3.7926000000000002</v>
      </c>
      <c r="I41" s="78"/>
      <c r="J41" s="79">
        <f>MAX(J8:J37)</f>
        <v>3.5813000000000001</v>
      </c>
      <c r="K41" s="78"/>
      <c r="L41" s="79">
        <f>MAX(L8:L37)</f>
        <v>3.4586000000000001</v>
      </c>
      <c r="M41" s="78"/>
      <c r="N41" s="79">
        <f>MAX(N8:N37)</f>
        <v>3.5049000000000001</v>
      </c>
      <c r="O41" s="78"/>
      <c r="P41" s="79">
        <f>MAX(P8:P37)</f>
        <v>3.4489000000000001</v>
      </c>
      <c r="Q41" s="78"/>
      <c r="R41" s="79">
        <f>MAX(R8:R37)</f>
        <v>3.3365</v>
      </c>
      <c r="S41" s="78"/>
      <c r="T41" s="79">
        <f>MAX(T8:T37)</f>
        <v>3.3142</v>
      </c>
      <c r="U41" s="78"/>
      <c r="V41" s="79">
        <f>MAX(V8:V37)</f>
        <v>3.1627999999999998</v>
      </c>
      <c r="W41" s="78"/>
      <c r="X41" s="79">
        <f>MAX(X8:X37)</f>
        <v>3.8275000000000001</v>
      </c>
      <c r="Y41" s="78"/>
      <c r="Z41" s="79">
        <f>MAX(Z8:Z37)</f>
        <v>6.5073999999999996</v>
      </c>
      <c r="AA41" s="80"/>
    </row>
    <row r="42" spans="1:27" x14ac:dyDescent="0.3">
      <c r="A42" s="112" t="s">
        <v>431</v>
      </c>
    </row>
    <row r="43" spans="1:27" x14ac:dyDescent="0.3">
      <c r="A43" s="14" t="s">
        <v>340</v>
      </c>
    </row>
  </sheetData>
  <sheetProtection algorithmName="SHA-512" hashValue="1oissQUcK+Q+DiWogdYnYDH7P2bGqHbMIwuYolYtlGSr8KbcE1EKlIiTQh+kqIrduEY0xojtbrVkFtFixzOSIQ==" saltValue="GDJC7K/5Aa+Of2Y2t6T4D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982</v>
      </c>
      <c r="B8" s="64">
        <f>VLOOKUP($A8,'Return Data'!$B$7:$R$2292,3,0)</f>
        <v>44651</v>
      </c>
      <c r="C8" s="65">
        <f>VLOOKUP($A8,'Return Data'!$B$7:$R$2292,4,0)</f>
        <v>578.35979999999995</v>
      </c>
      <c r="D8" s="65">
        <f>VLOOKUP($A8,'Return Data'!$B$7:$R$2292,5,0)</f>
        <v>19.896599999999999</v>
      </c>
      <c r="E8" s="66">
        <f t="shared" ref="E8:E32" si="0">RANK(D8,D$8:D$32,0)</f>
        <v>5</v>
      </c>
      <c r="F8" s="65">
        <f>VLOOKUP($A8,'Return Data'!$B$7:$R$2292,6,0)</f>
        <v>8.7890999999999995</v>
      </c>
      <c r="G8" s="66">
        <f t="shared" ref="G8:G32" si="1">RANK(F8,F$8:F$32,0)</f>
        <v>13</v>
      </c>
      <c r="H8" s="65">
        <f>VLOOKUP($A8,'Return Data'!$B$7:$R$2292,7,0)</f>
        <v>10.375999999999999</v>
      </c>
      <c r="I8" s="66">
        <f t="shared" ref="I8:I32" si="2">RANK(H8,H$8:H$32,0)</f>
        <v>4</v>
      </c>
      <c r="J8" s="65">
        <f>VLOOKUP($A8,'Return Data'!$B$7:$R$2292,8,0)</f>
        <v>9.7851999999999997</v>
      </c>
      <c r="K8" s="66">
        <f t="shared" ref="K8:K32" si="3">RANK(J8,J$8:J$32,0)</f>
        <v>3</v>
      </c>
      <c r="L8" s="65">
        <f>VLOOKUP($A8,'Return Data'!$B$7:$R$2292,9,0)</f>
        <v>6.4203000000000001</v>
      </c>
      <c r="M8" s="66">
        <f t="shared" ref="M8:M32" si="4">RANK(L8,L$8:L$32,0)</f>
        <v>3</v>
      </c>
      <c r="N8" s="65">
        <f>VLOOKUP($A8,'Return Data'!$B$7:$R$2292,10,0)</f>
        <v>5.1087999999999996</v>
      </c>
      <c r="O8" s="66">
        <f t="shared" ref="O8:O32" si="5">RANK(N8,N$8:N$32,0)</f>
        <v>2</v>
      </c>
      <c r="P8" s="65">
        <f>VLOOKUP($A8,'Return Data'!$B$7:$R$2292,11,0)</f>
        <v>4.3316999999999997</v>
      </c>
      <c r="Q8" s="66">
        <f t="shared" ref="Q8:Q32" si="6">RANK(P8,P$8:P$32,0)</f>
        <v>4</v>
      </c>
      <c r="R8" s="65">
        <f>VLOOKUP($A8,'Return Data'!$B$7:$R$2292,12,0)</f>
        <v>4.5800999999999998</v>
      </c>
      <c r="S8" s="66">
        <f t="shared" ref="S8:S32" si="7">RANK(R8,R$8:R$32,0)</f>
        <v>4</v>
      </c>
      <c r="T8" s="65">
        <f>VLOOKUP($A8,'Return Data'!$B$7:$R$2292,13,0)</f>
        <v>4.7619999999999996</v>
      </c>
      <c r="U8" s="66">
        <f t="shared" ref="U8:U32" si="8">RANK(T8,T$8:T$32,0)</f>
        <v>4</v>
      </c>
      <c r="V8" s="65">
        <f>VLOOKUP($A8,'Return Data'!$B$7:$R$2292,17,0)</f>
        <v>6.12</v>
      </c>
      <c r="W8" s="66">
        <f t="shared" ref="W8:W32" si="9">RANK(V8,V$8:V$32,0)</f>
        <v>5</v>
      </c>
      <c r="X8" s="65">
        <f>VLOOKUP($A8,'Return Data'!$B$7:$R$2292,14,0)</f>
        <v>6.9131</v>
      </c>
      <c r="Y8" s="66">
        <f t="shared" ref="Y8:Y30" si="10">RANK(X8,X$8:X$32,0)</f>
        <v>2</v>
      </c>
      <c r="Z8" s="65">
        <f>VLOOKUP($A8,'Return Data'!$B$7:$R$2292,16,0)</f>
        <v>8.2649000000000008</v>
      </c>
      <c r="AA8" s="67">
        <f t="shared" ref="AA8:AA32" si="11">RANK(Z8,Z$8:Z$32,0)</f>
        <v>2</v>
      </c>
    </row>
    <row r="9" spans="1:27" x14ac:dyDescent="0.3">
      <c r="A9" s="63" t="s">
        <v>983</v>
      </c>
      <c r="B9" s="64">
        <f>VLOOKUP($A9,'Return Data'!$B$7:$R$2292,3,0)</f>
        <v>44651</v>
      </c>
      <c r="C9" s="65">
        <f>VLOOKUP($A9,'Return Data'!$B$7:$R$2292,4,0)</f>
        <v>2590.0210000000002</v>
      </c>
      <c r="D9" s="65">
        <f>VLOOKUP($A9,'Return Data'!$B$7:$R$2292,5,0)</f>
        <v>16.054200000000002</v>
      </c>
      <c r="E9" s="66">
        <f t="shared" si="0"/>
        <v>7</v>
      </c>
      <c r="F9" s="65">
        <f>VLOOKUP($A9,'Return Data'!$B$7:$R$2292,6,0)</f>
        <v>9.4677000000000007</v>
      </c>
      <c r="G9" s="66">
        <f t="shared" si="1"/>
        <v>10</v>
      </c>
      <c r="H9" s="65">
        <f>VLOOKUP($A9,'Return Data'!$B$7:$R$2292,7,0)</f>
        <v>7.3611000000000004</v>
      </c>
      <c r="I9" s="66">
        <f t="shared" si="2"/>
        <v>10</v>
      </c>
      <c r="J9" s="65">
        <f>VLOOKUP($A9,'Return Data'!$B$7:$R$2292,8,0)</f>
        <v>7.5936000000000003</v>
      </c>
      <c r="K9" s="66">
        <f t="shared" si="3"/>
        <v>5</v>
      </c>
      <c r="L9" s="65">
        <f>VLOOKUP($A9,'Return Data'!$B$7:$R$2292,9,0)</f>
        <v>5.8289999999999997</v>
      </c>
      <c r="M9" s="66">
        <f t="shared" si="4"/>
        <v>4</v>
      </c>
      <c r="N9" s="65">
        <f>VLOOKUP($A9,'Return Data'!$B$7:$R$2292,10,0)</f>
        <v>4.6077000000000004</v>
      </c>
      <c r="O9" s="66">
        <f t="shared" si="5"/>
        <v>5</v>
      </c>
      <c r="P9" s="65">
        <f>VLOOKUP($A9,'Return Data'!$B$7:$R$2292,11,0)</f>
        <v>4.0343</v>
      </c>
      <c r="Q9" s="66">
        <f t="shared" si="6"/>
        <v>6</v>
      </c>
      <c r="R9" s="65">
        <f>VLOOKUP($A9,'Return Data'!$B$7:$R$2292,12,0)</f>
        <v>4.2554999999999996</v>
      </c>
      <c r="S9" s="66">
        <f t="shared" si="7"/>
        <v>8</v>
      </c>
      <c r="T9" s="65">
        <f>VLOOKUP($A9,'Return Data'!$B$7:$R$2292,13,0)</f>
        <v>4.3276000000000003</v>
      </c>
      <c r="U9" s="66">
        <f t="shared" si="8"/>
        <v>8</v>
      </c>
      <c r="V9" s="65">
        <f>VLOOKUP($A9,'Return Data'!$B$7:$R$2292,17,0)</f>
        <v>5.5420999999999996</v>
      </c>
      <c r="W9" s="66">
        <f t="shared" si="9"/>
        <v>11</v>
      </c>
      <c r="X9" s="65">
        <f>VLOOKUP($A9,'Return Data'!$B$7:$R$2292,14,0)</f>
        <v>6.4706999999999999</v>
      </c>
      <c r="Y9" s="66">
        <f t="shared" si="10"/>
        <v>6</v>
      </c>
      <c r="Z9" s="65">
        <f>VLOOKUP($A9,'Return Data'!$B$7:$R$2292,16,0)</f>
        <v>7.9385000000000003</v>
      </c>
      <c r="AA9" s="67">
        <f t="shared" si="11"/>
        <v>5</v>
      </c>
    </row>
    <row r="10" spans="1:27" x14ac:dyDescent="0.3">
      <c r="A10" s="63" t="s">
        <v>986</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2025</v>
      </c>
      <c r="B11" s="64">
        <f>VLOOKUP($A11,'Return Data'!$B$7:$R$2292,3,0)</f>
        <v>44651</v>
      </c>
      <c r="C11" s="65">
        <f>VLOOKUP($A11,'Return Data'!$B$7:$R$2292,4,0)</f>
        <v>35.178699999999999</v>
      </c>
      <c r="D11" s="65">
        <f>VLOOKUP($A11,'Return Data'!$B$7:$R$2292,5,0)</f>
        <v>11.9358</v>
      </c>
      <c r="E11" s="66">
        <f t="shared" si="0"/>
        <v>14</v>
      </c>
      <c r="F11" s="65">
        <f>VLOOKUP($A11,'Return Data'!$B$7:$R$2292,6,0)</f>
        <v>11.839700000000001</v>
      </c>
      <c r="G11" s="66">
        <f t="shared" si="1"/>
        <v>5</v>
      </c>
      <c r="H11" s="65">
        <f>VLOOKUP($A11,'Return Data'!$B$7:$R$2292,7,0)</f>
        <v>7.7487000000000004</v>
      </c>
      <c r="I11" s="66">
        <f t="shared" si="2"/>
        <v>7</v>
      </c>
      <c r="J11" s="65">
        <f>VLOOKUP($A11,'Return Data'!$B$7:$R$2292,8,0)</f>
        <v>7.1341999999999999</v>
      </c>
      <c r="K11" s="66">
        <f t="shared" si="3"/>
        <v>6</v>
      </c>
      <c r="L11" s="65">
        <f>VLOOKUP($A11,'Return Data'!$B$7:$R$2292,9,0)</f>
        <v>4.8495999999999997</v>
      </c>
      <c r="M11" s="66">
        <f t="shared" si="4"/>
        <v>13</v>
      </c>
      <c r="N11" s="65">
        <f>VLOOKUP($A11,'Return Data'!$B$7:$R$2292,10,0)</f>
        <v>4.8886000000000003</v>
      </c>
      <c r="O11" s="66">
        <f t="shared" si="5"/>
        <v>3</v>
      </c>
      <c r="P11" s="65">
        <f>VLOOKUP($A11,'Return Data'!$B$7:$R$2292,11,0)</f>
        <v>4.1898</v>
      </c>
      <c r="Q11" s="66">
        <f t="shared" si="6"/>
        <v>5</v>
      </c>
      <c r="R11" s="65">
        <f>VLOOKUP($A11,'Return Data'!$B$7:$R$2292,12,0)</f>
        <v>4.2857000000000003</v>
      </c>
      <c r="S11" s="66">
        <f t="shared" si="7"/>
        <v>7</v>
      </c>
      <c r="T11" s="65">
        <f>VLOOKUP($A11,'Return Data'!$B$7:$R$2292,13,0)</f>
        <v>4.4607000000000001</v>
      </c>
      <c r="U11" s="66">
        <f t="shared" si="8"/>
        <v>7</v>
      </c>
      <c r="V11" s="65">
        <f>VLOOKUP($A11,'Return Data'!$B$7:$R$2292,17,0)</f>
        <v>5.5542999999999996</v>
      </c>
      <c r="W11" s="66">
        <f t="shared" si="9"/>
        <v>10</v>
      </c>
      <c r="X11" s="65">
        <f>VLOOKUP($A11,'Return Data'!$B$7:$R$2292,14,0)</f>
        <v>6.3388999999999998</v>
      </c>
      <c r="Y11" s="66">
        <f t="shared" si="10"/>
        <v>7</v>
      </c>
      <c r="Z11" s="65">
        <f>VLOOKUP($A11,'Return Data'!$B$7:$R$2292,16,0)</f>
        <v>7.8730000000000002</v>
      </c>
      <c r="AA11" s="67">
        <f t="shared" si="11"/>
        <v>8</v>
      </c>
    </row>
    <row r="12" spans="1:27" x14ac:dyDescent="0.3">
      <c r="A12" s="63" t="s">
        <v>987</v>
      </c>
      <c r="B12" s="64">
        <f>VLOOKUP($A12,'Return Data'!$B$7:$R$2292,3,0)</f>
        <v>44651</v>
      </c>
      <c r="C12" s="65">
        <f>VLOOKUP($A12,'Return Data'!$B$7:$R$2292,4,0)</f>
        <v>34.848700000000001</v>
      </c>
      <c r="D12" s="65">
        <f>VLOOKUP($A12,'Return Data'!$B$7:$R$2292,5,0)</f>
        <v>12.363300000000001</v>
      </c>
      <c r="E12" s="66">
        <f t="shared" si="0"/>
        <v>13</v>
      </c>
      <c r="F12" s="65">
        <f>VLOOKUP($A12,'Return Data'!$B$7:$R$2292,6,0)</f>
        <v>8.2449999999999992</v>
      </c>
      <c r="G12" s="66">
        <f t="shared" si="1"/>
        <v>17</v>
      </c>
      <c r="H12" s="65">
        <f>VLOOKUP($A12,'Return Data'!$B$7:$R$2292,7,0)</f>
        <v>6.4869000000000003</v>
      </c>
      <c r="I12" s="66">
        <f t="shared" si="2"/>
        <v>18</v>
      </c>
      <c r="J12" s="65">
        <f>VLOOKUP($A12,'Return Data'!$B$7:$R$2292,8,0)</f>
        <v>5.6906999999999996</v>
      </c>
      <c r="K12" s="66">
        <f t="shared" si="3"/>
        <v>17</v>
      </c>
      <c r="L12" s="65">
        <f>VLOOKUP($A12,'Return Data'!$B$7:$R$2292,9,0)</f>
        <v>4.4257</v>
      </c>
      <c r="M12" s="66">
        <f t="shared" si="4"/>
        <v>21</v>
      </c>
      <c r="N12" s="65">
        <f>VLOOKUP($A12,'Return Data'!$B$7:$R$2292,10,0)</f>
        <v>3.9910000000000001</v>
      </c>
      <c r="O12" s="66">
        <f t="shared" si="5"/>
        <v>22</v>
      </c>
      <c r="P12" s="65">
        <f>VLOOKUP($A12,'Return Data'!$B$7:$R$2292,11,0)</f>
        <v>3.5760000000000001</v>
      </c>
      <c r="Q12" s="66">
        <f t="shared" si="6"/>
        <v>22</v>
      </c>
      <c r="R12" s="65">
        <f>VLOOKUP($A12,'Return Data'!$B$7:$R$2292,12,0)</f>
        <v>3.6823000000000001</v>
      </c>
      <c r="S12" s="66">
        <f t="shared" si="7"/>
        <v>23</v>
      </c>
      <c r="T12" s="65">
        <f>VLOOKUP($A12,'Return Data'!$B$7:$R$2292,13,0)</f>
        <v>3.6583999999999999</v>
      </c>
      <c r="U12" s="66">
        <f t="shared" si="8"/>
        <v>23</v>
      </c>
      <c r="V12" s="65">
        <f>VLOOKUP($A12,'Return Data'!$B$7:$R$2292,17,0)</f>
        <v>4.6772999999999998</v>
      </c>
      <c r="W12" s="66">
        <f t="shared" si="9"/>
        <v>20</v>
      </c>
      <c r="X12" s="65">
        <f>VLOOKUP($A12,'Return Data'!$B$7:$R$2292,14,0)</f>
        <v>5.6368999999999998</v>
      </c>
      <c r="Y12" s="66">
        <f t="shared" si="10"/>
        <v>14</v>
      </c>
      <c r="Z12" s="65">
        <f>VLOOKUP($A12,'Return Data'!$B$7:$R$2292,16,0)</f>
        <v>7.4466000000000001</v>
      </c>
      <c r="AA12" s="67">
        <f t="shared" si="11"/>
        <v>13</v>
      </c>
    </row>
    <row r="13" spans="1:27" x14ac:dyDescent="0.3">
      <c r="A13" s="63" t="s">
        <v>989</v>
      </c>
      <c r="B13" s="64">
        <f>VLOOKUP($A13,'Return Data'!$B$7:$R$2292,3,0)</f>
        <v>44651</v>
      </c>
      <c r="C13" s="65">
        <f>VLOOKUP($A13,'Return Data'!$B$7:$R$2292,4,0)</f>
        <v>16.459700000000002</v>
      </c>
      <c r="D13" s="65">
        <f>VLOOKUP($A13,'Return Data'!$B$7:$R$2292,5,0)</f>
        <v>13.532</v>
      </c>
      <c r="E13" s="66">
        <f t="shared" si="0"/>
        <v>10</v>
      </c>
      <c r="F13" s="65">
        <f>VLOOKUP($A13,'Return Data'!$B$7:$R$2292,6,0)</f>
        <v>9.2468000000000004</v>
      </c>
      <c r="G13" s="66">
        <f t="shared" si="1"/>
        <v>11</v>
      </c>
      <c r="H13" s="65">
        <f>VLOOKUP($A13,'Return Data'!$B$7:$R$2292,7,0)</f>
        <v>6.7564000000000002</v>
      </c>
      <c r="I13" s="66">
        <f t="shared" si="2"/>
        <v>11</v>
      </c>
      <c r="J13" s="65">
        <f>VLOOKUP($A13,'Return Data'!$B$7:$R$2292,8,0)</f>
        <v>5.9057000000000004</v>
      </c>
      <c r="K13" s="66">
        <f t="shared" si="3"/>
        <v>14</v>
      </c>
      <c r="L13" s="65">
        <f>VLOOKUP($A13,'Return Data'!$B$7:$R$2292,9,0)</f>
        <v>5.0214999999999996</v>
      </c>
      <c r="M13" s="66">
        <f t="shared" si="4"/>
        <v>10</v>
      </c>
      <c r="N13" s="65">
        <f>VLOOKUP($A13,'Return Data'!$B$7:$R$2292,10,0)</f>
        <v>4.3205</v>
      </c>
      <c r="O13" s="66">
        <f t="shared" si="5"/>
        <v>13</v>
      </c>
      <c r="P13" s="65">
        <f>VLOOKUP($A13,'Return Data'!$B$7:$R$2292,11,0)</f>
        <v>3.8180000000000001</v>
      </c>
      <c r="Q13" s="66">
        <f t="shared" si="6"/>
        <v>14</v>
      </c>
      <c r="R13" s="65">
        <f>VLOOKUP($A13,'Return Data'!$B$7:$R$2292,12,0)</f>
        <v>3.9937</v>
      </c>
      <c r="S13" s="66">
        <f t="shared" si="7"/>
        <v>14</v>
      </c>
      <c r="T13" s="65">
        <f>VLOOKUP($A13,'Return Data'!$B$7:$R$2292,13,0)</f>
        <v>4.0167000000000002</v>
      </c>
      <c r="U13" s="66">
        <f t="shared" si="8"/>
        <v>16</v>
      </c>
      <c r="V13" s="65">
        <f>VLOOKUP($A13,'Return Data'!$B$7:$R$2292,17,0)</f>
        <v>5.0871000000000004</v>
      </c>
      <c r="W13" s="66">
        <f t="shared" si="9"/>
        <v>18</v>
      </c>
      <c r="X13" s="65">
        <f>VLOOKUP($A13,'Return Data'!$B$7:$R$2292,14,0)</f>
        <v>6.1062000000000003</v>
      </c>
      <c r="Y13" s="66">
        <f t="shared" si="10"/>
        <v>12</v>
      </c>
      <c r="Z13" s="65">
        <f>VLOOKUP($A13,'Return Data'!$B$7:$R$2292,16,0)</f>
        <v>7.3102999999999998</v>
      </c>
      <c r="AA13" s="67">
        <f t="shared" si="11"/>
        <v>15</v>
      </c>
    </row>
    <row r="14" spans="1:27" x14ac:dyDescent="0.3">
      <c r="A14" s="63" t="s">
        <v>1834</v>
      </c>
      <c r="B14" s="64">
        <f>VLOOKUP($A14,'Return Data'!$B$7:$R$2292,3,0)</f>
        <v>44651</v>
      </c>
      <c r="C14" s="65">
        <f>VLOOKUP($A14,'Return Data'!$B$7:$R$2292,4,0)</f>
        <v>28.141999999999999</v>
      </c>
      <c r="D14" s="65">
        <f>VLOOKUP($A14,'Return Data'!$B$7:$R$2292,5,0)</f>
        <v>11.6767</v>
      </c>
      <c r="E14" s="66">
        <f t="shared" si="0"/>
        <v>15</v>
      </c>
      <c r="F14" s="65">
        <f>VLOOKUP($A14,'Return Data'!$B$7:$R$2292,6,0)</f>
        <v>12.767200000000001</v>
      </c>
      <c r="G14" s="66">
        <f t="shared" si="1"/>
        <v>2</v>
      </c>
      <c r="H14" s="65">
        <f>VLOOKUP($A14,'Return Data'!$B$7:$R$2292,7,0)</f>
        <v>11.9597</v>
      </c>
      <c r="I14" s="66">
        <f t="shared" si="2"/>
        <v>2</v>
      </c>
      <c r="J14" s="65">
        <f>VLOOKUP($A14,'Return Data'!$B$7:$R$2292,8,0)</f>
        <v>48.917499999999997</v>
      </c>
      <c r="K14" s="66">
        <f t="shared" si="3"/>
        <v>1</v>
      </c>
      <c r="L14" s="65">
        <f>VLOOKUP($A14,'Return Data'!$B$7:$R$2292,9,0)</f>
        <v>27.623200000000001</v>
      </c>
      <c r="M14" s="66">
        <f t="shared" si="4"/>
        <v>1</v>
      </c>
      <c r="N14" s="65">
        <f>VLOOKUP($A14,'Return Data'!$B$7:$R$2292,10,0)</f>
        <v>14.702</v>
      </c>
      <c r="O14" s="66">
        <f t="shared" si="5"/>
        <v>1</v>
      </c>
      <c r="P14" s="65">
        <f>VLOOKUP($A14,'Return Data'!$B$7:$R$2292,11,0)</f>
        <v>17.787700000000001</v>
      </c>
      <c r="Q14" s="66">
        <f t="shared" si="6"/>
        <v>1</v>
      </c>
      <c r="R14" s="65">
        <f>VLOOKUP($A14,'Return Data'!$B$7:$R$2292,12,0)</f>
        <v>20.285399999999999</v>
      </c>
      <c r="S14" s="66">
        <f t="shared" si="7"/>
        <v>1</v>
      </c>
      <c r="T14" s="65">
        <f>VLOOKUP($A14,'Return Data'!$B$7:$R$2292,13,0)</f>
        <v>18.060700000000001</v>
      </c>
      <c r="U14" s="66">
        <f t="shared" si="8"/>
        <v>1</v>
      </c>
      <c r="V14" s="65">
        <f>VLOOKUP($A14,'Return Data'!$B$7:$R$2292,17,0)</f>
        <v>15.4758</v>
      </c>
      <c r="W14" s="66">
        <f t="shared" si="9"/>
        <v>1</v>
      </c>
      <c r="X14" s="65">
        <f>VLOOKUP($A14,'Return Data'!$B$7:$R$2292,14,0)</f>
        <v>8.2537000000000003</v>
      </c>
      <c r="Y14" s="66">
        <f t="shared" si="10"/>
        <v>1</v>
      </c>
      <c r="Z14" s="65">
        <f>VLOOKUP($A14,'Return Data'!$B$7:$R$2292,16,0)</f>
        <v>9.2296999999999993</v>
      </c>
      <c r="AA14" s="67">
        <f t="shared" si="11"/>
        <v>1</v>
      </c>
    </row>
    <row r="15" spans="1:27" x14ac:dyDescent="0.3">
      <c r="A15" s="63" t="s">
        <v>996</v>
      </c>
      <c r="B15" s="64">
        <f>VLOOKUP($A15,'Return Data'!$B$7:$R$2292,3,0)</f>
        <v>44651</v>
      </c>
      <c r="C15" s="65">
        <f>VLOOKUP($A15,'Return Data'!$B$7:$R$2292,4,0)</f>
        <v>49.788200000000003</v>
      </c>
      <c r="D15" s="65">
        <f>VLOOKUP($A15,'Return Data'!$B$7:$R$2292,5,0)</f>
        <v>18.8505</v>
      </c>
      <c r="E15" s="66">
        <f t="shared" si="0"/>
        <v>6</v>
      </c>
      <c r="F15" s="65">
        <f>VLOOKUP($A15,'Return Data'!$B$7:$R$2292,6,0)</f>
        <v>10.9331</v>
      </c>
      <c r="G15" s="66">
        <f t="shared" si="1"/>
        <v>7</v>
      </c>
      <c r="H15" s="65">
        <f>VLOOKUP($A15,'Return Data'!$B$7:$R$2292,7,0)</f>
        <v>8.0241000000000007</v>
      </c>
      <c r="I15" s="66">
        <f t="shared" si="2"/>
        <v>6</v>
      </c>
      <c r="J15" s="65">
        <f>VLOOKUP($A15,'Return Data'!$B$7:$R$2292,8,0)</f>
        <v>6.6673</v>
      </c>
      <c r="K15" s="66">
        <f t="shared" si="3"/>
        <v>7</v>
      </c>
      <c r="L15" s="65">
        <f>VLOOKUP($A15,'Return Data'!$B$7:$R$2292,9,0)</f>
        <v>5.4644000000000004</v>
      </c>
      <c r="M15" s="66">
        <f t="shared" si="4"/>
        <v>5</v>
      </c>
      <c r="N15" s="65">
        <f>VLOOKUP($A15,'Return Data'!$B$7:$R$2292,10,0)</f>
        <v>4.3395000000000001</v>
      </c>
      <c r="O15" s="66">
        <f t="shared" si="5"/>
        <v>10</v>
      </c>
      <c r="P15" s="65">
        <f>VLOOKUP($A15,'Return Data'!$B$7:$R$2292,11,0)</f>
        <v>3.8675999999999999</v>
      </c>
      <c r="Q15" s="66">
        <f t="shared" si="6"/>
        <v>12</v>
      </c>
      <c r="R15" s="65">
        <f>VLOOKUP($A15,'Return Data'!$B$7:$R$2292,12,0)</f>
        <v>4.3528000000000002</v>
      </c>
      <c r="S15" s="66">
        <f t="shared" si="7"/>
        <v>6</v>
      </c>
      <c r="T15" s="65">
        <f>VLOOKUP($A15,'Return Data'!$B$7:$R$2292,13,0)</f>
        <v>4.6521999999999997</v>
      </c>
      <c r="U15" s="66">
        <f t="shared" si="8"/>
        <v>5</v>
      </c>
      <c r="V15" s="65">
        <f>VLOOKUP($A15,'Return Data'!$B$7:$R$2292,17,0)</f>
        <v>6.1234000000000002</v>
      </c>
      <c r="W15" s="66">
        <f t="shared" si="9"/>
        <v>4</v>
      </c>
      <c r="X15" s="65">
        <f>VLOOKUP($A15,'Return Data'!$B$7:$R$2292,14,0)</f>
        <v>6.7885</v>
      </c>
      <c r="Y15" s="66">
        <f t="shared" si="10"/>
        <v>4</v>
      </c>
      <c r="Z15" s="65">
        <f>VLOOKUP($A15,'Return Data'!$B$7:$R$2292,16,0)</f>
        <v>7.8952</v>
      </c>
      <c r="AA15" s="67">
        <f t="shared" si="11"/>
        <v>6</v>
      </c>
    </row>
    <row r="16" spans="1:27" x14ac:dyDescent="0.3">
      <c r="A16" s="63" t="s">
        <v>998</v>
      </c>
      <c r="B16" s="64">
        <f>VLOOKUP($A16,'Return Data'!$B$7:$R$2292,3,0)</f>
        <v>44651</v>
      </c>
      <c r="C16" s="65">
        <f>VLOOKUP($A16,'Return Data'!$B$7:$R$2292,4,0)</f>
        <v>17.9468</v>
      </c>
      <c r="D16" s="65">
        <f>VLOOKUP($A16,'Return Data'!$B$7:$R$2292,5,0)</f>
        <v>20.960100000000001</v>
      </c>
      <c r="E16" s="66">
        <f t="shared" si="0"/>
        <v>4</v>
      </c>
      <c r="F16" s="65">
        <f>VLOOKUP($A16,'Return Data'!$B$7:$R$2292,6,0)</f>
        <v>11.5357</v>
      </c>
      <c r="G16" s="66">
        <f t="shared" si="1"/>
        <v>6</v>
      </c>
      <c r="H16" s="65">
        <f>VLOOKUP($A16,'Return Data'!$B$7:$R$2292,7,0)</f>
        <v>7.4192999999999998</v>
      </c>
      <c r="I16" s="66">
        <f t="shared" si="2"/>
        <v>9</v>
      </c>
      <c r="J16" s="65">
        <f>VLOOKUP($A16,'Return Data'!$B$7:$R$2292,8,0)</f>
        <v>6.6265999999999998</v>
      </c>
      <c r="K16" s="66">
        <f t="shared" si="3"/>
        <v>8</v>
      </c>
      <c r="L16" s="65">
        <f>VLOOKUP($A16,'Return Data'!$B$7:$R$2292,9,0)</f>
        <v>5.1792999999999996</v>
      </c>
      <c r="M16" s="66">
        <f t="shared" si="4"/>
        <v>8</v>
      </c>
      <c r="N16" s="65">
        <f>VLOOKUP($A16,'Return Data'!$B$7:$R$2292,10,0)</f>
        <v>4.4779999999999998</v>
      </c>
      <c r="O16" s="66">
        <f t="shared" si="5"/>
        <v>7</v>
      </c>
      <c r="P16" s="65">
        <f>VLOOKUP($A16,'Return Data'!$B$7:$R$2292,11,0)</f>
        <v>3.9750000000000001</v>
      </c>
      <c r="Q16" s="66">
        <f t="shared" si="6"/>
        <v>7</v>
      </c>
      <c r="R16" s="65">
        <f>VLOOKUP($A16,'Return Data'!$B$7:$R$2292,12,0)</f>
        <v>4.202</v>
      </c>
      <c r="S16" s="66">
        <f t="shared" si="7"/>
        <v>10</v>
      </c>
      <c r="T16" s="65">
        <f>VLOOKUP($A16,'Return Data'!$B$7:$R$2292,13,0)</f>
        <v>4.2746000000000004</v>
      </c>
      <c r="U16" s="66">
        <f t="shared" si="8"/>
        <v>10</v>
      </c>
      <c r="V16" s="65">
        <f>VLOOKUP($A16,'Return Data'!$B$7:$R$2292,17,0)</f>
        <v>3.9765999999999999</v>
      </c>
      <c r="W16" s="66">
        <f t="shared" si="9"/>
        <v>22</v>
      </c>
      <c r="X16" s="65">
        <f>VLOOKUP($A16,'Return Data'!$B$7:$R$2292,14,0)</f>
        <v>1.6333</v>
      </c>
      <c r="Y16" s="66">
        <f t="shared" si="10"/>
        <v>21</v>
      </c>
      <c r="Z16" s="65">
        <f>VLOOKUP($A16,'Return Data'!$B$7:$R$2292,16,0)</f>
        <v>6.2563000000000004</v>
      </c>
      <c r="AA16" s="67">
        <f t="shared" si="11"/>
        <v>21</v>
      </c>
    </row>
    <row r="17" spans="1:27" x14ac:dyDescent="0.3">
      <c r="A17" s="63" t="s">
        <v>1000</v>
      </c>
      <c r="B17" s="64">
        <f>VLOOKUP($A17,'Return Data'!$B$7:$R$2292,3,0)</f>
        <v>44651</v>
      </c>
      <c r="C17" s="65">
        <f>VLOOKUP($A17,'Return Data'!$B$7:$R$2292,4,0)</f>
        <v>437.71319999999997</v>
      </c>
      <c r="D17" s="65">
        <f>VLOOKUP($A17,'Return Data'!$B$7:$R$2292,5,0)</f>
        <v>34.2545</v>
      </c>
      <c r="E17" s="66">
        <f t="shared" si="0"/>
        <v>1</v>
      </c>
      <c r="F17" s="65">
        <f>VLOOKUP($A17,'Return Data'!$B$7:$R$2292,6,0)</f>
        <v>20.4756</v>
      </c>
      <c r="G17" s="66">
        <f t="shared" si="1"/>
        <v>1</v>
      </c>
      <c r="H17" s="65">
        <f>VLOOKUP($A17,'Return Data'!$B$7:$R$2292,7,0)</f>
        <v>12.5778</v>
      </c>
      <c r="I17" s="66">
        <f t="shared" si="2"/>
        <v>1</v>
      </c>
      <c r="J17" s="65">
        <f>VLOOKUP($A17,'Return Data'!$B$7:$R$2292,8,0)</f>
        <v>10.4209</v>
      </c>
      <c r="K17" s="66">
        <f t="shared" si="3"/>
        <v>2</v>
      </c>
      <c r="L17" s="65">
        <f>VLOOKUP($A17,'Return Data'!$B$7:$R$2292,9,0)</f>
        <v>6.6826999999999996</v>
      </c>
      <c r="M17" s="66">
        <f t="shared" si="4"/>
        <v>2</v>
      </c>
      <c r="N17" s="65">
        <f>VLOOKUP($A17,'Return Data'!$B$7:$R$2292,10,0)</f>
        <v>3.3201000000000001</v>
      </c>
      <c r="O17" s="66">
        <f t="shared" si="5"/>
        <v>23</v>
      </c>
      <c r="P17" s="65">
        <f>VLOOKUP($A17,'Return Data'!$B$7:$R$2292,11,0)</f>
        <v>2.5667</v>
      </c>
      <c r="Q17" s="66">
        <f t="shared" si="6"/>
        <v>23</v>
      </c>
      <c r="R17" s="65">
        <f>VLOOKUP($A17,'Return Data'!$B$7:$R$2292,12,0)</f>
        <v>3.823</v>
      </c>
      <c r="S17" s="66">
        <f t="shared" si="7"/>
        <v>22</v>
      </c>
      <c r="T17" s="65">
        <f>VLOOKUP($A17,'Return Data'!$B$7:$R$2292,13,0)</f>
        <v>4.2946999999999997</v>
      </c>
      <c r="U17" s="66">
        <f t="shared" si="8"/>
        <v>9</v>
      </c>
      <c r="V17" s="65">
        <f>VLOOKUP($A17,'Return Data'!$B$7:$R$2292,17,0)</f>
        <v>5.8903999999999996</v>
      </c>
      <c r="W17" s="66">
        <f t="shared" si="9"/>
        <v>8</v>
      </c>
      <c r="X17" s="65">
        <f>VLOOKUP($A17,'Return Data'!$B$7:$R$2292,14,0)</f>
        <v>6.6108000000000002</v>
      </c>
      <c r="Y17" s="66">
        <f t="shared" si="10"/>
        <v>5</v>
      </c>
      <c r="Z17" s="65">
        <f>VLOOKUP($A17,'Return Data'!$B$7:$R$2292,16,0)</f>
        <v>8.0173000000000005</v>
      </c>
      <c r="AA17" s="67">
        <f t="shared" si="11"/>
        <v>4</v>
      </c>
    </row>
    <row r="18" spans="1:27" x14ac:dyDescent="0.3">
      <c r="A18" s="63" t="s">
        <v>1001</v>
      </c>
      <c r="B18" s="64">
        <f>VLOOKUP($A18,'Return Data'!$B$7:$R$2292,3,0)</f>
        <v>44651</v>
      </c>
      <c r="C18" s="65">
        <f>VLOOKUP($A18,'Return Data'!$B$7:$R$2292,4,0)</f>
        <v>31.860199999999999</v>
      </c>
      <c r="D18" s="65">
        <f>VLOOKUP($A18,'Return Data'!$B$7:$R$2292,5,0)</f>
        <v>5.9581999999999997</v>
      </c>
      <c r="E18" s="66">
        <f t="shared" si="0"/>
        <v>22</v>
      </c>
      <c r="F18" s="65">
        <f>VLOOKUP($A18,'Return Data'!$B$7:$R$2292,6,0)</f>
        <v>9.9368999999999996</v>
      </c>
      <c r="G18" s="66">
        <f t="shared" si="1"/>
        <v>8</v>
      </c>
      <c r="H18" s="65">
        <f>VLOOKUP($A18,'Return Data'!$B$7:$R$2292,7,0)</f>
        <v>6.7187999999999999</v>
      </c>
      <c r="I18" s="66">
        <f t="shared" si="2"/>
        <v>13</v>
      </c>
      <c r="J18" s="65">
        <f>VLOOKUP($A18,'Return Data'!$B$7:$R$2292,8,0)</f>
        <v>4.7465999999999999</v>
      </c>
      <c r="K18" s="66">
        <f t="shared" si="3"/>
        <v>23</v>
      </c>
      <c r="L18" s="65">
        <f>VLOOKUP($A18,'Return Data'!$B$7:$R$2292,9,0)</f>
        <v>4.4551999999999996</v>
      </c>
      <c r="M18" s="66">
        <f t="shared" si="4"/>
        <v>19</v>
      </c>
      <c r="N18" s="65">
        <f>VLOOKUP($A18,'Return Data'!$B$7:$R$2292,10,0)</f>
        <v>4.0978000000000003</v>
      </c>
      <c r="O18" s="66">
        <f t="shared" si="5"/>
        <v>19</v>
      </c>
      <c r="P18" s="65">
        <f>VLOOKUP($A18,'Return Data'!$B$7:$R$2292,11,0)</f>
        <v>3.7317</v>
      </c>
      <c r="Q18" s="66">
        <f t="shared" si="6"/>
        <v>18</v>
      </c>
      <c r="R18" s="65">
        <f>VLOOKUP($A18,'Return Data'!$B$7:$R$2292,12,0)</f>
        <v>3.8755000000000002</v>
      </c>
      <c r="S18" s="66">
        <f t="shared" si="7"/>
        <v>19</v>
      </c>
      <c r="T18" s="65">
        <f>VLOOKUP($A18,'Return Data'!$B$7:$R$2292,13,0)</f>
        <v>3.9220000000000002</v>
      </c>
      <c r="U18" s="66">
        <f t="shared" si="8"/>
        <v>20</v>
      </c>
      <c r="V18" s="65">
        <f>VLOOKUP($A18,'Return Data'!$B$7:$R$2292,17,0)</f>
        <v>5.0064000000000002</v>
      </c>
      <c r="W18" s="66">
        <f t="shared" si="9"/>
        <v>19</v>
      </c>
      <c r="X18" s="65">
        <f>VLOOKUP($A18,'Return Data'!$B$7:$R$2292,14,0)</f>
        <v>5.9996999999999998</v>
      </c>
      <c r="Y18" s="66">
        <f t="shared" si="10"/>
        <v>13</v>
      </c>
      <c r="Z18" s="65">
        <f>VLOOKUP($A18,'Return Data'!$B$7:$R$2292,16,0)</f>
        <v>7.7595000000000001</v>
      </c>
      <c r="AA18" s="67">
        <f t="shared" si="11"/>
        <v>10</v>
      </c>
    </row>
    <row r="19" spans="1:27" x14ac:dyDescent="0.3">
      <c r="A19" s="63" t="s">
        <v>1004</v>
      </c>
      <c r="B19" s="64">
        <f>VLOOKUP($A19,'Return Data'!$B$7:$R$2292,3,0)</f>
        <v>44651</v>
      </c>
      <c r="C19" s="65">
        <f>VLOOKUP($A19,'Return Data'!$B$7:$R$2292,4,0)</f>
        <v>3172.7123999999999</v>
      </c>
      <c r="D19" s="65">
        <f>VLOOKUP($A19,'Return Data'!$B$7:$R$2292,5,0)</f>
        <v>11.5275</v>
      </c>
      <c r="E19" s="66">
        <f t="shared" si="0"/>
        <v>16</v>
      </c>
      <c r="F19" s="65">
        <f>VLOOKUP($A19,'Return Data'!$B$7:$R$2292,6,0)</f>
        <v>8.0380000000000003</v>
      </c>
      <c r="G19" s="66">
        <f t="shared" si="1"/>
        <v>18</v>
      </c>
      <c r="H19" s="65">
        <f>VLOOKUP($A19,'Return Data'!$B$7:$R$2292,7,0)</f>
        <v>6.4572000000000003</v>
      </c>
      <c r="I19" s="66">
        <f t="shared" si="2"/>
        <v>19</v>
      </c>
      <c r="J19" s="65">
        <f>VLOOKUP($A19,'Return Data'!$B$7:$R$2292,8,0)</f>
        <v>5.8586</v>
      </c>
      <c r="K19" s="66">
        <f t="shared" si="3"/>
        <v>15</v>
      </c>
      <c r="L19" s="65">
        <f>VLOOKUP($A19,'Return Data'!$B$7:$R$2292,9,0)</f>
        <v>4.4355000000000002</v>
      </c>
      <c r="M19" s="66">
        <f t="shared" si="4"/>
        <v>20</v>
      </c>
      <c r="N19" s="65">
        <f>VLOOKUP($A19,'Return Data'!$B$7:$R$2292,10,0)</f>
        <v>4.0781000000000001</v>
      </c>
      <c r="O19" s="66">
        <f t="shared" si="5"/>
        <v>20</v>
      </c>
      <c r="P19" s="65">
        <f>VLOOKUP($A19,'Return Data'!$B$7:$R$2292,11,0)</f>
        <v>3.6981000000000002</v>
      </c>
      <c r="Q19" s="66">
        <f t="shared" si="6"/>
        <v>20</v>
      </c>
      <c r="R19" s="65">
        <f>VLOOKUP($A19,'Return Data'!$B$7:$R$2292,12,0)</f>
        <v>3.8479999999999999</v>
      </c>
      <c r="S19" s="66">
        <f t="shared" si="7"/>
        <v>21</v>
      </c>
      <c r="T19" s="65">
        <f>VLOOKUP($A19,'Return Data'!$B$7:$R$2292,13,0)</f>
        <v>3.9615999999999998</v>
      </c>
      <c r="U19" s="66">
        <f t="shared" si="8"/>
        <v>19</v>
      </c>
      <c r="V19" s="65">
        <f>VLOOKUP($A19,'Return Data'!$B$7:$R$2292,17,0)</f>
        <v>5.2868000000000004</v>
      </c>
      <c r="W19" s="66">
        <f t="shared" si="9"/>
        <v>14</v>
      </c>
      <c r="X19" s="65">
        <f>VLOOKUP($A19,'Return Data'!$B$7:$R$2292,14,0)</f>
        <v>6.2984</v>
      </c>
      <c r="Y19" s="66">
        <f t="shared" si="10"/>
        <v>8</v>
      </c>
      <c r="Z19" s="65">
        <f>VLOOKUP($A19,'Return Data'!$B$7:$R$2292,16,0)</f>
        <v>7.7611999999999997</v>
      </c>
      <c r="AA19" s="67">
        <f t="shared" si="11"/>
        <v>9</v>
      </c>
    </row>
    <row r="20" spans="1:27" x14ac:dyDescent="0.3">
      <c r="A20" s="63" t="s">
        <v>1006</v>
      </c>
      <c r="B20" s="64">
        <f>VLOOKUP($A20,'Return Data'!$B$7:$R$2292,3,0)</f>
        <v>44651</v>
      </c>
      <c r="C20" s="65">
        <f>VLOOKUP($A20,'Return Data'!$B$7:$R$2292,4,0)</f>
        <v>30.606400000000001</v>
      </c>
      <c r="D20" s="65">
        <f>VLOOKUP($A20,'Return Data'!$B$7:$R$2292,5,0)</f>
        <v>7.7533000000000003</v>
      </c>
      <c r="E20" s="66">
        <f t="shared" si="0"/>
        <v>21</v>
      </c>
      <c r="F20" s="65">
        <f>VLOOKUP($A20,'Return Data'!$B$7:$R$2292,6,0)</f>
        <v>6.4829999999999997</v>
      </c>
      <c r="G20" s="66">
        <f t="shared" si="1"/>
        <v>22</v>
      </c>
      <c r="H20" s="65">
        <f>VLOOKUP($A20,'Return Data'!$B$7:$R$2292,7,0)</f>
        <v>5.8159999999999998</v>
      </c>
      <c r="I20" s="66">
        <f t="shared" si="2"/>
        <v>23</v>
      </c>
      <c r="J20" s="65">
        <f>VLOOKUP($A20,'Return Data'!$B$7:$R$2292,8,0)</f>
        <v>5.6</v>
      </c>
      <c r="K20" s="66">
        <f t="shared" si="3"/>
        <v>18</v>
      </c>
      <c r="L20" s="65">
        <f>VLOOKUP($A20,'Return Data'!$B$7:$R$2292,9,0)</f>
        <v>4.6228999999999996</v>
      </c>
      <c r="M20" s="66">
        <f t="shared" si="4"/>
        <v>16</v>
      </c>
      <c r="N20" s="65">
        <f>VLOOKUP($A20,'Return Data'!$B$7:$R$2292,10,0)</f>
        <v>4.3757000000000001</v>
      </c>
      <c r="O20" s="66">
        <f t="shared" si="5"/>
        <v>9</v>
      </c>
      <c r="P20" s="65">
        <f>VLOOKUP($A20,'Return Data'!$B$7:$R$2292,11,0)</f>
        <v>3.8889</v>
      </c>
      <c r="Q20" s="66">
        <f t="shared" si="6"/>
        <v>11</v>
      </c>
      <c r="R20" s="65">
        <f>VLOOKUP($A20,'Return Data'!$B$7:$R$2292,12,0)</f>
        <v>3.9085000000000001</v>
      </c>
      <c r="S20" s="66">
        <f t="shared" si="7"/>
        <v>17</v>
      </c>
      <c r="T20" s="65">
        <f>VLOOKUP($A20,'Return Data'!$B$7:$R$2292,13,0)</f>
        <v>3.8653</v>
      </c>
      <c r="U20" s="66">
        <f t="shared" si="8"/>
        <v>22</v>
      </c>
      <c r="V20" s="65">
        <f>VLOOKUP($A20,'Return Data'!$B$7:$R$2292,17,0)</f>
        <v>14.410299999999999</v>
      </c>
      <c r="W20" s="66">
        <f t="shared" si="9"/>
        <v>2</v>
      </c>
      <c r="X20" s="65">
        <f>VLOOKUP($A20,'Return Data'!$B$7:$R$2292,14,0)</f>
        <v>4.5960999999999999</v>
      </c>
      <c r="Y20" s="66">
        <f t="shared" si="10"/>
        <v>18</v>
      </c>
      <c r="Z20" s="65">
        <f>VLOOKUP($A20,'Return Data'!$B$7:$R$2292,16,0)</f>
        <v>7.0606</v>
      </c>
      <c r="AA20" s="67">
        <f t="shared" si="11"/>
        <v>18</v>
      </c>
    </row>
    <row r="21" spans="1:27" x14ac:dyDescent="0.3">
      <c r="A21" s="63" t="s">
        <v>1008</v>
      </c>
      <c r="B21" s="64">
        <f>VLOOKUP($A21,'Return Data'!$B$7:$R$2292,3,0)</f>
        <v>44651</v>
      </c>
      <c r="C21" s="65">
        <f>VLOOKUP($A21,'Return Data'!$B$7:$R$2292,4,0)</f>
        <v>2901.6170999999999</v>
      </c>
      <c r="D21" s="65">
        <f>VLOOKUP($A21,'Return Data'!$B$7:$R$2292,5,0)</f>
        <v>22.141500000000001</v>
      </c>
      <c r="E21" s="66">
        <f t="shared" si="0"/>
        <v>3</v>
      </c>
      <c r="F21" s="65">
        <f>VLOOKUP($A21,'Return Data'!$B$7:$R$2292,6,0)</f>
        <v>12.288</v>
      </c>
      <c r="G21" s="66">
        <f t="shared" si="1"/>
        <v>4</v>
      </c>
      <c r="H21" s="65">
        <f>VLOOKUP($A21,'Return Data'!$B$7:$R$2292,7,0)</f>
        <v>11.2719</v>
      </c>
      <c r="I21" s="66">
        <f t="shared" si="2"/>
        <v>3</v>
      </c>
      <c r="J21" s="65">
        <f>VLOOKUP($A21,'Return Data'!$B$7:$R$2292,8,0)</f>
        <v>8.1454000000000004</v>
      </c>
      <c r="K21" s="66">
        <f t="shared" si="3"/>
        <v>4</v>
      </c>
      <c r="L21" s="65">
        <f>VLOOKUP($A21,'Return Data'!$B$7:$R$2292,9,0)</f>
        <v>5.3501000000000003</v>
      </c>
      <c r="M21" s="66">
        <f t="shared" si="4"/>
        <v>6</v>
      </c>
      <c r="N21" s="65">
        <f>VLOOKUP($A21,'Return Data'!$B$7:$R$2292,10,0)</f>
        <v>4.3358999999999996</v>
      </c>
      <c r="O21" s="66">
        <f t="shared" si="5"/>
        <v>11</v>
      </c>
      <c r="P21" s="65">
        <f>VLOOKUP($A21,'Return Data'!$B$7:$R$2292,11,0)</f>
        <v>3.8106</v>
      </c>
      <c r="Q21" s="66">
        <f t="shared" si="6"/>
        <v>15</v>
      </c>
      <c r="R21" s="65">
        <f>VLOOKUP($A21,'Return Data'!$B$7:$R$2292,12,0)</f>
        <v>4.3966000000000003</v>
      </c>
      <c r="S21" s="66">
        <f t="shared" si="7"/>
        <v>5</v>
      </c>
      <c r="T21" s="65">
        <f>VLOOKUP($A21,'Return Data'!$B$7:$R$2292,13,0)</f>
        <v>4.6144999999999996</v>
      </c>
      <c r="U21" s="66">
        <f t="shared" si="8"/>
        <v>6</v>
      </c>
      <c r="V21" s="65">
        <f>VLOOKUP($A21,'Return Data'!$B$7:$R$2292,17,0)</f>
        <v>6.0243000000000002</v>
      </c>
      <c r="W21" s="66">
        <f t="shared" si="9"/>
        <v>6</v>
      </c>
      <c r="X21" s="65">
        <f>VLOOKUP($A21,'Return Data'!$B$7:$R$2292,14,0)</f>
        <v>6.8672000000000004</v>
      </c>
      <c r="Y21" s="66">
        <f t="shared" si="10"/>
        <v>3</v>
      </c>
      <c r="Z21" s="65">
        <f>VLOOKUP($A21,'Return Data'!$B$7:$R$2292,16,0)</f>
        <v>8.2387999999999995</v>
      </c>
      <c r="AA21" s="67">
        <f t="shared" si="11"/>
        <v>3</v>
      </c>
    </row>
    <row r="22" spans="1:27" x14ac:dyDescent="0.3">
      <c r="A22" s="63" t="s">
        <v>1009</v>
      </c>
      <c r="B22" s="64">
        <f>VLOOKUP($A22,'Return Data'!$B$7:$R$2292,3,0)</f>
        <v>44651</v>
      </c>
      <c r="C22" s="65">
        <f>VLOOKUP($A22,'Return Data'!$B$7:$R$2292,4,0)</f>
        <v>23.861000000000001</v>
      </c>
      <c r="D22" s="65">
        <f>VLOOKUP($A22,'Return Data'!$B$7:$R$2292,5,0)</f>
        <v>14.844099999999999</v>
      </c>
      <c r="E22" s="66">
        <f t="shared" si="0"/>
        <v>8</v>
      </c>
      <c r="F22" s="65">
        <f>VLOOKUP($A22,'Return Data'!$B$7:$R$2292,6,0)</f>
        <v>8.4702000000000002</v>
      </c>
      <c r="G22" s="66">
        <f t="shared" si="1"/>
        <v>14</v>
      </c>
      <c r="H22" s="65">
        <f>VLOOKUP($A22,'Return Data'!$B$7:$R$2292,7,0)</f>
        <v>6.6736000000000004</v>
      </c>
      <c r="I22" s="66">
        <f t="shared" si="2"/>
        <v>16</v>
      </c>
      <c r="J22" s="65">
        <f>VLOOKUP($A22,'Return Data'!$B$7:$R$2292,8,0)</f>
        <v>6.0673000000000004</v>
      </c>
      <c r="K22" s="66">
        <f t="shared" si="3"/>
        <v>11</v>
      </c>
      <c r="L22" s="65">
        <f>VLOOKUP($A22,'Return Data'!$B$7:$R$2292,9,0)</f>
        <v>4.8507999999999996</v>
      </c>
      <c r="M22" s="66">
        <f t="shared" si="4"/>
        <v>12</v>
      </c>
      <c r="N22" s="65">
        <f>VLOOKUP($A22,'Return Data'!$B$7:$R$2292,10,0)</f>
        <v>4.3930999999999996</v>
      </c>
      <c r="O22" s="66">
        <f t="shared" si="5"/>
        <v>8</v>
      </c>
      <c r="P22" s="65">
        <f>VLOOKUP($A22,'Return Data'!$B$7:$R$2292,11,0)</f>
        <v>3.9737</v>
      </c>
      <c r="Q22" s="66">
        <f t="shared" si="6"/>
        <v>8</v>
      </c>
      <c r="R22" s="65">
        <f>VLOOKUP($A22,'Return Data'!$B$7:$R$2292,12,0)</f>
        <v>4.2230999999999996</v>
      </c>
      <c r="S22" s="66">
        <f t="shared" si="7"/>
        <v>9</v>
      </c>
      <c r="T22" s="65">
        <f>VLOOKUP($A22,'Return Data'!$B$7:$R$2292,13,0)</f>
        <v>4.2598000000000003</v>
      </c>
      <c r="U22" s="66">
        <f t="shared" si="8"/>
        <v>11</v>
      </c>
      <c r="V22" s="65">
        <f>VLOOKUP($A22,'Return Data'!$B$7:$R$2292,17,0)</f>
        <v>5.2942999999999998</v>
      </c>
      <c r="W22" s="66">
        <f t="shared" si="9"/>
        <v>13</v>
      </c>
      <c r="X22" s="65">
        <f>VLOOKUP($A22,'Return Data'!$B$7:$R$2292,14,0)</f>
        <v>5.2801999999999998</v>
      </c>
      <c r="Y22" s="66">
        <f t="shared" si="10"/>
        <v>16</v>
      </c>
      <c r="Z22" s="65">
        <f>VLOOKUP($A22,'Return Data'!$B$7:$R$2292,16,0)</f>
        <v>7.7458999999999998</v>
      </c>
      <c r="AA22" s="67">
        <f t="shared" si="11"/>
        <v>11</v>
      </c>
    </row>
    <row r="23" spans="1:27" x14ac:dyDescent="0.3">
      <c r="A23" s="63" t="s">
        <v>1012</v>
      </c>
      <c r="B23" s="64">
        <f>VLOOKUP($A23,'Return Data'!$B$7:$R$2292,3,0)</f>
        <v>44651</v>
      </c>
      <c r="C23" s="65">
        <f>VLOOKUP($A23,'Return Data'!$B$7:$R$2292,4,0)</f>
        <v>34.436999999999998</v>
      </c>
      <c r="D23" s="65">
        <f>VLOOKUP($A23,'Return Data'!$B$7:$R$2292,5,0)</f>
        <v>13.041499999999999</v>
      </c>
      <c r="E23" s="66">
        <f t="shared" si="0"/>
        <v>12</v>
      </c>
      <c r="F23" s="65">
        <f>VLOOKUP($A23,'Return Data'!$B$7:$R$2292,6,0)</f>
        <v>9.8297000000000008</v>
      </c>
      <c r="G23" s="66">
        <f t="shared" si="1"/>
        <v>9</v>
      </c>
      <c r="H23" s="65">
        <f>VLOOKUP($A23,'Return Data'!$B$7:$R$2292,7,0)</f>
        <v>7.6729000000000003</v>
      </c>
      <c r="I23" s="66">
        <f t="shared" si="2"/>
        <v>8</v>
      </c>
      <c r="J23" s="65">
        <f>VLOOKUP($A23,'Return Data'!$B$7:$R$2292,8,0)</f>
        <v>5.4851999999999999</v>
      </c>
      <c r="K23" s="66">
        <f t="shared" si="3"/>
        <v>20</v>
      </c>
      <c r="L23" s="65">
        <f>VLOOKUP($A23,'Return Data'!$B$7:$R$2292,9,0)</f>
        <v>4.2205000000000004</v>
      </c>
      <c r="M23" s="66">
        <f t="shared" si="4"/>
        <v>22</v>
      </c>
      <c r="N23" s="65">
        <f>VLOOKUP($A23,'Return Data'!$B$7:$R$2292,10,0)</f>
        <v>4.1462000000000003</v>
      </c>
      <c r="O23" s="66">
        <f t="shared" si="5"/>
        <v>17</v>
      </c>
      <c r="P23" s="65">
        <f>VLOOKUP($A23,'Return Data'!$B$7:$R$2292,11,0)</f>
        <v>3.7614999999999998</v>
      </c>
      <c r="Q23" s="66">
        <f t="shared" si="6"/>
        <v>17</v>
      </c>
      <c r="R23" s="65">
        <f>VLOOKUP($A23,'Return Data'!$B$7:$R$2292,12,0)</f>
        <v>3.9293999999999998</v>
      </c>
      <c r="S23" s="66">
        <f t="shared" si="7"/>
        <v>15</v>
      </c>
      <c r="T23" s="65">
        <f>VLOOKUP($A23,'Return Data'!$B$7:$R$2292,13,0)</f>
        <v>3.9622999999999999</v>
      </c>
      <c r="U23" s="66">
        <f t="shared" si="8"/>
        <v>18</v>
      </c>
      <c r="V23" s="65">
        <f>VLOOKUP($A23,'Return Data'!$B$7:$R$2292,17,0)</f>
        <v>5.7561999999999998</v>
      </c>
      <c r="W23" s="66">
        <f t="shared" si="9"/>
        <v>9</v>
      </c>
      <c r="X23" s="65">
        <f>VLOOKUP($A23,'Return Data'!$B$7:$R$2292,14,0)</f>
        <v>4.8593999999999999</v>
      </c>
      <c r="Y23" s="66">
        <f t="shared" si="10"/>
        <v>17</v>
      </c>
      <c r="Z23" s="65">
        <f>VLOOKUP($A23,'Return Data'!$B$7:$R$2292,16,0)</f>
        <v>7.3402000000000003</v>
      </c>
      <c r="AA23" s="67">
        <f t="shared" si="11"/>
        <v>14</v>
      </c>
    </row>
    <row r="24" spans="1:27" x14ac:dyDescent="0.3">
      <c r="A24" s="63" t="s">
        <v>1013</v>
      </c>
      <c r="B24" s="64">
        <f>VLOOKUP($A24,'Return Data'!$B$7:$R$2292,3,0)</f>
        <v>44651</v>
      </c>
      <c r="C24" s="65">
        <f>VLOOKUP($A24,'Return Data'!$B$7:$R$2292,4,0)</f>
        <v>1399.7038</v>
      </c>
      <c r="D24" s="65">
        <f>VLOOKUP($A24,'Return Data'!$B$7:$R$2292,5,0)</f>
        <v>8.3021999999999991</v>
      </c>
      <c r="E24" s="66">
        <f t="shared" si="0"/>
        <v>20</v>
      </c>
      <c r="F24" s="65">
        <f>VLOOKUP($A24,'Return Data'!$B$7:$R$2292,6,0)</f>
        <v>8.4435000000000002</v>
      </c>
      <c r="G24" s="66">
        <f t="shared" si="1"/>
        <v>15</v>
      </c>
      <c r="H24" s="65">
        <f>VLOOKUP($A24,'Return Data'!$B$7:$R$2292,7,0)</f>
        <v>6.6981000000000002</v>
      </c>
      <c r="I24" s="66">
        <f t="shared" si="2"/>
        <v>15</v>
      </c>
      <c r="J24" s="65">
        <f>VLOOKUP($A24,'Return Data'!$B$7:$R$2292,8,0)</f>
        <v>5.2092000000000001</v>
      </c>
      <c r="K24" s="66">
        <f t="shared" si="3"/>
        <v>21</v>
      </c>
      <c r="L24" s="65">
        <f>VLOOKUP($A24,'Return Data'!$B$7:$R$2292,9,0)</f>
        <v>4.5140000000000002</v>
      </c>
      <c r="M24" s="66">
        <f t="shared" si="4"/>
        <v>18</v>
      </c>
      <c r="N24" s="65">
        <f>VLOOKUP($A24,'Return Data'!$B$7:$R$2292,10,0)</f>
        <v>4.1048999999999998</v>
      </c>
      <c r="O24" s="66">
        <f t="shared" si="5"/>
        <v>18</v>
      </c>
      <c r="P24" s="65">
        <f>VLOOKUP($A24,'Return Data'!$B$7:$R$2292,11,0)</f>
        <v>3.8357999999999999</v>
      </c>
      <c r="Q24" s="66">
        <f t="shared" si="6"/>
        <v>13</v>
      </c>
      <c r="R24" s="65">
        <f>VLOOKUP($A24,'Return Data'!$B$7:$R$2292,12,0)</f>
        <v>4.0514000000000001</v>
      </c>
      <c r="S24" s="66">
        <f t="shared" si="7"/>
        <v>12</v>
      </c>
      <c r="T24" s="65">
        <f>VLOOKUP($A24,'Return Data'!$B$7:$R$2292,13,0)</f>
        <v>4.1688999999999998</v>
      </c>
      <c r="U24" s="66">
        <f t="shared" si="8"/>
        <v>13</v>
      </c>
      <c r="V24" s="65">
        <f>VLOOKUP($A24,'Return Data'!$B$7:$R$2292,17,0)</f>
        <v>5.1357999999999997</v>
      </c>
      <c r="W24" s="66">
        <f t="shared" si="9"/>
        <v>17</v>
      </c>
      <c r="X24" s="65">
        <f>VLOOKUP($A24,'Return Data'!$B$7:$R$2292,14,0)</f>
        <v>6.1741999999999999</v>
      </c>
      <c r="Y24" s="66">
        <f t="shared" si="10"/>
        <v>10</v>
      </c>
      <c r="Z24" s="65">
        <f>VLOOKUP($A24,'Return Data'!$B$7:$R$2292,16,0)</f>
        <v>6.7835999999999999</v>
      </c>
      <c r="AA24" s="67">
        <f t="shared" si="11"/>
        <v>20</v>
      </c>
    </row>
    <row r="25" spans="1:27" x14ac:dyDescent="0.3">
      <c r="A25" s="63" t="s">
        <v>1015</v>
      </c>
      <c r="B25" s="64">
        <f>VLOOKUP($A25,'Return Data'!$B$7:$R$2292,3,0)</f>
        <v>44651</v>
      </c>
      <c r="C25" s="65">
        <f>VLOOKUP($A25,'Return Data'!$B$7:$R$2292,4,0)</f>
        <v>1965.338</v>
      </c>
      <c r="D25" s="65">
        <f>VLOOKUP($A25,'Return Data'!$B$7:$R$2292,5,0)</f>
        <v>8.3871000000000002</v>
      </c>
      <c r="E25" s="66">
        <f t="shared" si="0"/>
        <v>19</v>
      </c>
      <c r="F25" s="65">
        <f>VLOOKUP($A25,'Return Data'!$B$7:$R$2292,6,0)</f>
        <v>7.5963000000000003</v>
      </c>
      <c r="G25" s="66">
        <f t="shared" si="1"/>
        <v>19</v>
      </c>
      <c r="H25" s="65">
        <f>VLOOKUP($A25,'Return Data'!$B$7:$R$2292,7,0)</f>
        <v>6.2115</v>
      </c>
      <c r="I25" s="66">
        <f t="shared" si="2"/>
        <v>21</v>
      </c>
      <c r="J25" s="65">
        <f>VLOOKUP($A25,'Return Data'!$B$7:$R$2292,8,0)</f>
        <v>5.5743999999999998</v>
      </c>
      <c r="K25" s="66">
        <f t="shared" si="3"/>
        <v>19</v>
      </c>
      <c r="L25" s="65">
        <f>VLOOKUP($A25,'Return Data'!$B$7:$R$2292,9,0)</f>
        <v>4.6757</v>
      </c>
      <c r="M25" s="66">
        <f t="shared" si="4"/>
        <v>15</v>
      </c>
      <c r="N25" s="65">
        <f>VLOOKUP($A25,'Return Data'!$B$7:$R$2292,10,0)</f>
        <v>3.9984000000000002</v>
      </c>
      <c r="O25" s="66">
        <f t="shared" si="5"/>
        <v>21</v>
      </c>
      <c r="P25" s="65">
        <f>VLOOKUP($A25,'Return Data'!$B$7:$R$2292,11,0)</f>
        <v>3.6616</v>
      </c>
      <c r="Q25" s="66">
        <f t="shared" si="6"/>
        <v>21</v>
      </c>
      <c r="R25" s="65">
        <f>VLOOKUP($A25,'Return Data'!$B$7:$R$2292,12,0)</f>
        <v>3.8917000000000002</v>
      </c>
      <c r="S25" s="66">
        <f t="shared" si="7"/>
        <v>18</v>
      </c>
      <c r="T25" s="65">
        <f>VLOOKUP($A25,'Return Data'!$B$7:$R$2292,13,0)</f>
        <v>3.9672000000000001</v>
      </c>
      <c r="U25" s="66">
        <f t="shared" si="8"/>
        <v>17</v>
      </c>
      <c r="V25" s="65">
        <f>VLOOKUP($A25,'Return Data'!$B$7:$R$2292,17,0)</f>
        <v>5.1768000000000001</v>
      </c>
      <c r="W25" s="66">
        <f t="shared" si="9"/>
        <v>15</v>
      </c>
      <c r="X25" s="65">
        <f>VLOOKUP($A25,'Return Data'!$B$7:$R$2292,14,0)</f>
        <v>5.3658999999999999</v>
      </c>
      <c r="Y25" s="66">
        <f t="shared" si="10"/>
        <v>15</v>
      </c>
      <c r="Z25" s="65">
        <f>VLOOKUP($A25,'Return Data'!$B$7:$R$2292,16,0)</f>
        <v>7.0705999999999998</v>
      </c>
      <c r="AA25" s="67">
        <f t="shared" si="11"/>
        <v>17</v>
      </c>
    </row>
    <row r="26" spans="1:27" x14ac:dyDescent="0.3">
      <c r="A26" s="63" t="s">
        <v>1018</v>
      </c>
      <c r="B26" s="64">
        <f>VLOOKUP($A26,'Return Data'!$B$7:$R$2292,3,0)</f>
        <v>44651</v>
      </c>
      <c r="C26" s="65">
        <f>VLOOKUP($A26,'Return Data'!$B$7:$R$2292,4,0)</f>
        <v>3168.7867000000001</v>
      </c>
      <c r="D26" s="65">
        <f>VLOOKUP($A26,'Return Data'!$B$7:$R$2292,5,0)</f>
        <v>13.1913</v>
      </c>
      <c r="E26" s="66">
        <f t="shared" si="0"/>
        <v>11</v>
      </c>
      <c r="F26" s="65">
        <f>VLOOKUP($A26,'Return Data'!$B$7:$R$2292,6,0)</f>
        <v>8.3186999999999998</v>
      </c>
      <c r="G26" s="66">
        <f t="shared" si="1"/>
        <v>16</v>
      </c>
      <c r="H26" s="65">
        <f>VLOOKUP($A26,'Return Data'!$B$7:$R$2292,7,0)</f>
        <v>6.7031999999999998</v>
      </c>
      <c r="I26" s="66">
        <f t="shared" si="2"/>
        <v>14</v>
      </c>
      <c r="J26" s="65">
        <f>VLOOKUP($A26,'Return Data'!$B$7:$R$2292,8,0)</f>
        <v>5.9516</v>
      </c>
      <c r="K26" s="66">
        <f t="shared" si="3"/>
        <v>13</v>
      </c>
      <c r="L26" s="65">
        <f>VLOOKUP($A26,'Return Data'!$B$7:$R$2292,9,0)</f>
        <v>4.8537999999999997</v>
      </c>
      <c r="M26" s="66">
        <f t="shared" si="4"/>
        <v>11</v>
      </c>
      <c r="N26" s="65">
        <f>VLOOKUP($A26,'Return Data'!$B$7:$R$2292,10,0)</f>
        <v>4.8874000000000004</v>
      </c>
      <c r="O26" s="66">
        <f t="shared" si="5"/>
        <v>4</v>
      </c>
      <c r="P26" s="65">
        <f>VLOOKUP($A26,'Return Data'!$B$7:$R$2292,11,0)</f>
        <v>4.3640999999999996</v>
      </c>
      <c r="Q26" s="66">
        <f t="shared" si="6"/>
        <v>2</v>
      </c>
      <c r="R26" s="65">
        <f>VLOOKUP($A26,'Return Data'!$B$7:$R$2292,12,0)</f>
        <v>4.6882000000000001</v>
      </c>
      <c r="S26" s="66">
        <f t="shared" si="7"/>
        <v>3</v>
      </c>
      <c r="T26" s="65">
        <f>VLOOKUP($A26,'Return Data'!$B$7:$R$2292,13,0)</f>
        <v>4.9189999999999996</v>
      </c>
      <c r="U26" s="66">
        <f t="shared" si="8"/>
        <v>3</v>
      </c>
      <c r="V26" s="65">
        <f>VLOOKUP($A26,'Return Data'!$B$7:$R$2292,17,0)</f>
        <v>5.95</v>
      </c>
      <c r="W26" s="66">
        <f t="shared" si="9"/>
        <v>7</v>
      </c>
      <c r="X26" s="65">
        <f>VLOOKUP($A26,'Return Data'!$B$7:$R$2292,14,0)</f>
        <v>6.2633999999999999</v>
      </c>
      <c r="Y26" s="66">
        <f t="shared" si="10"/>
        <v>9</v>
      </c>
      <c r="Z26" s="65">
        <f>VLOOKUP($A26,'Return Data'!$B$7:$R$2292,16,0)</f>
        <v>7.8855000000000004</v>
      </c>
      <c r="AA26" s="67">
        <f t="shared" si="11"/>
        <v>7</v>
      </c>
    </row>
    <row r="27" spans="1:27" x14ac:dyDescent="0.3">
      <c r="A27" s="63" t="s">
        <v>1020</v>
      </c>
      <c r="B27" s="64">
        <f>VLOOKUP($A27,'Return Data'!$B$7:$R$2292,3,0)</f>
        <v>44651</v>
      </c>
      <c r="C27" s="65">
        <f>VLOOKUP($A27,'Return Data'!$B$7:$R$2292,4,0)</f>
        <v>25.535299999999999</v>
      </c>
      <c r="D27" s="65">
        <f>VLOOKUP($A27,'Return Data'!$B$7:$R$2292,5,0)</f>
        <v>10.294499999999999</v>
      </c>
      <c r="E27" s="66">
        <f t="shared" si="0"/>
        <v>17</v>
      </c>
      <c r="F27" s="65">
        <f>VLOOKUP($A27,'Return Data'!$B$7:$R$2292,6,0)</f>
        <v>7.1989000000000001</v>
      </c>
      <c r="G27" s="66">
        <f t="shared" si="1"/>
        <v>20</v>
      </c>
      <c r="H27" s="65">
        <f>VLOOKUP($A27,'Return Data'!$B$7:$R$2292,7,0)</f>
        <v>5.9694000000000003</v>
      </c>
      <c r="I27" s="66">
        <f t="shared" si="2"/>
        <v>22</v>
      </c>
      <c r="J27" s="65">
        <f>VLOOKUP($A27,'Return Data'!$B$7:$R$2292,8,0)</f>
        <v>5.7609000000000004</v>
      </c>
      <c r="K27" s="66">
        <f t="shared" si="3"/>
        <v>16</v>
      </c>
      <c r="L27" s="65">
        <f>VLOOKUP($A27,'Return Data'!$B$7:$R$2292,9,0)</f>
        <v>5.0381999999999998</v>
      </c>
      <c r="M27" s="66">
        <f t="shared" si="4"/>
        <v>9</v>
      </c>
      <c r="N27" s="65">
        <f>VLOOKUP($A27,'Return Data'!$B$7:$R$2292,10,0)</f>
        <v>4.5856000000000003</v>
      </c>
      <c r="O27" s="66">
        <f t="shared" si="5"/>
        <v>6</v>
      </c>
      <c r="P27" s="65">
        <f>VLOOKUP($A27,'Return Data'!$B$7:$R$2292,11,0)</f>
        <v>3.8984000000000001</v>
      </c>
      <c r="Q27" s="66">
        <f t="shared" si="6"/>
        <v>10</v>
      </c>
      <c r="R27" s="65">
        <f>VLOOKUP($A27,'Return Data'!$B$7:$R$2292,12,0)</f>
        <v>3.9125999999999999</v>
      </c>
      <c r="S27" s="66">
        <f t="shared" si="7"/>
        <v>16</v>
      </c>
      <c r="T27" s="65">
        <f>VLOOKUP($A27,'Return Data'!$B$7:$R$2292,13,0)</f>
        <v>4.0286999999999997</v>
      </c>
      <c r="U27" s="66">
        <f t="shared" si="8"/>
        <v>15</v>
      </c>
      <c r="V27" s="65">
        <f>VLOOKUP($A27,'Return Data'!$B$7:$R$2292,17,0)</f>
        <v>3.1945000000000001</v>
      </c>
      <c r="W27" s="66">
        <f t="shared" si="9"/>
        <v>23</v>
      </c>
      <c r="X27" s="65">
        <f>VLOOKUP($A27,'Return Data'!$B$7:$R$2292,14,0)</f>
        <v>-1.1626000000000001</v>
      </c>
      <c r="Y27" s="66">
        <f t="shared" si="10"/>
        <v>24</v>
      </c>
      <c r="Z27" s="65">
        <f>VLOOKUP($A27,'Return Data'!$B$7:$R$2292,16,0)</f>
        <v>5.6840000000000002</v>
      </c>
      <c r="AA27" s="67">
        <f t="shared" si="11"/>
        <v>22</v>
      </c>
    </row>
    <row r="28" spans="1:27" x14ac:dyDescent="0.3">
      <c r="A28" s="63" t="s">
        <v>1022</v>
      </c>
      <c r="B28" s="64">
        <f>VLOOKUP($A28,'Return Data'!$B$7:$R$2292,3,0)</f>
        <v>44651</v>
      </c>
      <c r="C28" s="65">
        <f>VLOOKUP($A28,'Return Data'!$B$7:$R$2292,4,0)</f>
        <v>2909.3029000000001</v>
      </c>
      <c r="D28" s="65">
        <f>VLOOKUP($A28,'Return Data'!$B$7:$R$2292,5,0)</f>
        <v>13.9376</v>
      </c>
      <c r="E28" s="66">
        <f t="shared" si="0"/>
        <v>9</v>
      </c>
      <c r="F28" s="65">
        <f>VLOOKUP($A28,'Return Data'!$B$7:$R$2292,6,0)</f>
        <v>9.0683000000000007</v>
      </c>
      <c r="G28" s="66">
        <f t="shared" si="1"/>
        <v>12</v>
      </c>
      <c r="H28" s="65">
        <f>VLOOKUP($A28,'Return Data'!$B$7:$R$2292,7,0)</f>
        <v>6.6158000000000001</v>
      </c>
      <c r="I28" s="66">
        <f t="shared" si="2"/>
        <v>17</v>
      </c>
      <c r="J28" s="65">
        <f>VLOOKUP($A28,'Return Data'!$B$7:$R$2292,8,0)</f>
        <v>5.9687000000000001</v>
      </c>
      <c r="K28" s="66">
        <f t="shared" si="3"/>
        <v>12</v>
      </c>
      <c r="L28" s="65">
        <f>VLOOKUP($A28,'Return Data'!$B$7:$R$2292,9,0)</f>
        <v>4.6192000000000002</v>
      </c>
      <c r="M28" s="66">
        <f t="shared" si="4"/>
        <v>17</v>
      </c>
      <c r="N28" s="65">
        <f>VLOOKUP($A28,'Return Data'!$B$7:$R$2292,10,0)</f>
        <v>4.2351999999999999</v>
      </c>
      <c r="O28" s="66">
        <f t="shared" si="5"/>
        <v>15</v>
      </c>
      <c r="P28" s="65">
        <f>VLOOKUP($A28,'Return Data'!$B$7:$R$2292,11,0)</f>
        <v>3.8006000000000002</v>
      </c>
      <c r="Q28" s="66">
        <f t="shared" si="6"/>
        <v>16</v>
      </c>
      <c r="R28" s="65">
        <f>VLOOKUP($A28,'Return Data'!$B$7:$R$2292,12,0)</f>
        <v>4.0065</v>
      </c>
      <c r="S28" s="66">
        <f t="shared" si="7"/>
        <v>13</v>
      </c>
      <c r="T28" s="65">
        <f>VLOOKUP($A28,'Return Data'!$B$7:$R$2292,13,0)</f>
        <v>4.0610999999999997</v>
      </c>
      <c r="U28" s="66">
        <f t="shared" si="8"/>
        <v>14</v>
      </c>
      <c r="V28" s="65">
        <f>VLOOKUP($A28,'Return Data'!$B$7:$R$2292,17,0)</f>
        <v>5.1764999999999999</v>
      </c>
      <c r="W28" s="66">
        <f t="shared" si="9"/>
        <v>16</v>
      </c>
      <c r="X28" s="65">
        <f>VLOOKUP($A28,'Return Data'!$B$7:$R$2292,14,0)</f>
        <v>6.1475</v>
      </c>
      <c r="Y28" s="66">
        <f t="shared" si="10"/>
        <v>11</v>
      </c>
      <c r="Z28" s="65">
        <f>VLOOKUP($A28,'Return Data'!$B$7:$R$2292,16,0)</f>
        <v>7.6182999999999996</v>
      </c>
      <c r="AA28" s="67">
        <f t="shared" si="11"/>
        <v>12</v>
      </c>
    </row>
    <row r="29" spans="1:27" x14ac:dyDescent="0.3">
      <c r="A29" s="63" t="s">
        <v>1023</v>
      </c>
      <c r="B29" s="64">
        <f>VLOOKUP($A29,'Return Data'!$B$7:$R$2292,3,0)</f>
        <v>44651</v>
      </c>
      <c r="C29" s="65">
        <f>VLOOKUP($A29,'Return Data'!$B$7:$R$2292,4,0)</f>
        <v>2958.0183000000002</v>
      </c>
      <c r="D29" s="65">
        <f>VLOOKUP($A29,'Return Data'!$B$7:$R$2292,5,0)</f>
        <v>3.2084999999999999</v>
      </c>
      <c r="E29" s="66">
        <f t="shared" si="0"/>
        <v>23</v>
      </c>
      <c r="F29" s="65">
        <f>VLOOKUP($A29,'Return Data'!$B$7:$R$2292,6,0)</f>
        <v>3.5320999999999998</v>
      </c>
      <c r="G29" s="66">
        <f t="shared" si="1"/>
        <v>23</v>
      </c>
      <c r="H29" s="65">
        <f>VLOOKUP($A29,'Return Data'!$B$7:$R$2292,7,0)</f>
        <v>6.3647999999999998</v>
      </c>
      <c r="I29" s="66">
        <f t="shared" si="2"/>
        <v>20</v>
      </c>
      <c r="J29" s="65">
        <f>VLOOKUP($A29,'Return Data'!$B$7:$R$2292,8,0)</f>
        <v>5.1784999999999997</v>
      </c>
      <c r="K29" s="66">
        <f t="shared" si="3"/>
        <v>22</v>
      </c>
      <c r="L29" s="65">
        <f>VLOOKUP($A29,'Return Data'!$B$7:$R$2292,9,0)</f>
        <v>4.1661999999999999</v>
      </c>
      <c r="M29" s="66">
        <f t="shared" si="4"/>
        <v>23</v>
      </c>
      <c r="N29" s="65">
        <f>VLOOKUP($A29,'Return Data'!$B$7:$R$2292,10,0)</f>
        <v>4.2070999999999996</v>
      </c>
      <c r="O29" s="66">
        <f t="shared" si="5"/>
        <v>16</v>
      </c>
      <c r="P29" s="65">
        <f>VLOOKUP($A29,'Return Data'!$B$7:$R$2292,11,0)</f>
        <v>3.7143999999999999</v>
      </c>
      <c r="Q29" s="66">
        <f t="shared" si="6"/>
        <v>19</v>
      </c>
      <c r="R29" s="65">
        <f>VLOOKUP($A29,'Return Data'!$B$7:$R$2292,12,0)</f>
        <v>3.8481000000000001</v>
      </c>
      <c r="S29" s="66">
        <f t="shared" si="7"/>
        <v>20</v>
      </c>
      <c r="T29" s="65">
        <f>VLOOKUP($A29,'Return Data'!$B$7:$R$2292,13,0)</f>
        <v>3.9089</v>
      </c>
      <c r="U29" s="66">
        <f t="shared" si="8"/>
        <v>21</v>
      </c>
      <c r="V29" s="65">
        <f>VLOOKUP($A29,'Return Data'!$B$7:$R$2292,17,0)</f>
        <v>4.1748000000000003</v>
      </c>
      <c r="W29" s="66">
        <f t="shared" si="9"/>
        <v>21</v>
      </c>
      <c r="X29" s="65">
        <f>VLOOKUP($A29,'Return Data'!$B$7:$R$2292,14,0)</f>
        <v>-1.0084</v>
      </c>
      <c r="Y29" s="66">
        <f t="shared" si="10"/>
        <v>23</v>
      </c>
      <c r="Z29" s="65">
        <f>VLOOKUP($A29,'Return Data'!$B$7:$R$2292,16,0)</f>
        <v>5.3624000000000001</v>
      </c>
      <c r="AA29" s="67">
        <f t="shared" si="11"/>
        <v>23</v>
      </c>
    </row>
    <row r="30" spans="1:27" x14ac:dyDescent="0.3">
      <c r="A30" s="63" t="s">
        <v>1026</v>
      </c>
      <c r="B30" s="64">
        <f>VLOOKUP($A30,'Return Data'!$B$7:$R$2292,3,0)</f>
        <v>44651</v>
      </c>
      <c r="C30" s="65">
        <f>VLOOKUP($A30,'Return Data'!$B$7:$R$2292,4,0)</f>
        <v>3249.5673999999999</v>
      </c>
      <c r="D30" s="65">
        <f>VLOOKUP($A30,'Return Data'!$B$7:$R$2292,5,0)</f>
        <v>22.886600000000001</v>
      </c>
      <c r="E30" s="66">
        <f t="shared" si="0"/>
        <v>2</v>
      </c>
      <c r="F30" s="65">
        <f>VLOOKUP($A30,'Return Data'!$B$7:$R$2292,6,0)</f>
        <v>12.3947</v>
      </c>
      <c r="G30" s="66">
        <f t="shared" si="1"/>
        <v>3</v>
      </c>
      <c r="H30" s="65">
        <f>VLOOKUP($A30,'Return Data'!$B$7:$R$2292,7,0)</f>
        <v>9.5687999999999995</v>
      </c>
      <c r="I30" s="66">
        <f t="shared" si="2"/>
        <v>5</v>
      </c>
      <c r="J30" s="65">
        <f>VLOOKUP($A30,'Return Data'!$B$7:$R$2292,8,0)</f>
        <v>6.4</v>
      </c>
      <c r="K30" s="66">
        <f t="shared" si="3"/>
        <v>10</v>
      </c>
      <c r="L30" s="65">
        <f>VLOOKUP($A30,'Return Data'!$B$7:$R$2292,9,0)</f>
        <v>4.7647000000000004</v>
      </c>
      <c r="M30" s="66">
        <f t="shared" si="4"/>
        <v>14</v>
      </c>
      <c r="N30" s="65">
        <f>VLOOKUP($A30,'Return Data'!$B$7:$R$2292,10,0)</f>
        <v>4.2355</v>
      </c>
      <c r="O30" s="66">
        <f t="shared" si="5"/>
        <v>14</v>
      </c>
      <c r="P30" s="65">
        <f>VLOOKUP($A30,'Return Data'!$B$7:$R$2292,11,0)</f>
        <v>3.9155000000000002</v>
      </c>
      <c r="Q30" s="66">
        <f t="shared" si="6"/>
        <v>9</v>
      </c>
      <c r="R30" s="65">
        <f>VLOOKUP($A30,'Return Data'!$B$7:$R$2292,12,0)</f>
        <v>4.1254</v>
      </c>
      <c r="S30" s="66">
        <f t="shared" si="7"/>
        <v>11</v>
      </c>
      <c r="T30" s="65">
        <f>VLOOKUP($A30,'Return Data'!$B$7:$R$2292,13,0)</f>
        <v>4.1919000000000004</v>
      </c>
      <c r="U30" s="66">
        <f t="shared" si="8"/>
        <v>12</v>
      </c>
      <c r="V30" s="65">
        <f>VLOOKUP($A30,'Return Data'!$B$7:$R$2292,17,0)</f>
        <v>5.4448999999999996</v>
      </c>
      <c r="W30" s="66">
        <f t="shared" si="9"/>
        <v>12</v>
      </c>
      <c r="X30" s="65">
        <f>VLOOKUP($A30,'Return Data'!$B$7:$R$2292,14,0)</f>
        <v>4.1981000000000002</v>
      </c>
      <c r="Y30" s="66">
        <f t="shared" si="10"/>
        <v>19</v>
      </c>
      <c r="Z30" s="65">
        <f>VLOOKUP($A30,'Return Data'!$B$7:$R$2292,16,0)</f>
        <v>7.1139000000000001</v>
      </c>
      <c r="AA30" s="67">
        <f t="shared" si="11"/>
        <v>16</v>
      </c>
    </row>
    <row r="31" spans="1:27" x14ac:dyDescent="0.3">
      <c r="A31" s="63" t="s">
        <v>1027</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1028</v>
      </c>
      <c r="B32" s="64">
        <f>VLOOKUP($A32,'Return Data'!$B$7:$R$2292,3,0)</f>
        <v>44651</v>
      </c>
      <c r="C32" s="65">
        <f>VLOOKUP($A32,'Return Data'!$B$7:$R$2292,4,0)</f>
        <v>2892.2413000000001</v>
      </c>
      <c r="D32" s="65">
        <f>VLOOKUP($A32,'Return Data'!$B$7:$R$2292,5,0)</f>
        <v>9.6783000000000001</v>
      </c>
      <c r="E32" s="66">
        <f t="shared" si="0"/>
        <v>18</v>
      </c>
      <c r="F32" s="65">
        <f>VLOOKUP($A32,'Return Data'!$B$7:$R$2292,6,0)</f>
        <v>7.1925999999999997</v>
      </c>
      <c r="G32" s="66">
        <f t="shared" si="1"/>
        <v>21</v>
      </c>
      <c r="H32" s="65">
        <f>VLOOKUP($A32,'Return Data'!$B$7:$R$2292,7,0)</f>
        <v>6.734</v>
      </c>
      <c r="I32" s="66">
        <f t="shared" si="2"/>
        <v>12</v>
      </c>
      <c r="J32" s="65">
        <f>VLOOKUP($A32,'Return Data'!$B$7:$R$2292,8,0)</f>
        <v>6.4142999999999999</v>
      </c>
      <c r="K32" s="66">
        <f t="shared" si="3"/>
        <v>9</v>
      </c>
      <c r="L32" s="65">
        <f>VLOOKUP($A32,'Return Data'!$B$7:$R$2292,9,0)</f>
        <v>5.2622</v>
      </c>
      <c r="M32" s="66">
        <f t="shared" si="4"/>
        <v>7</v>
      </c>
      <c r="N32" s="65">
        <f>VLOOKUP($A32,'Return Data'!$B$7:$R$2292,10,0)</f>
        <v>4.3268000000000004</v>
      </c>
      <c r="O32" s="66">
        <f t="shared" si="5"/>
        <v>12</v>
      </c>
      <c r="P32" s="65">
        <f>VLOOKUP($A32,'Return Data'!$B$7:$R$2292,11,0)</f>
        <v>4.3540999999999999</v>
      </c>
      <c r="Q32" s="66">
        <f t="shared" si="6"/>
        <v>3</v>
      </c>
      <c r="R32" s="65">
        <f>VLOOKUP($A32,'Return Data'!$B$7:$R$2292,12,0)</f>
        <v>10.891299999999999</v>
      </c>
      <c r="S32" s="66">
        <f t="shared" si="7"/>
        <v>2</v>
      </c>
      <c r="T32" s="65">
        <f>VLOOKUP($A32,'Return Data'!$B$7:$R$2292,13,0)</f>
        <v>9.3446999999999996</v>
      </c>
      <c r="U32" s="66">
        <f t="shared" si="8"/>
        <v>2</v>
      </c>
      <c r="V32" s="65">
        <f>VLOOKUP($A32,'Return Data'!$B$7:$R$2292,17,0)</f>
        <v>7.8948</v>
      </c>
      <c r="W32" s="66">
        <f t="shared" si="9"/>
        <v>3</v>
      </c>
      <c r="X32" s="65">
        <f>VLOOKUP($A32,'Return Data'!$B$7:$R$2292,14,0)</f>
        <v>3.5773000000000001</v>
      </c>
      <c r="Y32" s="66">
        <f>RANK(X32,X$8:X$32,0)</f>
        <v>20</v>
      </c>
      <c r="Z32" s="65">
        <f>VLOOKUP($A32,'Return Data'!$B$7:$R$2292,16,0)</f>
        <v>6.9687000000000001</v>
      </c>
      <c r="AA32" s="67">
        <f t="shared" si="11"/>
        <v>19</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12.987036</v>
      </c>
      <c r="E34" s="74"/>
      <c r="F34" s="75">
        <f>AVERAGE(F8:F32)</f>
        <v>8.8836320000000004</v>
      </c>
      <c r="G34" s="74"/>
      <c r="H34" s="75">
        <f>AVERAGE(H8:H32)</f>
        <v>7.1274400000000018</v>
      </c>
      <c r="I34" s="74"/>
      <c r="J34" s="75">
        <f>AVERAGE(J8:J32)</f>
        <v>7.6440959999999993</v>
      </c>
      <c r="K34" s="74"/>
      <c r="L34" s="75">
        <f>AVERAGE(L8:L32)</f>
        <v>5.4929880000000013</v>
      </c>
      <c r="M34" s="74"/>
      <c r="N34" s="75">
        <f>AVERAGE(N8:N32)</f>
        <v>4.390556000000001</v>
      </c>
      <c r="O34" s="74"/>
      <c r="P34" s="75">
        <f>AVERAGE(P8:P32)</f>
        <v>4.1022319999999999</v>
      </c>
      <c r="Q34" s="74"/>
      <c r="R34" s="75">
        <f>AVERAGE(R8:R32)</f>
        <v>4.6822720000000002</v>
      </c>
      <c r="S34" s="74"/>
      <c r="T34" s="75">
        <f>AVERAGE(T8:T32)</f>
        <v>4.6273400000000002</v>
      </c>
      <c r="U34" s="74"/>
      <c r="V34" s="75">
        <f>AVERAGE(V8:V32)</f>
        <v>5.6949360000000002</v>
      </c>
      <c r="W34" s="74"/>
      <c r="X34" s="75">
        <f>AVERAGE(X8:X32)</f>
        <v>4.9253541666666658</v>
      </c>
      <c r="Y34" s="74"/>
      <c r="Z34" s="75">
        <f>AVERAGE(Z8:Z32)</f>
        <v>6.825000000000002</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-1.1626000000000001</v>
      </c>
      <c r="Y35" s="74"/>
      <c r="Z35" s="75">
        <f>MIN(Z8:Z32)</f>
        <v>0</v>
      </c>
      <c r="AA35" s="76"/>
    </row>
    <row r="36" spans="1:27" ht="15" thickBot="1" x14ac:dyDescent="0.35">
      <c r="A36" s="77" t="s">
        <v>29</v>
      </c>
      <c r="B36" s="78"/>
      <c r="C36" s="78"/>
      <c r="D36" s="79">
        <f>MAX(D8:D32)</f>
        <v>34.2545</v>
      </c>
      <c r="E36" s="78"/>
      <c r="F36" s="79">
        <f>MAX(F8:F32)</f>
        <v>20.4756</v>
      </c>
      <c r="G36" s="78"/>
      <c r="H36" s="79">
        <f>MAX(H8:H32)</f>
        <v>12.5778</v>
      </c>
      <c r="I36" s="78"/>
      <c r="J36" s="79">
        <f>MAX(J8:J32)</f>
        <v>48.917499999999997</v>
      </c>
      <c r="K36" s="78"/>
      <c r="L36" s="79">
        <f>MAX(L8:L32)</f>
        <v>27.623200000000001</v>
      </c>
      <c r="M36" s="78"/>
      <c r="N36" s="79">
        <f>MAX(N8:N32)</f>
        <v>14.702</v>
      </c>
      <c r="O36" s="78"/>
      <c r="P36" s="79">
        <f>MAX(P8:P32)</f>
        <v>17.787700000000001</v>
      </c>
      <c r="Q36" s="78"/>
      <c r="R36" s="79">
        <f>MAX(R8:R32)</f>
        <v>20.285399999999999</v>
      </c>
      <c r="S36" s="78"/>
      <c r="T36" s="79">
        <f>MAX(T8:T32)</f>
        <v>18.060700000000001</v>
      </c>
      <c r="U36" s="78"/>
      <c r="V36" s="79">
        <f>MAX(V8:V32)</f>
        <v>15.4758</v>
      </c>
      <c r="W36" s="78"/>
      <c r="X36" s="79">
        <f>MAX(X8:X32)</f>
        <v>8.2537000000000003</v>
      </c>
      <c r="Y36" s="78"/>
      <c r="Z36" s="79">
        <f>MAX(Z8:Z32)</f>
        <v>9.2296999999999993</v>
      </c>
      <c r="AA36" s="80"/>
    </row>
    <row r="37" spans="1:27" x14ac:dyDescent="0.3">
      <c r="A37" s="112" t="s">
        <v>431</v>
      </c>
    </row>
    <row r="38" spans="1:27" x14ac:dyDescent="0.3">
      <c r="A38" s="14" t="s">
        <v>340</v>
      </c>
    </row>
  </sheetData>
  <sheetProtection algorithmName="SHA-512" hashValue="Y8nXASz6Y4NSFPw+xFKlnPBS3etJScqXSyv5xOmnvMVvfqRdk5e45VXsoHFisgUxpZFiBfDE/g4ZX3cN4VAq1Q==" saltValue="phXMSlc1t2ed6wUbmv68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981</v>
      </c>
      <c r="B8" s="64">
        <f>VLOOKUP($A8,'Return Data'!$B$7:$R$2292,3,0)</f>
        <v>44651</v>
      </c>
      <c r="C8" s="65">
        <f>VLOOKUP($A8,'Return Data'!$B$7:$R$2292,4,0)</f>
        <v>535.94169999999997</v>
      </c>
      <c r="D8" s="65">
        <f>VLOOKUP($A8,'Return Data'!$B$7:$R$2292,5,0)</f>
        <v>19.0656</v>
      </c>
      <c r="E8" s="66">
        <f t="shared" ref="E8:E32" si="0">RANK(D8,D$8:D$32,0)</f>
        <v>5</v>
      </c>
      <c r="F8" s="65">
        <f>VLOOKUP($A8,'Return Data'!$B$7:$R$2292,6,0)</f>
        <v>7.9598000000000004</v>
      </c>
      <c r="G8" s="66">
        <f t="shared" ref="G8:G32" si="1">RANK(F8,F$8:F$32,0)</f>
        <v>14</v>
      </c>
      <c r="H8" s="65">
        <f>VLOOKUP($A8,'Return Data'!$B$7:$R$2292,7,0)</f>
        <v>9.5442999999999998</v>
      </c>
      <c r="I8" s="66">
        <f t="shared" ref="I8:I32" si="2">RANK(H8,H$8:H$32,0)</f>
        <v>4</v>
      </c>
      <c r="J8" s="65">
        <f>VLOOKUP($A8,'Return Data'!$B$7:$R$2292,8,0)</f>
        <v>8.9518000000000004</v>
      </c>
      <c r="K8" s="66">
        <f t="shared" ref="K8:K32" si="3">RANK(J8,J$8:J$32,0)</f>
        <v>3</v>
      </c>
      <c r="L8" s="65">
        <f>VLOOKUP($A8,'Return Data'!$B$7:$R$2292,9,0)</f>
        <v>5.5857000000000001</v>
      </c>
      <c r="M8" s="66">
        <f t="shared" ref="M8:M32" si="4">RANK(L8,L$8:L$32,0)</f>
        <v>3</v>
      </c>
      <c r="N8" s="65">
        <f>VLOOKUP($A8,'Return Data'!$B$7:$R$2292,10,0)</f>
        <v>4.2690000000000001</v>
      </c>
      <c r="O8" s="66">
        <f t="shared" ref="O8:O32" si="5">RANK(N8,N$8:N$32,0)</f>
        <v>3</v>
      </c>
      <c r="P8" s="65">
        <f>VLOOKUP($A8,'Return Data'!$B$7:$R$2292,11,0)</f>
        <v>3.4851999999999999</v>
      </c>
      <c r="Q8" s="66">
        <f t="shared" ref="Q8:Q32" si="6">RANK(P8,P$8:P$32,0)</f>
        <v>7</v>
      </c>
      <c r="R8" s="65">
        <f>VLOOKUP($A8,'Return Data'!$B$7:$R$2292,12,0)</f>
        <v>3.7239</v>
      </c>
      <c r="S8" s="66">
        <f t="shared" ref="S8:S32" si="7">RANK(R8,R$8:R$32,0)</f>
        <v>6</v>
      </c>
      <c r="T8" s="65">
        <f>VLOOKUP($A8,'Return Data'!$B$7:$R$2292,13,0)</f>
        <v>3.9098000000000002</v>
      </c>
      <c r="U8" s="66">
        <f t="shared" ref="U8:U32" si="8">RANK(T8,T$8:T$32,0)</f>
        <v>8</v>
      </c>
      <c r="V8" s="65">
        <f>VLOOKUP($A8,'Return Data'!$B$7:$R$2292,17,0)</f>
        <v>5.2630999999999997</v>
      </c>
      <c r="W8" s="66">
        <f t="shared" ref="W8:W32" si="9">RANK(V8,V$8:V$32,0)</f>
        <v>6</v>
      </c>
      <c r="X8" s="65">
        <f>VLOOKUP($A8,'Return Data'!$B$7:$R$2292,14,0)</f>
        <v>6.0370999999999997</v>
      </c>
      <c r="Y8" s="66">
        <f t="shared" ref="Y8:Y30" si="10">RANK(X8,X$8:X$32,0)</f>
        <v>6</v>
      </c>
      <c r="Z8" s="65">
        <f>VLOOKUP($A8,'Return Data'!$B$7:$R$2292,16,0)</f>
        <v>7.2784000000000004</v>
      </c>
      <c r="AA8" s="67">
        <f t="shared" ref="AA8:AA32" si="11">RANK(Z8,Z$8:Z$32,0)</f>
        <v>13</v>
      </c>
    </row>
    <row r="9" spans="1:27" x14ac:dyDescent="0.3">
      <c r="A9" s="63" t="s">
        <v>984</v>
      </c>
      <c r="B9" s="64">
        <f>VLOOKUP($A9,'Return Data'!$B$7:$R$2292,3,0)</f>
        <v>44651</v>
      </c>
      <c r="C9" s="65">
        <f>VLOOKUP($A9,'Return Data'!$B$7:$R$2292,4,0)</f>
        <v>2497.1255000000001</v>
      </c>
      <c r="D9" s="65">
        <f>VLOOKUP($A9,'Return Data'!$B$7:$R$2292,5,0)</f>
        <v>15.7286</v>
      </c>
      <c r="E9" s="66">
        <f t="shared" si="0"/>
        <v>7</v>
      </c>
      <c r="F9" s="65">
        <f>VLOOKUP($A9,'Return Data'!$B$7:$R$2292,6,0)</f>
        <v>9.1409000000000002</v>
      </c>
      <c r="G9" s="66">
        <f t="shared" si="1"/>
        <v>10</v>
      </c>
      <c r="H9" s="65">
        <f>VLOOKUP($A9,'Return Data'!$B$7:$R$2292,7,0)</f>
        <v>7.0339</v>
      </c>
      <c r="I9" s="66">
        <f t="shared" si="2"/>
        <v>8</v>
      </c>
      <c r="J9" s="65">
        <f>VLOOKUP($A9,'Return Data'!$B$7:$R$2292,8,0)</f>
        <v>7.2656999999999998</v>
      </c>
      <c r="K9" s="66">
        <f t="shared" si="3"/>
        <v>5</v>
      </c>
      <c r="L9" s="65">
        <f>VLOOKUP($A9,'Return Data'!$B$7:$R$2292,9,0)</f>
        <v>5.5058999999999996</v>
      </c>
      <c r="M9" s="66">
        <f t="shared" si="4"/>
        <v>4</v>
      </c>
      <c r="N9" s="65">
        <f>VLOOKUP($A9,'Return Data'!$B$7:$R$2292,10,0)</f>
        <v>4.2899000000000003</v>
      </c>
      <c r="O9" s="66">
        <f t="shared" si="5"/>
        <v>2</v>
      </c>
      <c r="P9" s="65">
        <f>VLOOKUP($A9,'Return Data'!$B$7:$R$2292,11,0)</f>
        <v>3.7162999999999999</v>
      </c>
      <c r="Q9" s="66">
        <f t="shared" si="6"/>
        <v>3</v>
      </c>
      <c r="R9" s="65">
        <f>VLOOKUP($A9,'Return Data'!$B$7:$R$2292,12,0)</f>
        <v>3.9384000000000001</v>
      </c>
      <c r="S9" s="66">
        <f t="shared" si="7"/>
        <v>4</v>
      </c>
      <c r="T9" s="65">
        <f>VLOOKUP($A9,'Return Data'!$B$7:$R$2292,13,0)</f>
        <v>4.0046999999999997</v>
      </c>
      <c r="U9" s="66">
        <f t="shared" si="8"/>
        <v>6</v>
      </c>
      <c r="V9" s="65">
        <f>VLOOKUP($A9,'Return Data'!$B$7:$R$2292,17,0)</f>
        <v>5.2149000000000001</v>
      </c>
      <c r="W9" s="66">
        <f t="shared" si="9"/>
        <v>9</v>
      </c>
      <c r="X9" s="65">
        <f>VLOOKUP($A9,'Return Data'!$B$7:$R$2292,14,0)</f>
        <v>6.1449999999999996</v>
      </c>
      <c r="Y9" s="66">
        <f t="shared" si="10"/>
        <v>3</v>
      </c>
      <c r="Z9" s="65">
        <f>VLOOKUP($A9,'Return Data'!$B$7:$R$2292,16,0)</f>
        <v>7.6070000000000002</v>
      </c>
      <c r="AA9" s="67">
        <f t="shared" si="11"/>
        <v>6</v>
      </c>
    </row>
    <row r="10" spans="1:27" x14ac:dyDescent="0.3">
      <c r="A10" s="63" t="s">
        <v>985</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2024</v>
      </c>
      <c r="B11" s="64">
        <f>VLOOKUP($A11,'Return Data'!$B$7:$R$2292,3,0)</f>
        <v>44651</v>
      </c>
      <c r="C11" s="65">
        <f>VLOOKUP($A11,'Return Data'!$B$7:$R$2292,4,0)</f>
        <v>32.9039</v>
      </c>
      <c r="D11" s="65">
        <f>VLOOKUP($A11,'Return Data'!$B$7:$R$2292,5,0)</f>
        <v>11.096299999999999</v>
      </c>
      <c r="E11" s="66">
        <f t="shared" si="0"/>
        <v>16</v>
      </c>
      <c r="F11" s="65">
        <f>VLOOKUP($A11,'Return Data'!$B$7:$R$2292,6,0)</f>
        <v>10.9549</v>
      </c>
      <c r="G11" s="66">
        <f t="shared" si="1"/>
        <v>6</v>
      </c>
      <c r="H11" s="65">
        <f>VLOOKUP($A11,'Return Data'!$B$7:$R$2292,7,0)</f>
        <v>6.8548999999999998</v>
      </c>
      <c r="I11" s="66">
        <f t="shared" si="2"/>
        <v>10</v>
      </c>
      <c r="J11" s="65">
        <f>VLOOKUP($A11,'Return Data'!$B$7:$R$2292,8,0)</f>
        <v>6.2427999999999999</v>
      </c>
      <c r="K11" s="66">
        <f t="shared" si="3"/>
        <v>7</v>
      </c>
      <c r="L11" s="65">
        <f>VLOOKUP($A11,'Return Data'!$B$7:$R$2292,9,0)</f>
        <v>3.9386000000000001</v>
      </c>
      <c r="M11" s="66">
        <f t="shared" si="4"/>
        <v>20</v>
      </c>
      <c r="N11" s="65">
        <f>VLOOKUP($A11,'Return Data'!$B$7:$R$2292,10,0)</f>
        <v>3.9790999999999999</v>
      </c>
      <c r="O11" s="66">
        <f t="shared" si="5"/>
        <v>8</v>
      </c>
      <c r="P11" s="65">
        <f>VLOOKUP($A11,'Return Data'!$B$7:$R$2292,11,0)</f>
        <v>3.2826</v>
      </c>
      <c r="Q11" s="66">
        <f t="shared" si="6"/>
        <v>15</v>
      </c>
      <c r="R11" s="65">
        <f>VLOOKUP($A11,'Return Data'!$B$7:$R$2292,12,0)</f>
        <v>3.4093</v>
      </c>
      <c r="S11" s="66">
        <f t="shared" si="7"/>
        <v>19</v>
      </c>
      <c r="T11" s="65">
        <f>VLOOKUP($A11,'Return Data'!$B$7:$R$2292,13,0)</f>
        <v>3.5758999999999999</v>
      </c>
      <c r="U11" s="66">
        <f t="shared" si="8"/>
        <v>15</v>
      </c>
      <c r="V11" s="65">
        <f>VLOOKUP($A11,'Return Data'!$B$7:$R$2292,17,0)</f>
        <v>4.6810999999999998</v>
      </c>
      <c r="W11" s="66">
        <f t="shared" si="9"/>
        <v>15</v>
      </c>
      <c r="X11" s="65">
        <f>VLOOKUP($A11,'Return Data'!$B$7:$R$2292,14,0)</f>
        <v>5.4626999999999999</v>
      </c>
      <c r="Y11" s="66">
        <f t="shared" si="10"/>
        <v>12</v>
      </c>
      <c r="Z11" s="65">
        <f>VLOOKUP($A11,'Return Data'!$B$7:$R$2292,16,0)</f>
        <v>7.5076999999999998</v>
      </c>
      <c r="AA11" s="67">
        <f t="shared" si="11"/>
        <v>7</v>
      </c>
    </row>
    <row r="12" spans="1:27" x14ac:dyDescent="0.3">
      <c r="A12" s="63" t="s">
        <v>988</v>
      </c>
      <c r="B12" s="64">
        <f>VLOOKUP($A12,'Return Data'!$B$7:$R$2292,3,0)</f>
        <v>44651</v>
      </c>
      <c r="C12" s="65">
        <f>VLOOKUP($A12,'Return Data'!$B$7:$R$2292,4,0)</f>
        <v>34.220700000000001</v>
      </c>
      <c r="D12" s="65">
        <f>VLOOKUP($A12,'Return Data'!$B$7:$R$2292,5,0)</f>
        <v>12.163399999999999</v>
      </c>
      <c r="E12" s="66">
        <f t="shared" si="0"/>
        <v>13</v>
      </c>
      <c r="F12" s="65">
        <f>VLOOKUP($A12,'Return Data'!$B$7:$R$2292,6,0)</f>
        <v>8.0404</v>
      </c>
      <c r="G12" s="66">
        <f t="shared" si="1"/>
        <v>13</v>
      </c>
      <c r="H12" s="65">
        <f>VLOOKUP($A12,'Return Data'!$B$7:$R$2292,7,0)</f>
        <v>6.3006000000000002</v>
      </c>
      <c r="I12" s="66">
        <f t="shared" si="2"/>
        <v>14</v>
      </c>
      <c r="J12" s="65">
        <f>VLOOKUP($A12,'Return Data'!$B$7:$R$2292,8,0)</f>
        <v>5.4893000000000001</v>
      </c>
      <c r="K12" s="66">
        <f t="shared" si="3"/>
        <v>14</v>
      </c>
      <c r="L12" s="65">
        <f>VLOOKUP($A12,'Return Data'!$B$7:$R$2292,9,0)</f>
        <v>4.2057000000000002</v>
      </c>
      <c r="M12" s="66">
        <f t="shared" si="4"/>
        <v>13</v>
      </c>
      <c r="N12" s="65">
        <f>VLOOKUP($A12,'Return Data'!$B$7:$R$2292,10,0)</f>
        <v>3.7473000000000001</v>
      </c>
      <c r="O12" s="66">
        <f t="shared" si="5"/>
        <v>13</v>
      </c>
      <c r="P12" s="65">
        <f>VLOOKUP($A12,'Return Data'!$B$7:$R$2292,11,0)</f>
        <v>3.3207</v>
      </c>
      <c r="Q12" s="66">
        <f t="shared" si="6"/>
        <v>12</v>
      </c>
      <c r="R12" s="65">
        <f>VLOOKUP($A12,'Return Data'!$B$7:$R$2292,12,0)</f>
        <v>3.4197000000000002</v>
      </c>
      <c r="S12" s="66">
        <f t="shared" si="7"/>
        <v>17</v>
      </c>
      <c r="T12" s="65">
        <f>VLOOKUP($A12,'Return Data'!$B$7:$R$2292,13,0)</f>
        <v>3.3919999999999999</v>
      </c>
      <c r="U12" s="66">
        <f t="shared" si="8"/>
        <v>20</v>
      </c>
      <c r="V12" s="65">
        <f>VLOOKUP($A12,'Return Data'!$B$7:$R$2292,17,0)</f>
        <v>4.4131</v>
      </c>
      <c r="W12" s="66">
        <f t="shared" si="9"/>
        <v>19</v>
      </c>
      <c r="X12" s="65">
        <f>VLOOKUP($A12,'Return Data'!$B$7:$R$2292,14,0)</f>
        <v>5.3772000000000002</v>
      </c>
      <c r="Y12" s="66">
        <f t="shared" si="10"/>
        <v>13</v>
      </c>
      <c r="Z12" s="65">
        <f>VLOOKUP($A12,'Return Data'!$B$7:$R$2292,16,0)</f>
        <v>7.4664000000000001</v>
      </c>
      <c r="AA12" s="67">
        <f t="shared" si="11"/>
        <v>8</v>
      </c>
    </row>
    <row r="13" spans="1:27" x14ac:dyDescent="0.3">
      <c r="A13" s="63" t="s">
        <v>990</v>
      </c>
      <c r="B13" s="64">
        <f>VLOOKUP($A13,'Return Data'!$B$7:$R$2292,3,0)</f>
        <v>44651</v>
      </c>
      <c r="C13" s="65">
        <f>VLOOKUP($A13,'Return Data'!$B$7:$R$2292,4,0)</f>
        <v>16.101700000000001</v>
      </c>
      <c r="D13" s="65">
        <f>VLOOKUP($A13,'Return Data'!$B$7:$R$2292,5,0)</f>
        <v>13.1524</v>
      </c>
      <c r="E13" s="66">
        <f t="shared" si="0"/>
        <v>10</v>
      </c>
      <c r="F13" s="65">
        <f>VLOOKUP($A13,'Return Data'!$B$7:$R$2292,6,0)</f>
        <v>8.9228000000000005</v>
      </c>
      <c r="G13" s="66">
        <f t="shared" si="1"/>
        <v>11</v>
      </c>
      <c r="H13" s="65">
        <f>VLOOKUP($A13,'Return Data'!$B$7:$R$2292,7,0)</f>
        <v>6.4523000000000001</v>
      </c>
      <c r="I13" s="66">
        <f t="shared" si="2"/>
        <v>12</v>
      </c>
      <c r="J13" s="65">
        <f>VLOOKUP($A13,'Return Data'!$B$7:$R$2292,8,0)</f>
        <v>5.6143999999999998</v>
      </c>
      <c r="K13" s="66">
        <f t="shared" si="3"/>
        <v>11</v>
      </c>
      <c r="L13" s="65">
        <f>VLOOKUP($A13,'Return Data'!$B$7:$R$2292,9,0)</f>
        <v>4.7281000000000004</v>
      </c>
      <c r="M13" s="66">
        <f t="shared" si="4"/>
        <v>8</v>
      </c>
      <c r="N13" s="65">
        <f>VLOOKUP($A13,'Return Data'!$B$7:$R$2292,10,0)</f>
        <v>4.0266999999999999</v>
      </c>
      <c r="O13" s="66">
        <f t="shared" si="5"/>
        <v>7</v>
      </c>
      <c r="P13" s="65">
        <f>VLOOKUP($A13,'Return Data'!$B$7:$R$2292,11,0)</f>
        <v>3.5194999999999999</v>
      </c>
      <c r="Q13" s="66">
        <f t="shared" si="6"/>
        <v>6</v>
      </c>
      <c r="R13" s="65">
        <f>VLOOKUP($A13,'Return Data'!$B$7:$R$2292,12,0)</f>
        <v>3.6926000000000001</v>
      </c>
      <c r="S13" s="66">
        <f t="shared" si="7"/>
        <v>9</v>
      </c>
      <c r="T13" s="65">
        <f>VLOOKUP($A13,'Return Data'!$B$7:$R$2292,13,0)</f>
        <v>3.7147000000000001</v>
      </c>
      <c r="U13" s="66">
        <f t="shared" si="8"/>
        <v>10</v>
      </c>
      <c r="V13" s="65">
        <f>VLOOKUP($A13,'Return Data'!$B$7:$R$2292,17,0)</f>
        <v>4.7946999999999997</v>
      </c>
      <c r="W13" s="66">
        <f t="shared" si="9"/>
        <v>13</v>
      </c>
      <c r="X13" s="65">
        <f>VLOOKUP($A13,'Return Data'!$B$7:$R$2292,14,0)</f>
        <v>5.8005000000000004</v>
      </c>
      <c r="Y13" s="66">
        <f t="shared" si="10"/>
        <v>8</v>
      </c>
      <c r="Z13" s="65">
        <f>VLOOKUP($A13,'Return Data'!$B$7:$R$2292,16,0)</f>
        <v>6.9767999999999999</v>
      </c>
      <c r="AA13" s="67">
        <f t="shared" si="11"/>
        <v>17</v>
      </c>
    </row>
    <row r="14" spans="1:27" x14ac:dyDescent="0.3">
      <c r="A14" s="63" t="s">
        <v>1833</v>
      </c>
      <c r="B14" s="64">
        <f>VLOOKUP($A14,'Return Data'!$B$7:$R$2292,3,0)</f>
        <v>44651</v>
      </c>
      <c r="C14" s="65">
        <f>VLOOKUP($A14,'Return Data'!$B$7:$R$2292,4,0)</f>
        <v>31.989000000000001</v>
      </c>
      <c r="D14" s="65">
        <f>VLOOKUP($A14,'Return Data'!$B$7:$R$2292,5,0)</f>
        <v>11.7563</v>
      </c>
      <c r="E14" s="66">
        <f t="shared" si="0"/>
        <v>14</v>
      </c>
      <c r="F14" s="65">
        <f>VLOOKUP($A14,'Return Data'!$B$7:$R$2292,6,0)</f>
        <v>12.7928</v>
      </c>
      <c r="G14" s="66">
        <f t="shared" si="1"/>
        <v>2</v>
      </c>
      <c r="H14" s="65">
        <f>VLOOKUP($A14,'Return Data'!$B$7:$R$2292,7,0)</f>
        <v>11.959099999999999</v>
      </c>
      <c r="I14" s="66">
        <f t="shared" si="2"/>
        <v>2</v>
      </c>
      <c r="J14" s="65">
        <f>VLOOKUP($A14,'Return Data'!$B$7:$R$2292,8,0)</f>
        <v>493.6284</v>
      </c>
      <c r="K14" s="66">
        <f t="shared" si="3"/>
        <v>1</v>
      </c>
      <c r="L14" s="65">
        <f>VLOOKUP($A14,'Return Data'!$B$7:$R$2292,9,0)</f>
        <v>229.38849999999999</v>
      </c>
      <c r="M14" s="66">
        <f t="shared" si="4"/>
        <v>1</v>
      </c>
      <c r="N14" s="65">
        <f>VLOOKUP($A14,'Return Data'!$B$7:$R$2292,10,0)</f>
        <v>85.066299999999998</v>
      </c>
      <c r="O14" s="66">
        <f t="shared" si="5"/>
        <v>1</v>
      </c>
      <c r="P14" s="65">
        <f>VLOOKUP($A14,'Return Data'!$B$7:$R$2292,11,0)</f>
        <v>54.345599999999997</v>
      </c>
      <c r="Q14" s="66">
        <f t="shared" si="6"/>
        <v>1</v>
      </c>
      <c r="R14" s="65">
        <f>VLOOKUP($A14,'Return Data'!$B$7:$R$2292,12,0)</f>
        <v>45.987699999999997</v>
      </c>
      <c r="S14" s="66">
        <f t="shared" si="7"/>
        <v>1</v>
      </c>
      <c r="T14" s="65">
        <f>VLOOKUP($A14,'Return Data'!$B$7:$R$2292,13,0)</f>
        <v>37.829000000000001</v>
      </c>
      <c r="U14" s="66">
        <f t="shared" si="8"/>
        <v>1</v>
      </c>
      <c r="V14" s="65">
        <f>VLOOKUP($A14,'Return Data'!$B$7:$R$2292,17,0)</f>
        <v>24.555599999999998</v>
      </c>
      <c r="W14" s="66">
        <f t="shared" si="9"/>
        <v>1</v>
      </c>
      <c r="X14" s="65">
        <f>VLOOKUP($A14,'Return Data'!$B$7:$R$2292,14,0)</f>
        <v>13.700100000000001</v>
      </c>
      <c r="Y14" s="66">
        <f t="shared" si="10"/>
        <v>1</v>
      </c>
      <c r="Z14" s="65">
        <f>VLOOKUP($A14,'Return Data'!$B$7:$R$2292,16,0)</f>
        <v>10.460699999999999</v>
      </c>
      <c r="AA14" s="67">
        <f t="shared" si="11"/>
        <v>1</v>
      </c>
    </row>
    <row r="15" spans="1:27" x14ac:dyDescent="0.3">
      <c r="A15" s="63" t="s">
        <v>995</v>
      </c>
      <c r="B15" s="64">
        <f>VLOOKUP($A15,'Return Data'!$B$7:$R$2292,3,0)</f>
        <v>44651</v>
      </c>
      <c r="C15" s="65">
        <f>VLOOKUP($A15,'Return Data'!$B$7:$R$2292,4,0)</f>
        <v>46.814700000000002</v>
      </c>
      <c r="D15" s="65">
        <f>VLOOKUP($A15,'Return Data'!$B$7:$R$2292,5,0)</f>
        <v>18.1753</v>
      </c>
      <c r="E15" s="66">
        <f t="shared" si="0"/>
        <v>6</v>
      </c>
      <c r="F15" s="65">
        <f>VLOOKUP($A15,'Return Data'!$B$7:$R$2292,6,0)</f>
        <v>10.2743</v>
      </c>
      <c r="G15" s="66">
        <f t="shared" si="1"/>
        <v>7</v>
      </c>
      <c r="H15" s="65">
        <f>VLOOKUP($A15,'Return Data'!$B$7:$R$2292,7,0)</f>
        <v>7.3727</v>
      </c>
      <c r="I15" s="66">
        <f t="shared" si="2"/>
        <v>6</v>
      </c>
      <c r="J15" s="65">
        <f>VLOOKUP($A15,'Return Data'!$B$7:$R$2292,8,0)</f>
        <v>6.0117000000000003</v>
      </c>
      <c r="K15" s="66">
        <f t="shared" si="3"/>
        <v>10</v>
      </c>
      <c r="L15" s="65">
        <f>VLOOKUP($A15,'Return Data'!$B$7:$R$2292,9,0)</f>
        <v>4.8108000000000004</v>
      </c>
      <c r="M15" s="66">
        <f t="shared" si="4"/>
        <v>6</v>
      </c>
      <c r="N15" s="65">
        <f>VLOOKUP($A15,'Return Data'!$B$7:$R$2292,10,0)</f>
        <v>3.6829000000000001</v>
      </c>
      <c r="O15" s="66">
        <f t="shared" si="5"/>
        <v>17</v>
      </c>
      <c r="P15" s="65">
        <f>VLOOKUP($A15,'Return Data'!$B$7:$R$2292,11,0)</f>
        <v>3.2223000000000002</v>
      </c>
      <c r="Q15" s="66">
        <f t="shared" si="6"/>
        <v>17</v>
      </c>
      <c r="R15" s="65">
        <f>VLOOKUP($A15,'Return Data'!$B$7:$R$2292,12,0)</f>
        <v>3.7122000000000002</v>
      </c>
      <c r="S15" s="66">
        <f t="shared" si="7"/>
        <v>7</v>
      </c>
      <c r="T15" s="65">
        <f>VLOOKUP($A15,'Return Data'!$B$7:$R$2292,13,0)</f>
        <v>4.0092999999999996</v>
      </c>
      <c r="U15" s="66">
        <f t="shared" si="8"/>
        <v>5</v>
      </c>
      <c r="V15" s="65">
        <f>VLOOKUP($A15,'Return Data'!$B$7:$R$2292,17,0)</f>
        <v>5.48</v>
      </c>
      <c r="W15" s="66">
        <f t="shared" si="9"/>
        <v>5</v>
      </c>
      <c r="X15" s="65">
        <f>VLOOKUP($A15,'Return Data'!$B$7:$R$2292,14,0)</f>
        <v>6.1447000000000003</v>
      </c>
      <c r="Y15" s="66">
        <f t="shared" si="10"/>
        <v>4</v>
      </c>
      <c r="Z15" s="65">
        <f>VLOOKUP($A15,'Return Data'!$B$7:$R$2292,16,0)</f>
        <v>7.1403999999999996</v>
      </c>
      <c r="AA15" s="67">
        <f t="shared" si="11"/>
        <v>16</v>
      </c>
    </row>
    <row r="16" spans="1:27" x14ac:dyDescent="0.3">
      <c r="A16" s="63" t="s">
        <v>997</v>
      </c>
      <c r="B16" s="64">
        <f>VLOOKUP($A16,'Return Data'!$B$7:$R$2292,3,0)</f>
        <v>44651</v>
      </c>
      <c r="C16" s="65">
        <f>VLOOKUP($A16,'Return Data'!$B$7:$R$2292,4,0)</f>
        <v>16.7715</v>
      </c>
      <c r="D16" s="65">
        <f>VLOOKUP($A16,'Return Data'!$B$7:$R$2292,5,0)</f>
        <v>20.686699999999998</v>
      </c>
      <c r="E16" s="66">
        <f t="shared" si="0"/>
        <v>4</v>
      </c>
      <c r="F16" s="65">
        <f>VLOOKUP($A16,'Return Data'!$B$7:$R$2292,6,0)</f>
        <v>11.109299999999999</v>
      </c>
      <c r="G16" s="66">
        <f t="shared" si="1"/>
        <v>5</v>
      </c>
      <c r="H16" s="65">
        <f>VLOOKUP($A16,'Return Data'!$B$7:$R$2292,7,0)</f>
        <v>7.0046999999999997</v>
      </c>
      <c r="I16" s="66">
        <f t="shared" si="2"/>
        <v>9</v>
      </c>
      <c r="J16" s="65">
        <f>VLOOKUP($A16,'Return Data'!$B$7:$R$2292,8,0)</f>
        <v>6.2172999999999998</v>
      </c>
      <c r="K16" s="66">
        <f t="shared" si="3"/>
        <v>8</v>
      </c>
      <c r="L16" s="65">
        <f>VLOOKUP($A16,'Return Data'!$B$7:$R$2292,9,0)</f>
        <v>4.7579000000000002</v>
      </c>
      <c r="M16" s="66">
        <f t="shared" si="4"/>
        <v>7</v>
      </c>
      <c r="N16" s="65">
        <f>VLOOKUP($A16,'Return Data'!$B$7:$R$2292,10,0)</f>
        <v>4.0590999999999999</v>
      </c>
      <c r="O16" s="66">
        <f t="shared" si="5"/>
        <v>6</v>
      </c>
      <c r="P16" s="65">
        <f>VLOOKUP($A16,'Return Data'!$B$7:$R$2292,11,0)</f>
        <v>3.4830000000000001</v>
      </c>
      <c r="Q16" s="66">
        <f t="shared" si="6"/>
        <v>8</v>
      </c>
      <c r="R16" s="65">
        <f>VLOOKUP($A16,'Return Data'!$B$7:$R$2292,12,0)</f>
        <v>3.5922999999999998</v>
      </c>
      <c r="S16" s="66">
        <f t="shared" si="7"/>
        <v>12</v>
      </c>
      <c r="T16" s="65">
        <f>VLOOKUP($A16,'Return Data'!$B$7:$R$2292,13,0)</f>
        <v>3.6006999999999998</v>
      </c>
      <c r="U16" s="66">
        <f t="shared" si="8"/>
        <v>13</v>
      </c>
      <c r="V16" s="65">
        <f>VLOOKUP($A16,'Return Data'!$B$7:$R$2292,17,0)</f>
        <v>3.2151999999999998</v>
      </c>
      <c r="W16" s="66">
        <f t="shared" si="9"/>
        <v>22</v>
      </c>
      <c r="X16" s="65">
        <f>VLOOKUP($A16,'Return Data'!$B$7:$R$2292,14,0)</f>
        <v>0.86650000000000005</v>
      </c>
      <c r="Y16" s="66">
        <f t="shared" si="10"/>
        <v>21</v>
      </c>
      <c r="Z16" s="65">
        <f>VLOOKUP($A16,'Return Data'!$B$7:$R$2292,16,0)</f>
        <v>3.4005999999999998</v>
      </c>
      <c r="AA16" s="67">
        <f t="shared" si="11"/>
        <v>23</v>
      </c>
    </row>
    <row r="17" spans="1:27" x14ac:dyDescent="0.3">
      <c r="A17" s="63" t="s">
        <v>999</v>
      </c>
      <c r="B17" s="64">
        <f>VLOOKUP($A17,'Return Data'!$B$7:$R$2292,3,0)</f>
        <v>44651</v>
      </c>
      <c r="C17" s="65">
        <f>VLOOKUP($A17,'Return Data'!$B$7:$R$2292,4,0)</f>
        <v>433.3639</v>
      </c>
      <c r="D17" s="65">
        <f>VLOOKUP($A17,'Return Data'!$B$7:$R$2292,5,0)</f>
        <v>34.134500000000003</v>
      </c>
      <c r="E17" s="66">
        <f t="shared" si="0"/>
        <v>1</v>
      </c>
      <c r="F17" s="65">
        <f>VLOOKUP($A17,'Return Data'!$B$7:$R$2292,6,0)</f>
        <v>20.357500000000002</v>
      </c>
      <c r="G17" s="66">
        <f t="shared" si="1"/>
        <v>1</v>
      </c>
      <c r="H17" s="65">
        <f>VLOOKUP($A17,'Return Data'!$B$7:$R$2292,7,0)</f>
        <v>12.457700000000001</v>
      </c>
      <c r="I17" s="66">
        <f t="shared" si="2"/>
        <v>1</v>
      </c>
      <c r="J17" s="65">
        <f>VLOOKUP($A17,'Return Data'!$B$7:$R$2292,8,0)</f>
        <v>10.3003</v>
      </c>
      <c r="K17" s="66">
        <f t="shared" si="3"/>
        <v>2</v>
      </c>
      <c r="L17" s="65">
        <f>VLOOKUP($A17,'Return Data'!$B$7:$R$2292,9,0)</f>
        <v>6.5618999999999996</v>
      </c>
      <c r="M17" s="66">
        <f t="shared" si="4"/>
        <v>2</v>
      </c>
      <c r="N17" s="65">
        <f>VLOOKUP($A17,'Return Data'!$B$7:$R$2292,10,0)</f>
        <v>3.1991999999999998</v>
      </c>
      <c r="O17" s="66">
        <f t="shared" si="5"/>
        <v>23</v>
      </c>
      <c r="P17" s="65">
        <f>VLOOKUP($A17,'Return Data'!$B$7:$R$2292,11,0)</f>
        <v>2.4451999999999998</v>
      </c>
      <c r="Q17" s="66">
        <f t="shared" si="6"/>
        <v>23</v>
      </c>
      <c r="R17" s="65">
        <f>VLOOKUP($A17,'Return Data'!$B$7:$R$2292,12,0)</f>
        <v>3.7010999999999998</v>
      </c>
      <c r="S17" s="66">
        <f t="shared" si="7"/>
        <v>8</v>
      </c>
      <c r="T17" s="65">
        <f>VLOOKUP($A17,'Return Data'!$B$7:$R$2292,13,0)</f>
        <v>4.1733000000000002</v>
      </c>
      <c r="U17" s="66">
        <f t="shared" si="8"/>
        <v>4</v>
      </c>
      <c r="V17" s="65">
        <f>VLOOKUP($A17,'Return Data'!$B$7:$R$2292,17,0)</f>
        <v>5.7732000000000001</v>
      </c>
      <c r="W17" s="66">
        <f t="shared" si="9"/>
        <v>4</v>
      </c>
      <c r="X17" s="65">
        <f>VLOOKUP($A17,'Return Data'!$B$7:$R$2292,14,0)</f>
        <v>6.4969000000000001</v>
      </c>
      <c r="Y17" s="66">
        <f t="shared" si="10"/>
        <v>2</v>
      </c>
      <c r="Z17" s="65">
        <f>VLOOKUP($A17,'Return Data'!$B$7:$R$2292,16,0)</f>
        <v>7.8014999999999999</v>
      </c>
      <c r="AA17" s="67">
        <f t="shared" si="11"/>
        <v>2</v>
      </c>
    </row>
    <row r="18" spans="1:27" x14ac:dyDescent="0.3">
      <c r="A18" s="63" t="s">
        <v>1002</v>
      </c>
      <c r="B18" s="64">
        <f>VLOOKUP($A18,'Return Data'!$B$7:$R$2292,3,0)</f>
        <v>44651</v>
      </c>
      <c r="C18" s="65">
        <f>VLOOKUP($A18,'Return Data'!$B$7:$R$2292,4,0)</f>
        <v>31.357299999999999</v>
      </c>
      <c r="D18" s="65">
        <f>VLOOKUP($A18,'Return Data'!$B$7:$R$2292,5,0)</f>
        <v>5.7045000000000003</v>
      </c>
      <c r="E18" s="66">
        <f t="shared" si="0"/>
        <v>22</v>
      </c>
      <c r="F18" s="65">
        <f>VLOOKUP($A18,'Return Data'!$B$7:$R$2292,6,0)</f>
        <v>9.6689000000000007</v>
      </c>
      <c r="G18" s="66">
        <f t="shared" si="1"/>
        <v>8</v>
      </c>
      <c r="H18" s="65">
        <f>VLOOKUP($A18,'Return Data'!$B$7:$R$2292,7,0)</f>
        <v>6.4432</v>
      </c>
      <c r="I18" s="66">
        <f t="shared" si="2"/>
        <v>13</v>
      </c>
      <c r="J18" s="65">
        <f>VLOOKUP($A18,'Return Data'!$B$7:$R$2292,8,0)</f>
        <v>4.4724000000000004</v>
      </c>
      <c r="K18" s="66">
        <f t="shared" si="3"/>
        <v>22</v>
      </c>
      <c r="L18" s="65">
        <f>VLOOKUP($A18,'Return Data'!$B$7:$R$2292,9,0)</f>
        <v>4.1826999999999996</v>
      </c>
      <c r="M18" s="66">
        <f t="shared" si="4"/>
        <v>15</v>
      </c>
      <c r="N18" s="65">
        <f>VLOOKUP($A18,'Return Data'!$B$7:$R$2292,10,0)</f>
        <v>3.8264999999999998</v>
      </c>
      <c r="O18" s="66">
        <f t="shared" si="5"/>
        <v>11</v>
      </c>
      <c r="P18" s="65">
        <f>VLOOKUP($A18,'Return Data'!$B$7:$R$2292,11,0)</f>
        <v>3.4750999999999999</v>
      </c>
      <c r="Q18" s="66">
        <f t="shared" si="6"/>
        <v>10</v>
      </c>
      <c r="R18" s="65">
        <f>VLOOKUP($A18,'Return Data'!$B$7:$R$2292,12,0)</f>
        <v>3.6276999999999999</v>
      </c>
      <c r="S18" s="66">
        <f t="shared" si="7"/>
        <v>10</v>
      </c>
      <c r="T18" s="65">
        <f>VLOOKUP($A18,'Return Data'!$B$7:$R$2292,13,0)</f>
        <v>3.6797</v>
      </c>
      <c r="U18" s="66">
        <f t="shared" si="8"/>
        <v>11</v>
      </c>
      <c r="V18" s="65">
        <f>VLOOKUP($A18,'Return Data'!$B$7:$R$2292,17,0)</f>
        <v>4.7698</v>
      </c>
      <c r="W18" s="66">
        <f t="shared" si="9"/>
        <v>14</v>
      </c>
      <c r="X18" s="65">
        <f>VLOOKUP($A18,'Return Data'!$B$7:$R$2292,14,0)</f>
        <v>5.7682000000000002</v>
      </c>
      <c r="Y18" s="66">
        <f t="shared" si="10"/>
        <v>9</v>
      </c>
      <c r="Z18" s="65">
        <f>VLOOKUP($A18,'Return Data'!$B$7:$R$2292,16,0)</f>
        <v>7.3044000000000002</v>
      </c>
      <c r="AA18" s="67">
        <f t="shared" si="11"/>
        <v>12</v>
      </c>
    </row>
    <row r="19" spans="1:27" x14ac:dyDescent="0.3">
      <c r="A19" s="63" t="s">
        <v>1003</v>
      </c>
      <c r="B19" s="64">
        <f>VLOOKUP($A19,'Return Data'!$B$7:$R$2292,3,0)</f>
        <v>44651</v>
      </c>
      <c r="C19" s="65">
        <f>VLOOKUP($A19,'Return Data'!$B$7:$R$2292,4,0)</f>
        <v>3072.7370000000001</v>
      </c>
      <c r="D19" s="65">
        <f>VLOOKUP($A19,'Return Data'!$B$7:$R$2292,5,0)</f>
        <v>11.1967</v>
      </c>
      <c r="E19" s="66">
        <f t="shared" si="0"/>
        <v>15</v>
      </c>
      <c r="F19" s="65">
        <f>VLOOKUP($A19,'Return Data'!$B$7:$R$2292,6,0)</f>
        <v>7.7077999999999998</v>
      </c>
      <c r="G19" s="66">
        <f t="shared" si="1"/>
        <v>16</v>
      </c>
      <c r="H19" s="65">
        <f>VLOOKUP($A19,'Return Data'!$B$7:$R$2292,7,0)</f>
        <v>6.1266999999999996</v>
      </c>
      <c r="I19" s="66">
        <f t="shared" si="2"/>
        <v>16</v>
      </c>
      <c r="J19" s="65">
        <f>VLOOKUP($A19,'Return Data'!$B$7:$R$2292,8,0)</f>
        <v>5.5278</v>
      </c>
      <c r="K19" s="66">
        <f t="shared" si="3"/>
        <v>12</v>
      </c>
      <c r="L19" s="65">
        <f>VLOOKUP($A19,'Return Data'!$B$7:$R$2292,9,0)</f>
        <v>4.1047000000000002</v>
      </c>
      <c r="M19" s="66">
        <f t="shared" si="4"/>
        <v>18</v>
      </c>
      <c r="N19" s="65">
        <f>VLOOKUP($A19,'Return Data'!$B$7:$R$2292,10,0)</f>
        <v>3.7448000000000001</v>
      </c>
      <c r="O19" s="66">
        <f t="shared" si="5"/>
        <v>14</v>
      </c>
      <c r="P19" s="65">
        <f>VLOOKUP($A19,'Return Data'!$B$7:$R$2292,11,0)</f>
        <v>3.3622000000000001</v>
      </c>
      <c r="Q19" s="66">
        <f t="shared" si="6"/>
        <v>11</v>
      </c>
      <c r="R19" s="65">
        <f>VLOOKUP($A19,'Return Data'!$B$7:$R$2292,12,0)</f>
        <v>3.5089000000000001</v>
      </c>
      <c r="S19" s="66">
        <f t="shared" si="7"/>
        <v>15</v>
      </c>
      <c r="T19" s="65">
        <f>VLOOKUP($A19,'Return Data'!$B$7:$R$2292,13,0)</f>
        <v>3.6190000000000002</v>
      </c>
      <c r="U19" s="66">
        <f t="shared" si="8"/>
        <v>12</v>
      </c>
      <c r="V19" s="65">
        <f>VLOOKUP($A19,'Return Data'!$B$7:$R$2292,17,0)</f>
        <v>4.9447999999999999</v>
      </c>
      <c r="W19" s="66">
        <f t="shared" si="9"/>
        <v>12</v>
      </c>
      <c r="X19" s="65">
        <f>VLOOKUP($A19,'Return Data'!$B$7:$R$2292,14,0)</f>
        <v>5.9626000000000001</v>
      </c>
      <c r="Y19" s="66">
        <f t="shared" si="10"/>
        <v>7</v>
      </c>
      <c r="Z19" s="65">
        <f>VLOOKUP($A19,'Return Data'!$B$7:$R$2292,16,0)</f>
        <v>7.6592000000000002</v>
      </c>
      <c r="AA19" s="67">
        <f t="shared" si="11"/>
        <v>4</v>
      </c>
    </row>
    <row r="20" spans="1:27" x14ac:dyDescent="0.3">
      <c r="A20" s="63" t="s">
        <v>1005</v>
      </c>
      <c r="B20" s="64">
        <f>VLOOKUP($A20,'Return Data'!$B$7:$R$2292,3,0)</f>
        <v>44651</v>
      </c>
      <c r="C20" s="65">
        <f>VLOOKUP($A20,'Return Data'!$B$7:$R$2292,4,0)</f>
        <v>30.2178</v>
      </c>
      <c r="D20" s="65">
        <f>VLOOKUP($A20,'Return Data'!$B$7:$R$2292,5,0)</f>
        <v>7.2488000000000001</v>
      </c>
      <c r="E20" s="66">
        <f t="shared" si="0"/>
        <v>21</v>
      </c>
      <c r="F20" s="65">
        <f>VLOOKUP($A20,'Return Data'!$B$7:$R$2292,6,0)</f>
        <v>6.0022000000000002</v>
      </c>
      <c r="G20" s="66">
        <f t="shared" si="1"/>
        <v>22</v>
      </c>
      <c r="H20" s="65">
        <f>VLOOKUP($A20,'Return Data'!$B$7:$R$2292,7,0)</f>
        <v>5.3201999999999998</v>
      </c>
      <c r="I20" s="66">
        <f t="shared" si="2"/>
        <v>22</v>
      </c>
      <c r="J20" s="65">
        <f>VLOOKUP($A20,'Return Data'!$B$7:$R$2292,8,0)</f>
        <v>5.1003999999999996</v>
      </c>
      <c r="K20" s="66">
        <f t="shared" si="3"/>
        <v>17</v>
      </c>
      <c r="L20" s="65">
        <f>VLOOKUP($A20,'Return Data'!$B$7:$R$2292,9,0)</f>
        <v>4.1212</v>
      </c>
      <c r="M20" s="66">
        <f t="shared" si="4"/>
        <v>17</v>
      </c>
      <c r="N20" s="65">
        <f>VLOOKUP($A20,'Return Data'!$B$7:$R$2292,10,0)</f>
        <v>3.871</v>
      </c>
      <c r="O20" s="66">
        <f t="shared" si="5"/>
        <v>10</v>
      </c>
      <c r="P20" s="65">
        <f>VLOOKUP($A20,'Return Data'!$B$7:$R$2292,11,0)</f>
        <v>3.4771999999999998</v>
      </c>
      <c r="Q20" s="66">
        <f t="shared" si="6"/>
        <v>9</v>
      </c>
      <c r="R20" s="65">
        <f>VLOOKUP($A20,'Return Data'!$B$7:$R$2292,12,0)</f>
        <v>3.5291999999999999</v>
      </c>
      <c r="S20" s="66">
        <f t="shared" si="7"/>
        <v>14</v>
      </c>
      <c r="T20" s="65">
        <f>VLOOKUP($A20,'Return Data'!$B$7:$R$2292,13,0)</f>
        <v>3.5005000000000002</v>
      </c>
      <c r="U20" s="66">
        <f t="shared" si="8"/>
        <v>17</v>
      </c>
      <c r="V20" s="65">
        <f>VLOOKUP($A20,'Return Data'!$B$7:$R$2292,17,0)</f>
        <v>14.1235</v>
      </c>
      <c r="W20" s="66">
        <f t="shared" si="9"/>
        <v>2</v>
      </c>
      <c r="X20" s="65">
        <f>VLOOKUP($A20,'Return Data'!$B$7:$R$2292,14,0)</f>
        <v>4.3860000000000001</v>
      </c>
      <c r="Y20" s="66">
        <f t="shared" si="10"/>
        <v>17</v>
      </c>
      <c r="Z20" s="65">
        <f>VLOOKUP($A20,'Return Data'!$B$7:$R$2292,16,0)</f>
        <v>7.3864000000000001</v>
      </c>
      <c r="AA20" s="67">
        <f t="shared" si="11"/>
        <v>10</v>
      </c>
    </row>
    <row r="21" spans="1:27" x14ac:dyDescent="0.3">
      <c r="A21" s="63" t="s">
        <v>1007</v>
      </c>
      <c r="B21" s="64">
        <f>VLOOKUP($A21,'Return Data'!$B$7:$R$2292,3,0)</f>
        <v>44651</v>
      </c>
      <c r="C21" s="65">
        <f>VLOOKUP($A21,'Return Data'!$B$7:$R$2292,4,0)</f>
        <v>2728.2836000000002</v>
      </c>
      <c r="D21" s="65">
        <f>VLOOKUP($A21,'Return Data'!$B$7:$R$2292,5,0)</f>
        <v>21.3979</v>
      </c>
      <c r="E21" s="66">
        <f t="shared" si="0"/>
        <v>3</v>
      </c>
      <c r="F21" s="65">
        <f>VLOOKUP($A21,'Return Data'!$B$7:$R$2292,6,0)</f>
        <v>11.536</v>
      </c>
      <c r="G21" s="66">
        <f t="shared" si="1"/>
        <v>4</v>
      </c>
      <c r="H21" s="65">
        <f>VLOOKUP($A21,'Return Data'!$B$7:$R$2292,7,0)</f>
        <v>10.5213</v>
      </c>
      <c r="I21" s="66">
        <f t="shared" si="2"/>
        <v>3</v>
      </c>
      <c r="J21" s="65">
        <f>VLOOKUP($A21,'Return Data'!$B$7:$R$2292,8,0)</f>
        <v>7.3935000000000004</v>
      </c>
      <c r="K21" s="66">
        <f t="shared" si="3"/>
        <v>4</v>
      </c>
      <c r="L21" s="65">
        <f>VLOOKUP($A21,'Return Data'!$B$7:$R$2292,9,0)</f>
        <v>4.5983000000000001</v>
      </c>
      <c r="M21" s="66">
        <f t="shared" si="4"/>
        <v>9</v>
      </c>
      <c r="N21" s="65">
        <f>VLOOKUP($A21,'Return Data'!$B$7:$R$2292,10,0)</f>
        <v>3.5806</v>
      </c>
      <c r="O21" s="66">
        <f t="shared" si="5"/>
        <v>19</v>
      </c>
      <c r="P21" s="65">
        <f>VLOOKUP($A21,'Return Data'!$B$7:$R$2292,11,0)</f>
        <v>3.0453000000000001</v>
      </c>
      <c r="Q21" s="66">
        <f t="shared" si="6"/>
        <v>20</v>
      </c>
      <c r="R21" s="65">
        <f>VLOOKUP($A21,'Return Data'!$B$7:$R$2292,12,0)</f>
        <v>3.6154999999999999</v>
      </c>
      <c r="S21" s="66">
        <f t="shared" si="7"/>
        <v>11</v>
      </c>
      <c r="T21" s="65">
        <f>VLOOKUP($A21,'Return Data'!$B$7:$R$2292,13,0)</f>
        <v>3.8163</v>
      </c>
      <c r="U21" s="66">
        <f t="shared" si="8"/>
        <v>9</v>
      </c>
      <c r="V21" s="65">
        <f>VLOOKUP($A21,'Return Data'!$B$7:$R$2292,17,0)</f>
        <v>5.2184999999999997</v>
      </c>
      <c r="W21" s="66">
        <f t="shared" si="9"/>
        <v>8</v>
      </c>
      <c r="X21" s="65">
        <f>VLOOKUP($A21,'Return Data'!$B$7:$R$2292,14,0)</f>
        <v>6.0606999999999998</v>
      </c>
      <c r="Y21" s="66">
        <f t="shared" si="10"/>
        <v>5</v>
      </c>
      <c r="Z21" s="65">
        <f>VLOOKUP($A21,'Return Data'!$B$7:$R$2292,16,0)</f>
        <v>7.3903999999999996</v>
      </c>
      <c r="AA21" s="67">
        <f t="shared" si="11"/>
        <v>9</v>
      </c>
    </row>
    <row r="22" spans="1:27" x14ac:dyDescent="0.3">
      <c r="A22" s="63" t="s">
        <v>1010</v>
      </c>
      <c r="B22" s="64">
        <f>VLOOKUP($A22,'Return Data'!$B$7:$R$2292,3,0)</f>
        <v>44651</v>
      </c>
      <c r="C22" s="65">
        <f>VLOOKUP($A22,'Return Data'!$B$7:$R$2292,4,0)</f>
        <v>22.972999999999999</v>
      </c>
      <c r="D22" s="65">
        <f>VLOOKUP($A22,'Return Data'!$B$7:$R$2292,5,0)</f>
        <v>14.146000000000001</v>
      </c>
      <c r="E22" s="66">
        <f t="shared" si="0"/>
        <v>8</v>
      </c>
      <c r="F22" s="65">
        <f>VLOOKUP($A22,'Return Data'!$B$7:$R$2292,6,0)</f>
        <v>7.8963000000000001</v>
      </c>
      <c r="G22" s="66">
        <f t="shared" si="1"/>
        <v>15</v>
      </c>
      <c r="H22" s="65">
        <f>VLOOKUP($A22,'Return Data'!$B$7:$R$2292,7,0)</f>
        <v>6.2038000000000002</v>
      </c>
      <c r="I22" s="66">
        <f t="shared" si="2"/>
        <v>15</v>
      </c>
      <c r="J22" s="65">
        <f>VLOOKUP($A22,'Return Data'!$B$7:$R$2292,8,0)</f>
        <v>5.5044000000000004</v>
      </c>
      <c r="K22" s="66">
        <f t="shared" si="3"/>
        <v>13</v>
      </c>
      <c r="L22" s="65">
        <f>VLOOKUP($A22,'Return Data'!$B$7:$R$2292,9,0)</f>
        <v>4.2384000000000004</v>
      </c>
      <c r="M22" s="66">
        <f t="shared" si="4"/>
        <v>11</v>
      </c>
      <c r="N22" s="65">
        <f>VLOOKUP($A22,'Return Data'!$B$7:$R$2292,10,0)</f>
        <v>3.7504</v>
      </c>
      <c r="O22" s="66">
        <f t="shared" si="5"/>
        <v>12</v>
      </c>
      <c r="P22" s="65">
        <f>VLOOKUP($A22,'Return Data'!$B$7:$R$2292,11,0)</f>
        <v>3.319</v>
      </c>
      <c r="Q22" s="66">
        <f t="shared" si="6"/>
        <v>13</v>
      </c>
      <c r="R22" s="65">
        <f>VLOOKUP($A22,'Return Data'!$B$7:$R$2292,12,0)</f>
        <v>3.5583999999999998</v>
      </c>
      <c r="S22" s="66">
        <f t="shared" si="7"/>
        <v>13</v>
      </c>
      <c r="T22" s="65">
        <f>VLOOKUP($A22,'Return Data'!$B$7:$R$2292,13,0)</f>
        <v>3.5878999999999999</v>
      </c>
      <c r="U22" s="66">
        <f t="shared" si="8"/>
        <v>14</v>
      </c>
      <c r="V22" s="65">
        <f>VLOOKUP($A22,'Return Data'!$B$7:$R$2292,17,0)</f>
        <v>4.6357999999999997</v>
      </c>
      <c r="W22" s="66">
        <f t="shared" si="9"/>
        <v>16</v>
      </c>
      <c r="X22" s="65">
        <f>VLOOKUP($A22,'Return Data'!$B$7:$R$2292,14,0)</f>
        <v>4.6654</v>
      </c>
      <c r="Y22" s="66">
        <f t="shared" si="10"/>
        <v>16</v>
      </c>
      <c r="Z22" s="65">
        <f>VLOOKUP($A22,'Return Data'!$B$7:$R$2292,16,0)</f>
        <v>7.6180000000000003</v>
      </c>
      <c r="AA22" s="67">
        <f t="shared" si="11"/>
        <v>5</v>
      </c>
    </row>
    <row r="23" spans="1:27" x14ac:dyDescent="0.3">
      <c r="A23" s="63" t="s">
        <v>1011</v>
      </c>
      <c r="B23" s="64">
        <f>VLOOKUP($A23,'Return Data'!$B$7:$R$2292,3,0)</f>
        <v>44651</v>
      </c>
      <c r="C23" s="65">
        <f>VLOOKUP($A23,'Return Data'!$B$7:$R$2292,4,0)</f>
        <v>32.425800000000002</v>
      </c>
      <c r="D23" s="65">
        <f>VLOOKUP($A23,'Return Data'!$B$7:$R$2292,5,0)</f>
        <v>12.499000000000001</v>
      </c>
      <c r="E23" s="66">
        <f t="shared" si="0"/>
        <v>12</v>
      </c>
      <c r="F23" s="65">
        <f>VLOOKUP($A23,'Return Data'!$B$7:$R$2292,6,0)</f>
        <v>9.3125</v>
      </c>
      <c r="G23" s="66">
        <f t="shared" si="1"/>
        <v>9</v>
      </c>
      <c r="H23" s="65">
        <f>VLOOKUP($A23,'Return Data'!$B$7:$R$2292,7,0)</f>
        <v>7.1496000000000004</v>
      </c>
      <c r="I23" s="66">
        <f t="shared" si="2"/>
        <v>7</v>
      </c>
      <c r="J23" s="65">
        <f>VLOOKUP($A23,'Return Data'!$B$7:$R$2292,8,0)</f>
        <v>4.9461000000000004</v>
      </c>
      <c r="K23" s="66">
        <f t="shared" si="3"/>
        <v>19</v>
      </c>
      <c r="L23" s="65">
        <f>VLOOKUP($A23,'Return Data'!$B$7:$R$2292,9,0)</f>
        <v>3.6789000000000001</v>
      </c>
      <c r="M23" s="66">
        <f t="shared" si="4"/>
        <v>22</v>
      </c>
      <c r="N23" s="65">
        <f>VLOOKUP($A23,'Return Data'!$B$7:$R$2292,10,0)</f>
        <v>3.6025</v>
      </c>
      <c r="O23" s="66">
        <f t="shared" si="5"/>
        <v>18</v>
      </c>
      <c r="P23" s="65">
        <f>VLOOKUP($A23,'Return Data'!$B$7:$R$2292,11,0)</f>
        <v>3.2168000000000001</v>
      </c>
      <c r="Q23" s="66">
        <f t="shared" si="6"/>
        <v>18</v>
      </c>
      <c r="R23" s="65">
        <f>VLOOKUP($A23,'Return Data'!$B$7:$R$2292,12,0)</f>
        <v>3.3778999999999999</v>
      </c>
      <c r="S23" s="66">
        <f t="shared" si="7"/>
        <v>20</v>
      </c>
      <c r="T23" s="65">
        <f>VLOOKUP($A23,'Return Data'!$B$7:$R$2292,13,0)</f>
        <v>3.4045000000000001</v>
      </c>
      <c r="U23" s="66">
        <f t="shared" si="8"/>
        <v>19</v>
      </c>
      <c r="V23" s="65">
        <f>VLOOKUP($A23,'Return Data'!$B$7:$R$2292,17,0)</f>
        <v>5.1855000000000002</v>
      </c>
      <c r="W23" s="66">
        <f t="shared" si="9"/>
        <v>11</v>
      </c>
      <c r="X23" s="65">
        <f>VLOOKUP($A23,'Return Data'!$B$7:$R$2292,14,0)</f>
        <v>4.3045</v>
      </c>
      <c r="Y23" s="66">
        <f t="shared" si="10"/>
        <v>18</v>
      </c>
      <c r="Z23" s="65">
        <f>VLOOKUP($A23,'Return Data'!$B$7:$R$2292,16,0)</f>
        <v>6.4446000000000003</v>
      </c>
      <c r="AA23" s="67">
        <f t="shared" si="11"/>
        <v>18</v>
      </c>
    </row>
    <row r="24" spans="1:27" x14ac:dyDescent="0.3">
      <c r="A24" s="63" t="s">
        <v>1014</v>
      </c>
      <c r="B24" s="64">
        <f>VLOOKUP($A24,'Return Data'!$B$7:$R$2292,3,0)</f>
        <v>44651</v>
      </c>
      <c r="C24" s="65">
        <f>VLOOKUP($A24,'Return Data'!$B$7:$R$2292,4,0)</f>
        <v>1338.7509</v>
      </c>
      <c r="D24" s="65">
        <f>VLOOKUP($A24,'Return Data'!$B$7:$R$2292,5,0)</f>
        <v>7.5019</v>
      </c>
      <c r="E24" s="66">
        <f t="shared" si="0"/>
        <v>20</v>
      </c>
      <c r="F24" s="65">
        <f>VLOOKUP($A24,'Return Data'!$B$7:$R$2292,6,0)</f>
        <v>7.6414999999999997</v>
      </c>
      <c r="G24" s="66">
        <f t="shared" si="1"/>
        <v>18</v>
      </c>
      <c r="H24" s="65">
        <f>VLOOKUP($A24,'Return Data'!$B$7:$R$2292,7,0)</f>
        <v>5.8968999999999996</v>
      </c>
      <c r="I24" s="66">
        <f t="shared" si="2"/>
        <v>19</v>
      </c>
      <c r="J24" s="65">
        <f>VLOOKUP($A24,'Return Data'!$B$7:$R$2292,8,0)</f>
        <v>4.4078999999999997</v>
      </c>
      <c r="K24" s="66">
        <f t="shared" si="3"/>
        <v>23</v>
      </c>
      <c r="L24" s="65">
        <f>VLOOKUP($A24,'Return Data'!$B$7:$R$2292,9,0)</f>
        <v>3.7113</v>
      </c>
      <c r="M24" s="66">
        <f t="shared" si="4"/>
        <v>21</v>
      </c>
      <c r="N24" s="65">
        <f>VLOOKUP($A24,'Return Data'!$B$7:$R$2292,10,0)</f>
        <v>3.2978000000000001</v>
      </c>
      <c r="O24" s="66">
        <f t="shared" si="5"/>
        <v>22</v>
      </c>
      <c r="P24" s="65">
        <f>VLOOKUP($A24,'Return Data'!$B$7:$R$2292,11,0)</f>
        <v>3.0225</v>
      </c>
      <c r="Q24" s="66">
        <f t="shared" si="6"/>
        <v>21</v>
      </c>
      <c r="R24" s="65">
        <f>VLOOKUP($A24,'Return Data'!$B$7:$R$2292,12,0)</f>
        <v>3.2298</v>
      </c>
      <c r="S24" s="66">
        <f t="shared" si="7"/>
        <v>22</v>
      </c>
      <c r="T24" s="65">
        <f>VLOOKUP($A24,'Return Data'!$B$7:$R$2292,13,0)</f>
        <v>3.3363</v>
      </c>
      <c r="U24" s="66">
        <f t="shared" si="8"/>
        <v>21</v>
      </c>
      <c r="V24" s="65">
        <f>VLOOKUP($A24,'Return Data'!$B$7:$R$2292,17,0)</f>
        <v>4.2865000000000002</v>
      </c>
      <c r="W24" s="66">
        <f t="shared" si="9"/>
        <v>20</v>
      </c>
      <c r="X24" s="65">
        <f>VLOOKUP($A24,'Return Data'!$B$7:$R$2292,14,0)</f>
        <v>5.3182</v>
      </c>
      <c r="Y24" s="66">
        <f t="shared" si="10"/>
        <v>14</v>
      </c>
      <c r="Z24" s="65">
        <f>VLOOKUP($A24,'Return Data'!$B$7:$R$2292,16,0)</f>
        <v>5.8596000000000004</v>
      </c>
      <c r="AA24" s="67">
        <f t="shared" si="11"/>
        <v>21</v>
      </c>
    </row>
    <row r="25" spans="1:27" x14ac:dyDescent="0.3">
      <c r="A25" s="63" t="s">
        <v>1016</v>
      </c>
      <c r="B25" s="64">
        <f>VLOOKUP($A25,'Return Data'!$B$7:$R$2292,3,0)</f>
        <v>44651</v>
      </c>
      <c r="C25" s="65">
        <f>VLOOKUP($A25,'Return Data'!$B$7:$R$2292,4,0)</f>
        <v>1841.5595000000001</v>
      </c>
      <c r="D25" s="65">
        <f>VLOOKUP($A25,'Return Data'!$B$7:$R$2292,5,0)</f>
        <v>7.8128000000000002</v>
      </c>
      <c r="E25" s="66">
        <f t="shared" si="0"/>
        <v>19</v>
      </c>
      <c r="F25" s="65">
        <f>VLOOKUP($A25,'Return Data'!$B$7:$R$2292,6,0)</f>
        <v>7.0164</v>
      </c>
      <c r="G25" s="66">
        <f t="shared" si="1"/>
        <v>20</v>
      </c>
      <c r="H25" s="65">
        <f>VLOOKUP($A25,'Return Data'!$B$7:$R$2292,7,0)</f>
        <v>5.6372999999999998</v>
      </c>
      <c r="I25" s="66">
        <f t="shared" si="2"/>
        <v>21</v>
      </c>
      <c r="J25" s="65">
        <f>VLOOKUP($A25,'Return Data'!$B$7:$R$2292,8,0)</f>
        <v>5.0006000000000004</v>
      </c>
      <c r="K25" s="66">
        <f t="shared" si="3"/>
        <v>18</v>
      </c>
      <c r="L25" s="65">
        <f>VLOOKUP($A25,'Return Data'!$B$7:$R$2292,9,0)</f>
        <v>4.0625</v>
      </c>
      <c r="M25" s="66">
        <f t="shared" si="4"/>
        <v>19</v>
      </c>
      <c r="N25" s="65">
        <f>VLOOKUP($A25,'Return Data'!$B$7:$R$2292,10,0)</f>
        <v>3.3656000000000001</v>
      </c>
      <c r="O25" s="66">
        <f t="shared" si="5"/>
        <v>21</v>
      </c>
      <c r="P25" s="65">
        <f>VLOOKUP($A25,'Return Data'!$B$7:$R$2292,11,0)</f>
        <v>3.0156000000000001</v>
      </c>
      <c r="Q25" s="66">
        <f t="shared" si="6"/>
        <v>22</v>
      </c>
      <c r="R25" s="65">
        <f>VLOOKUP($A25,'Return Data'!$B$7:$R$2292,12,0)</f>
        <v>3.2368000000000001</v>
      </c>
      <c r="S25" s="66">
        <f t="shared" si="7"/>
        <v>21</v>
      </c>
      <c r="T25" s="65">
        <f>VLOOKUP($A25,'Return Data'!$B$7:$R$2292,13,0)</f>
        <v>3.3041999999999998</v>
      </c>
      <c r="U25" s="66">
        <f t="shared" si="8"/>
        <v>22</v>
      </c>
      <c r="V25" s="65">
        <f>VLOOKUP($A25,'Return Data'!$B$7:$R$2292,17,0)</f>
        <v>4.5194000000000001</v>
      </c>
      <c r="W25" s="66">
        <f t="shared" si="9"/>
        <v>18</v>
      </c>
      <c r="X25" s="65">
        <f>VLOOKUP($A25,'Return Data'!$B$7:$R$2292,14,0)</f>
        <v>4.7004999999999999</v>
      </c>
      <c r="Y25" s="66">
        <f t="shared" si="10"/>
        <v>15</v>
      </c>
      <c r="Z25" s="65">
        <f>VLOOKUP($A25,'Return Data'!$B$7:$R$2292,16,0)</f>
        <v>4.4322999999999997</v>
      </c>
      <c r="AA25" s="67">
        <f t="shared" si="11"/>
        <v>22</v>
      </c>
    </row>
    <row r="26" spans="1:27" x14ac:dyDescent="0.3">
      <c r="A26" s="63" t="s">
        <v>1017</v>
      </c>
      <c r="B26" s="64">
        <f>VLOOKUP($A26,'Return Data'!$B$7:$R$2292,3,0)</f>
        <v>44651</v>
      </c>
      <c r="C26" s="65">
        <f>VLOOKUP($A26,'Return Data'!$B$7:$R$2292,4,0)</f>
        <v>3046.6966000000002</v>
      </c>
      <c r="D26" s="65">
        <f>VLOOKUP($A26,'Return Data'!$B$7:$R$2292,5,0)</f>
        <v>12.532</v>
      </c>
      <c r="E26" s="66">
        <f t="shared" si="0"/>
        <v>11</v>
      </c>
      <c r="F26" s="65">
        <f>VLOOKUP($A26,'Return Data'!$B$7:$R$2292,6,0)</f>
        <v>7.6585999999999999</v>
      </c>
      <c r="G26" s="66">
        <f t="shared" si="1"/>
        <v>17</v>
      </c>
      <c r="H26" s="65">
        <f>VLOOKUP($A26,'Return Data'!$B$7:$R$2292,7,0)</f>
        <v>6.0439999999999996</v>
      </c>
      <c r="I26" s="66">
        <f t="shared" si="2"/>
        <v>17</v>
      </c>
      <c r="J26" s="65">
        <f>VLOOKUP($A26,'Return Data'!$B$7:$R$2292,8,0)</f>
        <v>5.2911999999999999</v>
      </c>
      <c r="K26" s="66">
        <f t="shared" si="3"/>
        <v>16</v>
      </c>
      <c r="L26" s="65">
        <f>VLOOKUP($A26,'Return Data'!$B$7:$R$2292,9,0)</f>
        <v>4.1931000000000003</v>
      </c>
      <c r="M26" s="66">
        <f t="shared" si="4"/>
        <v>14</v>
      </c>
      <c r="N26" s="65">
        <f>VLOOKUP($A26,'Return Data'!$B$7:$R$2292,10,0)</f>
        <v>4.2202999999999999</v>
      </c>
      <c r="O26" s="66">
        <f t="shared" si="5"/>
        <v>4</v>
      </c>
      <c r="P26" s="65">
        <f>VLOOKUP($A26,'Return Data'!$B$7:$R$2292,11,0)</f>
        <v>3.6779000000000002</v>
      </c>
      <c r="Q26" s="66">
        <f t="shared" si="6"/>
        <v>4</v>
      </c>
      <c r="R26" s="65">
        <f>VLOOKUP($A26,'Return Data'!$B$7:$R$2292,12,0)</f>
        <v>3.9874999999999998</v>
      </c>
      <c r="S26" s="66">
        <f t="shared" si="7"/>
        <v>3</v>
      </c>
      <c r="T26" s="65">
        <f>VLOOKUP($A26,'Return Data'!$B$7:$R$2292,13,0)</f>
        <v>4.2064000000000004</v>
      </c>
      <c r="U26" s="66">
        <f t="shared" si="8"/>
        <v>3</v>
      </c>
      <c r="V26" s="65">
        <f>VLOOKUP($A26,'Return Data'!$B$7:$R$2292,17,0)</f>
        <v>5.2224000000000004</v>
      </c>
      <c r="W26" s="66">
        <f t="shared" si="9"/>
        <v>7</v>
      </c>
      <c r="X26" s="65">
        <f>VLOOKUP($A26,'Return Data'!$B$7:$R$2292,14,0)</f>
        <v>5.6310000000000002</v>
      </c>
      <c r="Y26" s="66">
        <f t="shared" si="10"/>
        <v>10</v>
      </c>
      <c r="Z26" s="65">
        <f>VLOOKUP($A26,'Return Data'!$B$7:$R$2292,16,0)</f>
        <v>7.6879999999999997</v>
      </c>
      <c r="AA26" s="67">
        <f t="shared" si="11"/>
        <v>3</v>
      </c>
    </row>
    <row r="27" spans="1:27" x14ac:dyDescent="0.3">
      <c r="A27" s="63" t="s">
        <v>1019</v>
      </c>
      <c r="B27" s="64">
        <f>VLOOKUP($A27,'Return Data'!$B$7:$R$2292,3,0)</f>
        <v>44651</v>
      </c>
      <c r="C27" s="65">
        <f>VLOOKUP($A27,'Return Data'!$B$7:$R$2292,4,0)</f>
        <v>24.100100000000001</v>
      </c>
      <c r="D27" s="65">
        <f>VLOOKUP($A27,'Return Data'!$B$7:$R$2292,5,0)</f>
        <v>9.3924000000000003</v>
      </c>
      <c r="E27" s="66">
        <f t="shared" si="0"/>
        <v>18</v>
      </c>
      <c r="F27" s="65">
        <f>VLOOKUP($A27,'Return Data'!$B$7:$R$2292,6,0)</f>
        <v>6.3137999999999996</v>
      </c>
      <c r="G27" s="66">
        <f t="shared" si="1"/>
        <v>21</v>
      </c>
      <c r="H27" s="65">
        <f>VLOOKUP($A27,'Return Data'!$B$7:$R$2292,7,0)</f>
        <v>5.0677000000000003</v>
      </c>
      <c r="I27" s="66">
        <f t="shared" si="2"/>
        <v>23</v>
      </c>
      <c r="J27" s="65">
        <f>VLOOKUP($A27,'Return Data'!$B$7:$R$2292,8,0)</f>
        <v>4.8662999999999998</v>
      </c>
      <c r="K27" s="66">
        <f t="shared" si="3"/>
        <v>20</v>
      </c>
      <c r="L27" s="65">
        <f>VLOOKUP($A27,'Return Data'!$B$7:$R$2292,9,0)</f>
        <v>4.1477000000000004</v>
      </c>
      <c r="M27" s="66">
        <f t="shared" si="4"/>
        <v>16</v>
      </c>
      <c r="N27" s="65">
        <f>VLOOKUP($A27,'Return Data'!$B$7:$R$2292,10,0)</f>
        <v>3.726</v>
      </c>
      <c r="O27" s="66">
        <f t="shared" si="5"/>
        <v>16</v>
      </c>
      <c r="P27" s="65">
        <f>VLOOKUP($A27,'Return Data'!$B$7:$R$2292,11,0)</f>
        <v>3.1004</v>
      </c>
      <c r="Q27" s="66">
        <f t="shared" si="6"/>
        <v>19</v>
      </c>
      <c r="R27" s="65">
        <f>VLOOKUP($A27,'Return Data'!$B$7:$R$2292,12,0)</f>
        <v>3.1429</v>
      </c>
      <c r="S27" s="66">
        <f t="shared" si="7"/>
        <v>23</v>
      </c>
      <c r="T27" s="65">
        <f>VLOOKUP($A27,'Return Data'!$B$7:$R$2292,13,0)</f>
        <v>3.2673000000000001</v>
      </c>
      <c r="U27" s="66">
        <f t="shared" si="8"/>
        <v>23</v>
      </c>
      <c r="V27" s="65">
        <f>VLOOKUP($A27,'Return Data'!$B$7:$R$2292,17,0)</f>
        <v>2.4504999999999999</v>
      </c>
      <c r="W27" s="66">
        <f t="shared" si="9"/>
        <v>23</v>
      </c>
      <c r="X27" s="65">
        <f>VLOOKUP($A27,'Return Data'!$B$7:$R$2292,14,0)</f>
        <v>-1.8827</v>
      </c>
      <c r="Y27" s="66">
        <f t="shared" si="10"/>
        <v>24</v>
      </c>
      <c r="Z27" s="65">
        <f>VLOOKUP($A27,'Return Data'!$B$7:$R$2292,16,0)</f>
        <v>6.1306000000000003</v>
      </c>
      <c r="AA27" s="67">
        <f t="shared" si="11"/>
        <v>19</v>
      </c>
    </row>
    <row r="28" spans="1:27" x14ac:dyDescent="0.3">
      <c r="A28" s="63" t="s">
        <v>1021</v>
      </c>
      <c r="B28" s="64">
        <f>VLOOKUP($A28,'Return Data'!$B$7:$R$2292,3,0)</f>
        <v>44651</v>
      </c>
      <c r="C28" s="65">
        <f>VLOOKUP($A28,'Return Data'!$B$7:$R$2292,4,0)</f>
        <v>2847.1255000000001</v>
      </c>
      <c r="D28" s="65">
        <f>VLOOKUP($A28,'Return Data'!$B$7:$R$2292,5,0)</f>
        <v>13.3748</v>
      </c>
      <c r="E28" s="66">
        <f t="shared" si="0"/>
        <v>9</v>
      </c>
      <c r="F28" s="65">
        <f>VLOOKUP($A28,'Return Data'!$B$7:$R$2292,6,0)</f>
        <v>8.5055999999999994</v>
      </c>
      <c r="G28" s="66">
        <f t="shared" si="1"/>
        <v>12</v>
      </c>
      <c r="H28" s="65">
        <f>VLOOKUP($A28,'Return Data'!$B$7:$R$2292,7,0)</f>
        <v>6.0412999999999997</v>
      </c>
      <c r="I28" s="66">
        <f t="shared" si="2"/>
        <v>18</v>
      </c>
      <c r="J28" s="65">
        <f>VLOOKUP($A28,'Return Data'!$B$7:$R$2292,8,0)</f>
        <v>5.4173999999999998</v>
      </c>
      <c r="K28" s="66">
        <f t="shared" si="3"/>
        <v>15</v>
      </c>
      <c r="L28" s="65">
        <f>VLOOKUP($A28,'Return Data'!$B$7:$R$2292,9,0)</f>
        <v>4.2122000000000002</v>
      </c>
      <c r="M28" s="66">
        <f t="shared" si="4"/>
        <v>12</v>
      </c>
      <c r="N28" s="65">
        <f>VLOOKUP($A28,'Return Data'!$B$7:$R$2292,10,0)</f>
        <v>3.734</v>
      </c>
      <c r="O28" s="66">
        <f t="shared" si="5"/>
        <v>15</v>
      </c>
      <c r="P28" s="65">
        <f>VLOOKUP($A28,'Return Data'!$B$7:$R$2292,11,0)</f>
        <v>3.2869000000000002</v>
      </c>
      <c r="Q28" s="66">
        <f t="shared" si="6"/>
        <v>14</v>
      </c>
      <c r="R28" s="65">
        <f>VLOOKUP($A28,'Return Data'!$B$7:$R$2292,12,0)</f>
        <v>3.4746999999999999</v>
      </c>
      <c r="S28" s="66">
        <f t="shared" si="7"/>
        <v>16</v>
      </c>
      <c r="T28" s="65">
        <f>VLOOKUP($A28,'Return Data'!$B$7:$R$2292,13,0)</f>
        <v>3.5171000000000001</v>
      </c>
      <c r="U28" s="66">
        <f t="shared" si="8"/>
        <v>16</v>
      </c>
      <c r="V28" s="65">
        <f>VLOOKUP($A28,'Return Data'!$B$7:$R$2292,17,0)</f>
        <v>4.5880000000000001</v>
      </c>
      <c r="W28" s="66">
        <f t="shared" si="9"/>
        <v>17</v>
      </c>
      <c r="X28" s="65">
        <f>VLOOKUP($A28,'Return Data'!$B$7:$R$2292,14,0)</f>
        <v>5.5850999999999997</v>
      </c>
      <c r="Y28" s="66">
        <f t="shared" si="10"/>
        <v>11</v>
      </c>
      <c r="Z28" s="65">
        <f>VLOOKUP($A28,'Return Data'!$B$7:$R$2292,16,0)</f>
        <v>7.3822000000000001</v>
      </c>
      <c r="AA28" s="67">
        <f t="shared" si="11"/>
        <v>11</v>
      </c>
    </row>
    <row r="29" spans="1:27" x14ac:dyDescent="0.3">
      <c r="A29" s="63" t="s">
        <v>1962</v>
      </c>
      <c r="B29" s="64">
        <f>VLOOKUP($A29,'Return Data'!$B$7:$R$2292,3,0)</f>
        <v>44651</v>
      </c>
      <c r="C29" s="65">
        <f>VLOOKUP($A29,'Return Data'!$B$7:$R$2292,4,0)</f>
        <v>2826.6057999999998</v>
      </c>
      <c r="D29" s="65">
        <f>VLOOKUP($A29,'Return Data'!$B$7:$R$2292,5,0)</f>
        <v>2.5556999999999999</v>
      </c>
      <c r="E29" s="66">
        <f t="shared" si="0"/>
        <v>23</v>
      </c>
      <c r="F29" s="65">
        <f>VLOOKUP($A29,'Return Data'!$B$7:$R$2292,6,0)</f>
        <v>2.8763999999999998</v>
      </c>
      <c r="G29" s="66">
        <f t="shared" si="1"/>
        <v>23</v>
      </c>
      <c r="H29" s="65">
        <f>VLOOKUP($A29,'Return Data'!$B$7:$R$2292,7,0)</f>
        <v>5.7073</v>
      </c>
      <c r="I29" s="66">
        <f t="shared" si="2"/>
        <v>20</v>
      </c>
      <c r="J29" s="65">
        <f>VLOOKUP($A29,'Return Data'!$B$7:$R$2292,8,0)</f>
        <v>4.5197000000000003</v>
      </c>
      <c r="K29" s="66">
        <f t="shared" si="3"/>
        <v>21</v>
      </c>
      <c r="L29" s="65">
        <f>VLOOKUP($A29,'Return Data'!$B$7:$R$2292,9,0)</f>
        <v>3.5070000000000001</v>
      </c>
      <c r="M29" s="66">
        <f t="shared" si="4"/>
        <v>23</v>
      </c>
      <c r="N29" s="65">
        <f>VLOOKUP($A29,'Return Data'!$B$7:$R$2292,10,0)</f>
        <v>3.5686</v>
      </c>
      <c r="O29" s="66">
        <f t="shared" si="5"/>
        <v>20</v>
      </c>
      <c r="P29" s="65">
        <f>VLOOKUP($A29,'Return Data'!$B$7:$R$2292,11,0)</f>
        <v>3.2319</v>
      </c>
      <c r="Q29" s="66">
        <f t="shared" si="6"/>
        <v>16</v>
      </c>
      <c r="R29" s="65">
        <f>VLOOKUP($A29,'Return Data'!$B$7:$R$2292,12,0)</f>
        <v>3.4121000000000001</v>
      </c>
      <c r="S29" s="66">
        <f t="shared" si="7"/>
        <v>18</v>
      </c>
      <c r="T29" s="65">
        <f>VLOOKUP($A29,'Return Data'!$B$7:$R$2292,13,0)</f>
        <v>3.4958999999999998</v>
      </c>
      <c r="U29" s="66">
        <f t="shared" si="8"/>
        <v>18</v>
      </c>
      <c r="V29" s="65">
        <f>VLOOKUP($A29,'Return Data'!$B$7:$R$2292,17,0)</f>
        <v>3.8130000000000002</v>
      </c>
      <c r="W29" s="66">
        <f t="shared" si="9"/>
        <v>21</v>
      </c>
      <c r="X29" s="65">
        <f>VLOOKUP($A29,'Return Data'!$B$7:$R$2292,14,0)</f>
        <v>-1.3013999999999999</v>
      </c>
      <c r="Y29" s="66">
        <f t="shared" si="10"/>
        <v>23</v>
      </c>
      <c r="Z29" s="65">
        <f>VLOOKUP($A29,'Return Data'!$B$7:$R$2292,16,0)</f>
        <v>6.0982000000000003</v>
      </c>
      <c r="AA29" s="67">
        <f t="shared" si="11"/>
        <v>20</v>
      </c>
    </row>
    <row r="30" spans="1:27" x14ac:dyDescent="0.3">
      <c r="A30" s="63" t="s">
        <v>1024</v>
      </c>
      <c r="B30" s="64">
        <f>VLOOKUP($A30,'Return Data'!$B$7:$R$2292,3,0)</f>
        <v>44651</v>
      </c>
      <c r="C30" s="65">
        <f>VLOOKUP($A30,'Return Data'!$B$7:$R$2292,4,0)</f>
        <v>3194.7422999999999</v>
      </c>
      <c r="D30" s="65">
        <f>VLOOKUP($A30,'Return Data'!$B$7:$R$2292,5,0)</f>
        <v>22.633299999999998</v>
      </c>
      <c r="E30" s="66">
        <f t="shared" si="0"/>
        <v>2</v>
      </c>
      <c r="F30" s="65">
        <f>VLOOKUP($A30,'Return Data'!$B$7:$R$2292,6,0)</f>
        <v>12.1214</v>
      </c>
      <c r="G30" s="66">
        <f t="shared" si="1"/>
        <v>3</v>
      </c>
      <c r="H30" s="65">
        <f>VLOOKUP($A30,'Return Data'!$B$7:$R$2292,7,0)</f>
        <v>9.2773000000000003</v>
      </c>
      <c r="I30" s="66">
        <f t="shared" si="2"/>
        <v>5</v>
      </c>
      <c r="J30" s="65">
        <f>VLOOKUP($A30,'Return Data'!$B$7:$R$2292,8,0)</f>
        <v>6.0702999999999996</v>
      </c>
      <c r="K30" s="66">
        <f t="shared" si="3"/>
        <v>9</v>
      </c>
      <c r="L30" s="65">
        <f>VLOOKUP($A30,'Return Data'!$B$7:$R$2292,9,0)</f>
        <v>4.4706999999999999</v>
      </c>
      <c r="M30" s="66">
        <f t="shared" si="4"/>
        <v>10</v>
      </c>
      <c r="N30" s="65">
        <f>VLOOKUP($A30,'Return Data'!$B$7:$R$2292,10,0)</f>
        <v>3.9119000000000002</v>
      </c>
      <c r="O30" s="66">
        <f t="shared" si="5"/>
        <v>9</v>
      </c>
      <c r="P30" s="65">
        <f>VLOOKUP($A30,'Return Data'!$B$7:$R$2292,11,0)</f>
        <v>3.6032000000000002</v>
      </c>
      <c r="Q30" s="66">
        <f t="shared" si="6"/>
        <v>5</v>
      </c>
      <c r="R30" s="65">
        <f>VLOOKUP($A30,'Return Data'!$B$7:$R$2292,12,0)</f>
        <v>3.8165</v>
      </c>
      <c r="S30" s="66">
        <f t="shared" si="7"/>
        <v>5</v>
      </c>
      <c r="T30" s="65">
        <f>VLOOKUP($A30,'Return Data'!$B$7:$R$2292,13,0)</f>
        <v>3.9108000000000001</v>
      </c>
      <c r="U30" s="66">
        <f t="shared" si="8"/>
        <v>7</v>
      </c>
      <c r="V30" s="65">
        <f>VLOOKUP($A30,'Return Data'!$B$7:$R$2292,17,0)</f>
        <v>5.2028999999999996</v>
      </c>
      <c r="W30" s="66">
        <f t="shared" si="9"/>
        <v>10</v>
      </c>
      <c r="X30" s="65">
        <f>VLOOKUP($A30,'Return Data'!$B$7:$R$2292,14,0)</f>
        <v>3.9809000000000001</v>
      </c>
      <c r="Y30" s="66">
        <f t="shared" si="10"/>
        <v>19</v>
      </c>
      <c r="Z30" s="65">
        <f>VLOOKUP($A30,'Return Data'!$B$7:$R$2292,16,0)</f>
        <v>7.2587999999999999</v>
      </c>
      <c r="AA30" s="67">
        <f t="shared" si="11"/>
        <v>15</v>
      </c>
    </row>
    <row r="31" spans="1:27" x14ac:dyDescent="0.3">
      <c r="A31" s="63" t="s">
        <v>1025</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1029</v>
      </c>
      <c r="B32" s="64">
        <f>VLOOKUP($A32,'Return Data'!$B$7:$R$2292,3,0)</f>
        <v>44651</v>
      </c>
      <c r="C32" s="65">
        <f>VLOOKUP($A32,'Return Data'!$B$7:$R$2292,4,0)</f>
        <v>2856.261</v>
      </c>
      <c r="D32" s="65">
        <f>VLOOKUP($A32,'Return Data'!$B$7:$R$2292,5,0)</f>
        <v>9.5266000000000002</v>
      </c>
      <c r="E32" s="66">
        <f t="shared" si="0"/>
        <v>17</v>
      </c>
      <c r="F32" s="65">
        <f>VLOOKUP($A32,'Return Data'!$B$7:$R$2292,6,0)</f>
        <v>7.0423</v>
      </c>
      <c r="G32" s="66">
        <f t="shared" si="1"/>
        <v>19</v>
      </c>
      <c r="H32" s="65">
        <f>VLOOKUP($A32,'Return Data'!$B$7:$R$2292,7,0)</f>
        <v>6.5835999999999997</v>
      </c>
      <c r="I32" s="66">
        <f t="shared" si="2"/>
        <v>11</v>
      </c>
      <c r="J32" s="65">
        <f>VLOOKUP($A32,'Return Data'!$B$7:$R$2292,8,0)</f>
        <v>6.2638999999999996</v>
      </c>
      <c r="K32" s="66">
        <f t="shared" si="3"/>
        <v>6</v>
      </c>
      <c r="L32" s="65">
        <f>VLOOKUP($A32,'Return Data'!$B$7:$R$2292,9,0)</f>
        <v>5.1115000000000004</v>
      </c>
      <c r="M32" s="66">
        <f t="shared" si="4"/>
        <v>5</v>
      </c>
      <c r="N32" s="65">
        <f>VLOOKUP($A32,'Return Data'!$B$7:$R$2292,10,0)</f>
        <v>4.1752000000000002</v>
      </c>
      <c r="O32" s="66">
        <f t="shared" si="5"/>
        <v>5</v>
      </c>
      <c r="P32" s="65">
        <f>VLOOKUP($A32,'Return Data'!$B$7:$R$2292,11,0)</f>
        <v>4.2023000000000001</v>
      </c>
      <c r="Q32" s="66">
        <f t="shared" si="6"/>
        <v>2</v>
      </c>
      <c r="R32" s="65">
        <f>VLOOKUP($A32,'Return Data'!$B$7:$R$2292,12,0)</f>
        <v>10.731199999999999</v>
      </c>
      <c r="S32" s="66">
        <f t="shared" si="7"/>
        <v>2</v>
      </c>
      <c r="T32" s="65">
        <f>VLOOKUP($A32,'Return Data'!$B$7:$R$2292,13,0)</f>
        <v>9.1990999999999996</v>
      </c>
      <c r="U32" s="66">
        <f t="shared" si="8"/>
        <v>2</v>
      </c>
      <c r="V32" s="65">
        <f>VLOOKUP($A32,'Return Data'!$B$7:$R$2292,17,0)</f>
        <v>7.7808000000000002</v>
      </c>
      <c r="W32" s="66">
        <f t="shared" si="9"/>
        <v>3</v>
      </c>
      <c r="X32" s="65">
        <f>VLOOKUP($A32,'Return Data'!$B$7:$R$2292,14,0)</f>
        <v>3.4630000000000001</v>
      </c>
      <c r="Y32" s="66">
        <f>RANK(X32,X$8:X$32,0)</f>
        <v>20</v>
      </c>
      <c r="Z32" s="65">
        <f>VLOOKUP($A32,'Return Data'!$B$7:$R$2292,16,0)</f>
        <v>7.2735000000000003</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12.539259999999999</v>
      </c>
      <c r="E34" s="74"/>
      <c r="F34" s="75">
        <f>AVERAGE(F8:F32)</f>
        <v>8.4340960000000003</v>
      </c>
      <c r="G34" s="74"/>
      <c r="H34" s="75">
        <f>AVERAGE(H8:H32)</f>
        <v>6.6800160000000002</v>
      </c>
      <c r="I34" s="74"/>
      <c r="J34" s="75">
        <f>AVERAGE(J8:J32)</f>
        <v>24.98014400000001</v>
      </c>
      <c r="K34" s="74"/>
      <c r="L34" s="75">
        <f>AVERAGE(L8:L32)</f>
        <v>13.112931999999999</v>
      </c>
      <c r="M34" s="74"/>
      <c r="N34" s="75">
        <f>AVERAGE(N8:N32)</f>
        <v>6.7477880000000008</v>
      </c>
      <c r="O34" s="74"/>
      <c r="P34" s="75">
        <f>AVERAGE(P8:P32)</f>
        <v>5.1142679999999991</v>
      </c>
      <c r="Q34" s="74"/>
      <c r="R34" s="75">
        <f>AVERAGE(R8:R32)</f>
        <v>5.2570519999999989</v>
      </c>
      <c r="S34" s="74"/>
      <c r="T34" s="75">
        <f>AVERAGE(T8:T32)</f>
        <v>4.9621760000000004</v>
      </c>
      <c r="U34" s="74"/>
      <c r="V34" s="75">
        <f>AVERAGE(V8:V32)</f>
        <v>5.6052920000000022</v>
      </c>
      <c r="W34" s="74"/>
      <c r="X34" s="75">
        <f>AVERAGE(X8:X32)</f>
        <v>4.6946958333333333</v>
      </c>
      <c r="Y34" s="74"/>
      <c r="Z34" s="75">
        <f>AVERAGE(Z8:Z32)</f>
        <v>6.4626279999999996</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-1.8827</v>
      </c>
      <c r="Y35" s="74"/>
      <c r="Z35" s="75">
        <f>MIN(Z8:Z32)</f>
        <v>0</v>
      </c>
      <c r="AA35" s="76"/>
    </row>
    <row r="36" spans="1:27" ht="15" thickBot="1" x14ac:dyDescent="0.35">
      <c r="A36" s="77" t="s">
        <v>29</v>
      </c>
      <c r="B36" s="78"/>
      <c r="C36" s="78"/>
      <c r="D36" s="79">
        <f>MAX(D8:D32)</f>
        <v>34.134500000000003</v>
      </c>
      <c r="E36" s="78"/>
      <c r="F36" s="79">
        <f>MAX(F8:F32)</f>
        <v>20.357500000000002</v>
      </c>
      <c r="G36" s="78"/>
      <c r="H36" s="79">
        <f>MAX(H8:H32)</f>
        <v>12.457700000000001</v>
      </c>
      <c r="I36" s="78"/>
      <c r="J36" s="79">
        <f>MAX(J8:J32)</f>
        <v>493.6284</v>
      </c>
      <c r="K36" s="78"/>
      <c r="L36" s="79">
        <f>MAX(L8:L32)</f>
        <v>229.38849999999999</v>
      </c>
      <c r="M36" s="78"/>
      <c r="N36" s="79">
        <f>MAX(N8:N32)</f>
        <v>85.066299999999998</v>
      </c>
      <c r="O36" s="78"/>
      <c r="P36" s="79">
        <f>MAX(P8:P32)</f>
        <v>54.345599999999997</v>
      </c>
      <c r="Q36" s="78"/>
      <c r="R36" s="79">
        <f>MAX(R8:R32)</f>
        <v>45.987699999999997</v>
      </c>
      <c r="S36" s="78"/>
      <c r="T36" s="79">
        <f>MAX(T8:T32)</f>
        <v>37.829000000000001</v>
      </c>
      <c r="U36" s="78"/>
      <c r="V36" s="79">
        <f>MAX(V8:V32)</f>
        <v>24.555599999999998</v>
      </c>
      <c r="W36" s="78"/>
      <c r="X36" s="79">
        <f>MAX(X8:X32)</f>
        <v>13.700100000000001</v>
      </c>
      <c r="Y36" s="78"/>
      <c r="Z36" s="79">
        <f>MAX(Z8:Z32)</f>
        <v>10.460699999999999</v>
      </c>
      <c r="AA36" s="80"/>
    </row>
    <row r="37" spans="1:27" x14ac:dyDescent="0.3">
      <c r="A37" s="112" t="s">
        <v>431</v>
      </c>
    </row>
    <row r="38" spans="1:27" x14ac:dyDescent="0.3">
      <c r="A38" s="14" t="s">
        <v>340</v>
      </c>
    </row>
  </sheetData>
  <sheetProtection algorithmName="SHA-512" hashValue="hx4eSf8Hrvqb96tJ3wIV3ihKofHrPI/5b/rqK+m1HohPfBHuQN0GX1QmIMnTrKcR4wNThGzDfjzKvaGVWmmaeg==" saltValue="Z8rKOjlHUsCruygMqLYq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1429</v>
      </c>
      <c r="B8" s="64">
        <f>VLOOKUP($A8,'Return Data'!$B$7:$R$2292,3,0)</f>
        <v>44651</v>
      </c>
      <c r="C8" s="65">
        <f>VLOOKUP($A8,'Return Data'!$B$7:$R$2292,4,0)</f>
        <v>445.31209999999999</v>
      </c>
      <c r="D8" s="65">
        <f>VLOOKUP($A8,'Return Data'!$B$7:$R$2292,5,0)</f>
        <v>10.634</v>
      </c>
      <c r="E8" s="66">
        <f t="shared" ref="E8:E33" si="0">RANK(D8,D$8:D$33,0)</f>
        <v>9</v>
      </c>
      <c r="F8" s="65">
        <f>VLOOKUP($A8,'Return Data'!$B$7:$R$2292,6,0)</f>
        <v>7.0777000000000001</v>
      </c>
      <c r="G8" s="66">
        <f t="shared" ref="G8:G33" si="1">RANK(F8,F$8:F$33,0)</f>
        <v>14</v>
      </c>
      <c r="H8" s="65">
        <f>VLOOKUP($A8,'Return Data'!$B$7:$R$2292,7,0)</f>
        <v>7.1043000000000003</v>
      </c>
      <c r="I8" s="66">
        <f t="shared" ref="I8:I33" si="2">RANK(H8,H$8:H$33,0)</f>
        <v>4</v>
      </c>
      <c r="J8" s="65">
        <f>VLOOKUP($A8,'Return Data'!$B$7:$R$2292,8,0)</f>
        <v>6.3472</v>
      </c>
      <c r="K8" s="66">
        <f t="shared" ref="K8:K33" si="3">RANK(J8,J$8:J$33,0)</f>
        <v>4</v>
      </c>
      <c r="L8" s="65">
        <f>VLOOKUP($A8,'Return Data'!$B$7:$R$2292,9,0)</f>
        <v>5.0129000000000001</v>
      </c>
      <c r="M8" s="66">
        <f t="shared" ref="M8:M33" si="4">RANK(L8,L$8:L$33,0)</f>
        <v>4</v>
      </c>
      <c r="N8" s="65">
        <f>VLOOKUP($A8,'Return Data'!$B$7:$R$2292,10,0)</f>
        <v>4.6859999999999999</v>
      </c>
      <c r="O8" s="66">
        <f t="shared" ref="O8:O33" si="5">RANK(N8,N$8:N$33,0)</f>
        <v>3</v>
      </c>
      <c r="P8" s="65">
        <f>VLOOKUP($A8,'Return Data'!$B$7:$R$2292,11,0)</f>
        <v>4.1821000000000002</v>
      </c>
      <c r="Q8" s="66">
        <f t="shared" ref="Q8:Q33" si="6">RANK(P8,P$8:P$33,0)</f>
        <v>5</v>
      </c>
      <c r="R8" s="65">
        <f>VLOOKUP($A8,'Return Data'!$B$7:$R$2292,12,0)</f>
        <v>4.2667999999999999</v>
      </c>
      <c r="S8" s="66">
        <f t="shared" ref="S8:S33" si="7">RANK(R8,R$8:R$33,0)</f>
        <v>6</v>
      </c>
      <c r="T8" s="65">
        <f>VLOOKUP($A8,'Return Data'!$B$7:$R$2292,13,0)</f>
        <v>4.3285999999999998</v>
      </c>
      <c r="U8" s="66">
        <f t="shared" ref="U8" si="8">RANK(T8,T$8:T$33,0)</f>
        <v>6</v>
      </c>
      <c r="V8" s="65">
        <f>VLOOKUP($A8,'Return Data'!$B$7:$R$2292,17,0)</f>
        <v>5.4028999999999998</v>
      </c>
      <c r="W8" s="66">
        <f t="shared" ref="W8" si="9">RANK(V8,V$8:V$33,0)</f>
        <v>5</v>
      </c>
      <c r="X8" s="65">
        <f>VLOOKUP($A8,'Return Data'!$B$7:$R$2292,14,0)</f>
        <v>6.1966999999999999</v>
      </c>
      <c r="Y8" s="66">
        <f t="shared" ref="Y8" si="10">RANK(X8,X$8:X$33,0)</f>
        <v>4</v>
      </c>
      <c r="Z8" s="65">
        <f>VLOOKUP($A8,'Return Data'!$B$7:$R$2292,16,0)</f>
        <v>7.9669999999999996</v>
      </c>
      <c r="AA8" s="67">
        <f t="shared" ref="AA8" si="11">RANK(Z8,Z$8:Z$33,0)</f>
        <v>4</v>
      </c>
    </row>
    <row r="9" spans="1:27" x14ac:dyDescent="0.3">
      <c r="A9" s="63" t="s">
        <v>1431</v>
      </c>
      <c r="B9" s="64">
        <f>VLOOKUP($A9,'Return Data'!$B$7:$R$2292,3,0)</f>
        <v>44651</v>
      </c>
      <c r="C9" s="65">
        <f>VLOOKUP($A9,'Return Data'!$B$7:$R$2292,4,0)</f>
        <v>12.468</v>
      </c>
      <c r="D9" s="65">
        <f>VLOOKUP($A9,'Return Data'!$B$7:$R$2292,5,0)</f>
        <v>9.9562000000000008</v>
      </c>
      <c r="E9" s="66">
        <f t="shared" si="0"/>
        <v>12</v>
      </c>
      <c r="F9" s="65">
        <f>VLOOKUP($A9,'Return Data'!$B$7:$R$2292,6,0)</f>
        <v>7.1276999999999999</v>
      </c>
      <c r="G9" s="66">
        <f t="shared" si="1"/>
        <v>13</v>
      </c>
      <c r="H9" s="65">
        <f>VLOOKUP($A9,'Return Data'!$B$7:$R$2292,7,0)</f>
        <v>6.3646000000000003</v>
      </c>
      <c r="I9" s="66">
        <f t="shared" si="2"/>
        <v>8</v>
      </c>
      <c r="J9" s="65">
        <f>VLOOKUP($A9,'Return Data'!$B$7:$R$2292,8,0)</f>
        <v>5.9101999999999997</v>
      </c>
      <c r="K9" s="66">
        <f t="shared" si="3"/>
        <v>6</v>
      </c>
      <c r="L9" s="65">
        <f>VLOOKUP($A9,'Return Data'!$B$7:$R$2292,9,0)</f>
        <v>5.1216999999999997</v>
      </c>
      <c r="M9" s="66">
        <f t="shared" si="4"/>
        <v>3</v>
      </c>
      <c r="N9" s="65">
        <f>VLOOKUP($A9,'Return Data'!$B$7:$R$2292,10,0)</f>
        <v>4.5956000000000001</v>
      </c>
      <c r="O9" s="66">
        <f t="shared" si="5"/>
        <v>4</v>
      </c>
      <c r="P9" s="65">
        <f>VLOOKUP($A9,'Return Data'!$B$7:$R$2292,11,0)</f>
        <v>4.1638999999999999</v>
      </c>
      <c r="Q9" s="66">
        <f t="shared" si="6"/>
        <v>6</v>
      </c>
      <c r="R9" s="65">
        <f>VLOOKUP($A9,'Return Data'!$B$7:$R$2292,12,0)</f>
        <v>4.1524000000000001</v>
      </c>
      <c r="S9" s="66">
        <f t="shared" si="7"/>
        <v>8</v>
      </c>
      <c r="T9" s="65">
        <f>VLOOKUP($A9,'Return Data'!$B$7:$R$2292,13,0)</f>
        <v>4.2195999999999998</v>
      </c>
      <c r="U9" s="66">
        <f t="shared" ref="U9:U33" si="12">RANK(T9,T$8:T$33,0)</f>
        <v>7</v>
      </c>
      <c r="V9" s="65">
        <f>VLOOKUP($A9,'Return Data'!$B$7:$R$2292,17,0)</f>
        <v>4.8460000000000001</v>
      </c>
      <c r="W9" s="66">
        <f t="shared" ref="W9:W33" si="13">RANK(V9,V$8:V$33,0)</f>
        <v>7</v>
      </c>
      <c r="X9" s="65">
        <f>VLOOKUP($A9,'Return Data'!$B$7:$R$2292,14,0)</f>
        <v>5.8765999999999998</v>
      </c>
      <c r="Y9" s="66">
        <f t="shared" ref="Y9:Y32" si="14">RANK(X9,X$8:X$33,0)</f>
        <v>5</v>
      </c>
      <c r="Z9" s="65">
        <f>VLOOKUP($A9,'Return Data'!$B$7:$R$2292,16,0)</f>
        <v>6.3992000000000004</v>
      </c>
      <c r="AA9" s="67">
        <f t="shared" ref="AA9:AA33" si="15">RANK(Z9,Z$8:Z$33,0)</f>
        <v>17</v>
      </c>
    </row>
    <row r="10" spans="1:27" x14ac:dyDescent="0.3">
      <c r="A10" s="63" t="s">
        <v>2035</v>
      </c>
      <c r="B10" s="64">
        <f>VLOOKUP($A10,'Return Data'!$B$7:$R$2292,3,0)</f>
        <v>44651</v>
      </c>
      <c r="C10" s="65">
        <f>VLOOKUP($A10,'Return Data'!$B$7:$R$2292,4,0)</f>
        <v>1251.1780000000001</v>
      </c>
      <c r="D10" s="65">
        <f>VLOOKUP($A10,'Return Data'!$B$7:$R$2292,5,0)</f>
        <v>7.5251000000000001</v>
      </c>
      <c r="E10" s="66">
        <f t="shared" si="0"/>
        <v>22</v>
      </c>
      <c r="F10" s="65">
        <f>VLOOKUP($A10,'Return Data'!$B$7:$R$2292,6,0)</f>
        <v>7.6547999999999998</v>
      </c>
      <c r="G10" s="66">
        <f t="shared" si="1"/>
        <v>8</v>
      </c>
      <c r="H10" s="65">
        <f>VLOOKUP($A10,'Return Data'!$B$7:$R$2292,7,0)</f>
        <v>5.8532000000000002</v>
      </c>
      <c r="I10" s="66">
        <f t="shared" si="2"/>
        <v>16</v>
      </c>
      <c r="J10" s="65">
        <f>VLOOKUP($A10,'Return Data'!$B$7:$R$2292,8,0)</f>
        <v>5.7530000000000001</v>
      </c>
      <c r="K10" s="66">
        <f t="shared" si="3"/>
        <v>9</v>
      </c>
      <c r="L10" s="65">
        <f>VLOOKUP($A10,'Return Data'!$B$7:$R$2292,9,0)</f>
        <v>4.7196999999999996</v>
      </c>
      <c r="M10" s="66">
        <f t="shared" si="4"/>
        <v>10</v>
      </c>
      <c r="N10" s="65">
        <f>VLOOKUP($A10,'Return Data'!$B$7:$R$2292,10,0)</f>
        <v>4.4482999999999997</v>
      </c>
      <c r="O10" s="66">
        <f t="shared" si="5"/>
        <v>5</v>
      </c>
      <c r="P10" s="65">
        <f>VLOOKUP($A10,'Return Data'!$B$7:$R$2292,11,0)</f>
        <v>4.2481999999999998</v>
      </c>
      <c r="Q10" s="66">
        <f t="shared" si="6"/>
        <v>3</v>
      </c>
      <c r="R10" s="65">
        <f>VLOOKUP($A10,'Return Data'!$B$7:$R$2292,12,0)</f>
        <v>4.1299000000000001</v>
      </c>
      <c r="S10" s="66">
        <f t="shared" si="7"/>
        <v>9</v>
      </c>
      <c r="T10" s="65">
        <f>VLOOKUP($A10,'Return Data'!$B$7:$R$2292,13,0)</f>
        <v>4.1087999999999996</v>
      </c>
      <c r="U10" s="66">
        <f t="shared" si="12"/>
        <v>8</v>
      </c>
      <c r="V10" s="65">
        <f>VLOOKUP($A10,'Return Data'!$B$7:$R$2292,17,0)</f>
        <v>4.4199000000000002</v>
      </c>
      <c r="W10" s="66">
        <f t="shared" si="13"/>
        <v>15</v>
      </c>
      <c r="X10" s="65">
        <f>VLOOKUP($A10,'Return Data'!$B$7:$R$2292,14,0)</f>
        <v>5.3430999999999997</v>
      </c>
      <c r="Y10" s="66">
        <f t="shared" si="14"/>
        <v>13</v>
      </c>
      <c r="Z10" s="65">
        <f>VLOOKUP($A10,'Return Data'!$B$7:$R$2292,16,0)</f>
        <v>6.0206999999999997</v>
      </c>
      <c r="AA10" s="67">
        <f t="shared" si="15"/>
        <v>19</v>
      </c>
    </row>
    <row r="11" spans="1:27" x14ac:dyDescent="0.3">
      <c r="A11" s="63" t="s">
        <v>1433</v>
      </c>
      <c r="B11" s="64">
        <f>VLOOKUP($A11,'Return Data'!$B$7:$R$2292,3,0)</f>
        <v>44651</v>
      </c>
      <c r="C11" s="65">
        <f>VLOOKUP($A11,'Return Data'!$B$7:$R$2292,4,0)</f>
        <v>2660.7532999999999</v>
      </c>
      <c r="D11" s="65">
        <f>VLOOKUP($A11,'Return Data'!$B$7:$R$2292,5,0)</f>
        <v>9.8109000000000002</v>
      </c>
      <c r="E11" s="66">
        <f t="shared" si="0"/>
        <v>13</v>
      </c>
      <c r="F11" s="65">
        <f>VLOOKUP($A11,'Return Data'!$B$7:$R$2292,6,0)</f>
        <v>7.4135999999999997</v>
      </c>
      <c r="G11" s="66">
        <f t="shared" si="1"/>
        <v>11</v>
      </c>
      <c r="H11" s="65">
        <f>VLOOKUP($A11,'Return Data'!$B$7:$R$2292,7,0)</f>
        <v>6.0027999999999997</v>
      </c>
      <c r="I11" s="66">
        <f t="shared" si="2"/>
        <v>15</v>
      </c>
      <c r="J11" s="65">
        <f>VLOOKUP($A11,'Return Data'!$B$7:$R$2292,8,0)</f>
        <v>5.3014000000000001</v>
      </c>
      <c r="K11" s="66">
        <f t="shared" si="3"/>
        <v>16</v>
      </c>
      <c r="L11" s="65">
        <f>VLOOKUP($A11,'Return Data'!$B$7:$R$2292,9,0)</f>
        <v>4.5307000000000004</v>
      </c>
      <c r="M11" s="66">
        <f t="shared" si="4"/>
        <v>17</v>
      </c>
      <c r="N11" s="65">
        <f>VLOOKUP($A11,'Return Data'!$B$7:$R$2292,10,0)</f>
        <v>3.8812000000000002</v>
      </c>
      <c r="O11" s="66">
        <f t="shared" si="5"/>
        <v>20</v>
      </c>
      <c r="P11" s="65">
        <f>VLOOKUP($A11,'Return Data'!$B$7:$R$2292,11,0)</f>
        <v>3.6896</v>
      </c>
      <c r="Q11" s="66">
        <f t="shared" si="6"/>
        <v>21</v>
      </c>
      <c r="R11" s="65">
        <f>VLOOKUP($A11,'Return Data'!$B$7:$R$2292,12,0)</f>
        <v>3.5996000000000001</v>
      </c>
      <c r="S11" s="66">
        <f t="shared" si="7"/>
        <v>22</v>
      </c>
      <c r="T11" s="65">
        <f>VLOOKUP($A11,'Return Data'!$B$7:$R$2292,13,0)</f>
        <v>3.5421999999999998</v>
      </c>
      <c r="U11" s="66">
        <f t="shared" si="12"/>
        <v>22</v>
      </c>
      <c r="V11" s="65">
        <f>VLOOKUP($A11,'Return Data'!$B$7:$R$2292,17,0)</f>
        <v>4.0629999999999997</v>
      </c>
      <c r="W11" s="66">
        <f t="shared" si="13"/>
        <v>19</v>
      </c>
      <c r="X11" s="65">
        <f>VLOOKUP($A11,'Return Data'!$B$7:$R$2292,14,0)</f>
        <v>5.0515999999999996</v>
      </c>
      <c r="Y11" s="66">
        <f t="shared" si="14"/>
        <v>17</v>
      </c>
      <c r="Z11" s="65">
        <f>VLOOKUP($A11,'Return Data'!$B$7:$R$2292,16,0)</f>
        <v>7.6205999999999996</v>
      </c>
      <c r="AA11" s="67">
        <f t="shared" si="15"/>
        <v>6</v>
      </c>
    </row>
    <row r="12" spans="1:27" x14ac:dyDescent="0.3">
      <c r="A12" s="63" t="s">
        <v>1435</v>
      </c>
      <c r="B12" s="64">
        <f>VLOOKUP($A12,'Return Data'!$B$7:$R$2292,3,0)</f>
        <v>44651</v>
      </c>
      <c r="C12" s="65">
        <f>VLOOKUP($A12,'Return Data'!$B$7:$R$2292,4,0)</f>
        <v>3271.9938999999999</v>
      </c>
      <c r="D12" s="65">
        <f>VLOOKUP($A12,'Return Data'!$B$7:$R$2292,5,0)</f>
        <v>10.930999999999999</v>
      </c>
      <c r="E12" s="66">
        <f t="shared" si="0"/>
        <v>6</v>
      </c>
      <c r="F12" s="65">
        <f>VLOOKUP($A12,'Return Data'!$B$7:$R$2292,6,0)</f>
        <v>6.6760000000000002</v>
      </c>
      <c r="G12" s="66">
        <f t="shared" si="1"/>
        <v>19</v>
      </c>
      <c r="H12" s="65">
        <f>VLOOKUP($A12,'Return Data'!$B$7:$R$2292,7,0)</f>
        <v>5.6379000000000001</v>
      </c>
      <c r="I12" s="66">
        <f t="shared" si="2"/>
        <v>20</v>
      </c>
      <c r="J12" s="65">
        <f>VLOOKUP($A12,'Return Data'!$B$7:$R$2292,8,0)</f>
        <v>4.8787000000000003</v>
      </c>
      <c r="K12" s="66">
        <f t="shared" si="3"/>
        <v>22</v>
      </c>
      <c r="L12" s="65">
        <f>VLOOKUP($A12,'Return Data'!$B$7:$R$2292,9,0)</f>
        <v>4.2687999999999997</v>
      </c>
      <c r="M12" s="66">
        <f t="shared" si="4"/>
        <v>21</v>
      </c>
      <c r="N12" s="65">
        <f>VLOOKUP($A12,'Return Data'!$B$7:$R$2292,10,0)</f>
        <v>3.7229999999999999</v>
      </c>
      <c r="O12" s="66">
        <f t="shared" si="5"/>
        <v>22</v>
      </c>
      <c r="P12" s="65">
        <f>VLOOKUP($A12,'Return Data'!$B$7:$R$2292,11,0)</f>
        <v>3.4279999999999999</v>
      </c>
      <c r="Q12" s="66">
        <f t="shared" si="6"/>
        <v>22</v>
      </c>
      <c r="R12" s="65">
        <f>VLOOKUP($A12,'Return Data'!$B$7:$R$2292,12,0)</f>
        <v>3.3956</v>
      </c>
      <c r="S12" s="66">
        <f t="shared" si="7"/>
        <v>24</v>
      </c>
      <c r="T12" s="65">
        <f>VLOOKUP($A12,'Return Data'!$B$7:$R$2292,13,0)</f>
        <v>3.3632</v>
      </c>
      <c r="U12" s="66">
        <f t="shared" si="12"/>
        <v>24</v>
      </c>
      <c r="V12" s="65">
        <f>VLOOKUP($A12,'Return Data'!$B$7:$R$2292,17,0)</f>
        <v>3.9011</v>
      </c>
      <c r="W12" s="66">
        <f t="shared" si="13"/>
        <v>22</v>
      </c>
      <c r="X12" s="65">
        <f>VLOOKUP($A12,'Return Data'!$B$7:$R$2292,14,0)</f>
        <v>4.8414000000000001</v>
      </c>
      <c r="Y12" s="66">
        <f t="shared" si="14"/>
        <v>20</v>
      </c>
      <c r="Z12" s="65">
        <f>VLOOKUP($A12,'Return Data'!$B$7:$R$2292,16,0)</f>
        <v>7.0255000000000001</v>
      </c>
      <c r="AA12" s="67">
        <f t="shared" si="15"/>
        <v>15</v>
      </c>
    </row>
    <row r="13" spans="1:27" x14ac:dyDescent="0.3">
      <c r="A13" s="63" t="s">
        <v>1437</v>
      </c>
      <c r="B13" s="64">
        <f>VLOOKUP($A13,'Return Data'!$B$7:$R$2292,3,0)</f>
        <v>44651</v>
      </c>
      <c r="C13" s="65">
        <f>VLOOKUP($A13,'Return Data'!$B$7:$R$2292,4,0)</f>
        <v>2962.3856000000001</v>
      </c>
      <c r="D13" s="65">
        <f>VLOOKUP($A13,'Return Data'!$B$7:$R$2292,5,0)</f>
        <v>12.7174</v>
      </c>
      <c r="E13" s="66">
        <f t="shared" si="0"/>
        <v>2</v>
      </c>
      <c r="F13" s="65">
        <f>VLOOKUP($A13,'Return Data'!$B$7:$R$2292,6,0)</f>
        <v>7.8841000000000001</v>
      </c>
      <c r="G13" s="66">
        <f t="shared" si="1"/>
        <v>6</v>
      </c>
      <c r="H13" s="65">
        <f>VLOOKUP($A13,'Return Data'!$B$7:$R$2292,7,0)</f>
        <v>6.2241</v>
      </c>
      <c r="I13" s="66">
        <f t="shared" si="2"/>
        <v>13</v>
      </c>
      <c r="J13" s="65">
        <f>VLOOKUP($A13,'Return Data'!$B$7:$R$2292,8,0)</f>
        <v>5.4485999999999999</v>
      </c>
      <c r="K13" s="66">
        <f t="shared" si="3"/>
        <v>13</v>
      </c>
      <c r="L13" s="65">
        <f>VLOOKUP($A13,'Return Data'!$B$7:$R$2292,9,0)</f>
        <v>4.7683</v>
      </c>
      <c r="M13" s="66">
        <f t="shared" si="4"/>
        <v>8</v>
      </c>
      <c r="N13" s="65">
        <f>VLOOKUP($A13,'Return Data'!$B$7:$R$2292,10,0)</f>
        <v>4.2977999999999996</v>
      </c>
      <c r="O13" s="66">
        <f t="shared" si="5"/>
        <v>10</v>
      </c>
      <c r="P13" s="65">
        <f>VLOOKUP($A13,'Return Data'!$B$7:$R$2292,11,0)</f>
        <v>3.8662000000000001</v>
      </c>
      <c r="Q13" s="66">
        <f t="shared" si="6"/>
        <v>14</v>
      </c>
      <c r="R13" s="65">
        <f>VLOOKUP($A13,'Return Data'!$B$7:$R$2292,12,0)</f>
        <v>3.8285</v>
      </c>
      <c r="S13" s="66">
        <f t="shared" si="7"/>
        <v>18</v>
      </c>
      <c r="T13" s="65">
        <f>VLOOKUP($A13,'Return Data'!$B$7:$R$2292,13,0)</f>
        <v>3.7863000000000002</v>
      </c>
      <c r="U13" s="66">
        <f t="shared" si="12"/>
        <v>17</v>
      </c>
      <c r="V13" s="65">
        <f>VLOOKUP($A13,'Return Data'!$B$7:$R$2292,17,0)</f>
        <v>4.3285999999999998</v>
      </c>
      <c r="W13" s="66">
        <f t="shared" si="13"/>
        <v>17</v>
      </c>
      <c r="X13" s="65">
        <f>VLOOKUP($A13,'Return Data'!$B$7:$R$2292,14,0)</f>
        <v>5.3224999999999998</v>
      </c>
      <c r="Y13" s="66">
        <f t="shared" si="14"/>
        <v>15</v>
      </c>
      <c r="Z13" s="65">
        <f>VLOOKUP($A13,'Return Data'!$B$7:$R$2292,16,0)</f>
        <v>7.1863999999999999</v>
      </c>
      <c r="AA13" s="67">
        <f t="shared" si="15"/>
        <v>13</v>
      </c>
    </row>
    <row r="14" spans="1:27" x14ac:dyDescent="0.3">
      <c r="A14" s="63" t="s">
        <v>1442</v>
      </c>
      <c r="B14" s="64">
        <f>VLOOKUP($A14,'Return Data'!$B$7:$R$2292,3,0)</f>
        <v>44651</v>
      </c>
      <c r="C14" s="65">
        <f>VLOOKUP($A14,'Return Data'!$B$7:$R$2292,4,0)</f>
        <v>33.597299999999997</v>
      </c>
      <c r="D14" s="65">
        <f>VLOOKUP($A14,'Return Data'!$B$7:$R$2292,5,0)</f>
        <v>11.845599999999999</v>
      </c>
      <c r="E14" s="66">
        <f t="shared" si="0"/>
        <v>3</v>
      </c>
      <c r="F14" s="65">
        <f>VLOOKUP($A14,'Return Data'!$B$7:$R$2292,6,0)</f>
        <v>12.9419</v>
      </c>
      <c r="G14" s="66">
        <f t="shared" si="1"/>
        <v>1</v>
      </c>
      <c r="H14" s="65">
        <f>VLOOKUP($A14,'Return Data'!$B$7:$R$2292,7,0)</f>
        <v>12.1493</v>
      </c>
      <c r="I14" s="66">
        <f t="shared" si="2"/>
        <v>1</v>
      </c>
      <c r="J14" s="65">
        <f>VLOOKUP($A14,'Return Data'!$B$7:$R$2292,8,0)</f>
        <v>12.3735</v>
      </c>
      <c r="K14" s="66">
        <f t="shared" si="3"/>
        <v>1</v>
      </c>
      <c r="L14" s="65">
        <f>VLOOKUP($A14,'Return Data'!$B$7:$R$2292,9,0)</f>
        <v>10.779500000000001</v>
      </c>
      <c r="M14" s="66">
        <f t="shared" si="4"/>
        <v>1</v>
      </c>
      <c r="N14" s="65">
        <f>VLOOKUP($A14,'Return Data'!$B$7:$R$2292,10,0)</f>
        <v>8.9293999999999993</v>
      </c>
      <c r="O14" s="66">
        <f t="shared" si="5"/>
        <v>1</v>
      </c>
      <c r="P14" s="65">
        <f>VLOOKUP($A14,'Return Data'!$B$7:$R$2292,11,0)</f>
        <v>12.931900000000001</v>
      </c>
      <c r="Q14" s="66">
        <f t="shared" si="6"/>
        <v>1</v>
      </c>
      <c r="R14" s="65">
        <f>VLOOKUP($A14,'Return Data'!$B$7:$R$2292,12,0)</f>
        <v>13.248799999999999</v>
      </c>
      <c r="S14" s="66">
        <f t="shared" si="7"/>
        <v>1</v>
      </c>
      <c r="T14" s="65">
        <f>VLOOKUP($A14,'Return Data'!$B$7:$R$2292,13,0)</f>
        <v>12.3284</v>
      </c>
      <c r="U14" s="66">
        <f t="shared" si="12"/>
        <v>1</v>
      </c>
      <c r="V14" s="65">
        <f>VLOOKUP($A14,'Return Data'!$B$7:$R$2292,17,0)</f>
        <v>10.2242</v>
      </c>
      <c r="W14" s="66">
        <f t="shared" si="13"/>
        <v>1</v>
      </c>
      <c r="X14" s="65">
        <f>VLOOKUP($A14,'Return Data'!$B$7:$R$2292,14,0)</f>
        <v>8.3660999999999994</v>
      </c>
      <c r="Y14" s="66">
        <f t="shared" si="14"/>
        <v>1</v>
      </c>
      <c r="Z14" s="65">
        <f>VLOOKUP($A14,'Return Data'!$B$7:$R$2292,16,0)</f>
        <v>9.1435999999999993</v>
      </c>
      <c r="AA14" s="67">
        <f t="shared" si="15"/>
        <v>1</v>
      </c>
    </row>
    <row r="15" spans="1:27" x14ac:dyDescent="0.3">
      <c r="A15" s="63" t="s">
        <v>1443</v>
      </c>
      <c r="B15" s="64">
        <f>VLOOKUP($A15,'Return Data'!$B$7:$R$2292,3,0)</f>
        <v>44651</v>
      </c>
      <c r="C15" s="65">
        <f>VLOOKUP($A15,'Return Data'!$B$7:$R$2292,4,0)</f>
        <v>12.412800000000001</v>
      </c>
      <c r="D15" s="65">
        <f>VLOOKUP($A15,'Return Data'!$B$7:$R$2292,5,0)</f>
        <v>10.883100000000001</v>
      </c>
      <c r="E15" s="66">
        <f t="shared" si="0"/>
        <v>8</v>
      </c>
      <c r="F15" s="65">
        <f>VLOOKUP($A15,'Return Data'!$B$7:$R$2292,6,0)</f>
        <v>6.7668999999999997</v>
      </c>
      <c r="G15" s="66">
        <f t="shared" si="1"/>
        <v>18</v>
      </c>
      <c r="H15" s="65">
        <f>VLOOKUP($A15,'Return Data'!$B$7:$R$2292,7,0)</f>
        <v>5.7192999999999996</v>
      </c>
      <c r="I15" s="66">
        <f t="shared" si="2"/>
        <v>19</v>
      </c>
      <c r="J15" s="65">
        <f>VLOOKUP($A15,'Return Data'!$B$7:$R$2292,8,0)</f>
        <v>5.367</v>
      </c>
      <c r="K15" s="66">
        <f t="shared" si="3"/>
        <v>15</v>
      </c>
      <c r="L15" s="65">
        <f>VLOOKUP($A15,'Return Data'!$B$7:$R$2292,9,0)</f>
        <v>4.6471999999999998</v>
      </c>
      <c r="M15" s="66">
        <f t="shared" si="4"/>
        <v>14</v>
      </c>
      <c r="N15" s="65">
        <f>VLOOKUP($A15,'Return Data'!$B$7:$R$2292,10,0)</f>
        <v>4.1989999999999998</v>
      </c>
      <c r="O15" s="66">
        <f t="shared" si="5"/>
        <v>14</v>
      </c>
      <c r="P15" s="65">
        <f>VLOOKUP($A15,'Return Data'!$B$7:$R$2292,11,0)</f>
        <v>3.8616999999999999</v>
      </c>
      <c r="Q15" s="66">
        <f t="shared" si="6"/>
        <v>15</v>
      </c>
      <c r="R15" s="65">
        <f>VLOOKUP($A15,'Return Data'!$B$7:$R$2292,12,0)</f>
        <v>3.9344999999999999</v>
      </c>
      <c r="S15" s="66">
        <f t="shared" si="7"/>
        <v>13</v>
      </c>
      <c r="T15" s="65">
        <f>VLOOKUP($A15,'Return Data'!$B$7:$R$2292,13,0)</f>
        <v>3.9649999999999999</v>
      </c>
      <c r="U15" s="66">
        <f t="shared" si="12"/>
        <v>10</v>
      </c>
      <c r="V15" s="65">
        <f>VLOOKUP($A15,'Return Data'!$B$7:$R$2292,17,0)</f>
        <v>5.0012999999999996</v>
      </c>
      <c r="W15" s="66">
        <f t="shared" si="13"/>
        <v>6</v>
      </c>
      <c r="X15" s="65">
        <f>VLOOKUP($A15,'Return Data'!$B$7:$R$2292,14,0)</f>
        <v>5.8067000000000002</v>
      </c>
      <c r="Y15" s="66">
        <f t="shared" si="14"/>
        <v>6</v>
      </c>
      <c r="Z15" s="65">
        <f>VLOOKUP($A15,'Return Data'!$B$7:$R$2292,16,0)</f>
        <v>6.3369</v>
      </c>
      <c r="AA15" s="67">
        <f t="shared" si="15"/>
        <v>18</v>
      </c>
    </row>
    <row r="16" spans="1:27" x14ac:dyDescent="0.3">
      <c r="A16" s="63" t="s">
        <v>1445</v>
      </c>
      <c r="B16" s="64">
        <f>VLOOKUP($A16,'Return Data'!$B$7:$R$2292,3,0)</f>
        <v>44651</v>
      </c>
      <c r="C16" s="65">
        <f>VLOOKUP($A16,'Return Data'!$B$7:$R$2292,4,0)</f>
        <v>1102.3053</v>
      </c>
      <c r="D16" s="65">
        <f>VLOOKUP($A16,'Return Data'!$B$7:$R$2292,5,0)</f>
        <v>15.6556</v>
      </c>
      <c r="E16" s="66">
        <f t="shared" si="0"/>
        <v>1</v>
      </c>
      <c r="F16" s="65">
        <f>VLOOKUP($A16,'Return Data'!$B$7:$R$2292,6,0)</f>
        <v>9.1934000000000005</v>
      </c>
      <c r="G16" s="66">
        <f t="shared" si="1"/>
        <v>2</v>
      </c>
      <c r="H16" s="65">
        <f>VLOOKUP($A16,'Return Data'!$B$7:$R$2292,7,0)</f>
        <v>6.5712000000000002</v>
      </c>
      <c r="I16" s="66">
        <f t="shared" si="2"/>
        <v>6</v>
      </c>
      <c r="J16" s="65">
        <f>VLOOKUP($A16,'Return Data'!$B$7:$R$2292,8,0)</f>
        <v>5.7926000000000002</v>
      </c>
      <c r="K16" s="66">
        <f t="shared" si="3"/>
        <v>7</v>
      </c>
      <c r="L16" s="65">
        <f>VLOOKUP($A16,'Return Data'!$B$7:$R$2292,9,0)</f>
        <v>4.7285000000000004</v>
      </c>
      <c r="M16" s="66">
        <f t="shared" si="4"/>
        <v>9</v>
      </c>
      <c r="N16" s="65">
        <f>VLOOKUP($A16,'Return Data'!$B$7:$R$2292,10,0)</f>
        <v>4.1767000000000003</v>
      </c>
      <c r="O16" s="66">
        <f t="shared" si="5"/>
        <v>15</v>
      </c>
      <c r="P16" s="65">
        <f>VLOOKUP($A16,'Return Data'!$B$7:$R$2292,11,0)</f>
        <v>3.9173</v>
      </c>
      <c r="Q16" s="66">
        <f t="shared" si="6"/>
        <v>10</v>
      </c>
      <c r="R16" s="65">
        <f>VLOOKUP($A16,'Return Data'!$B$7:$R$2292,12,0)</f>
        <v>3.9420000000000002</v>
      </c>
      <c r="S16" s="66">
        <f t="shared" si="7"/>
        <v>11</v>
      </c>
      <c r="T16" s="65">
        <f>VLOOKUP($A16,'Return Data'!$B$7:$R$2292,13,0)</f>
        <v>3.8733</v>
      </c>
      <c r="U16" s="66">
        <f t="shared" si="12"/>
        <v>15</v>
      </c>
      <c r="V16" s="65"/>
      <c r="W16" s="66"/>
      <c r="X16" s="65"/>
      <c r="Y16" s="66"/>
      <c r="Z16" s="65">
        <f>VLOOKUP($A16,'Return Data'!$B$7:$R$2292,16,0)</f>
        <v>4.5911999999999997</v>
      </c>
      <c r="AA16" s="67">
        <f t="shared" si="15"/>
        <v>24</v>
      </c>
    </row>
    <row r="17" spans="1:27" x14ac:dyDescent="0.3">
      <c r="A17" s="63" t="s">
        <v>1448</v>
      </c>
      <c r="B17" s="64">
        <f>VLOOKUP($A17,'Return Data'!$B$7:$R$2292,3,0)</f>
        <v>44651</v>
      </c>
      <c r="C17" s="65">
        <f>VLOOKUP($A17,'Return Data'!$B$7:$R$2292,4,0)</f>
        <v>23.910900000000002</v>
      </c>
      <c r="D17" s="65">
        <f>VLOOKUP($A17,'Return Data'!$B$7:$R$2292,5,0)</f>
        <v>8.2449999999999992</v>
      </c>
      <c r="E17" s="66">
        <f t="shared" si="0"/>
        <v>19</v>
      </c>
      <c r="F17" s="65">
        <f>VLOOKUP($A17,'Return Data'!$B$7:$R$2292,6,0)</f>
        <v>6.1090999999999998</v>
      </c>
      <c r="G17" s="66">
        <f t="shared" si="1"/>
        <v>23</v>
      </c>
      <c r="H17" s="65">
        <f>VLOOKUP($A17,'Return Data'!$B$7:$R$2292,7,0)</f>
        <v>5.7416</v>
      </c>
      <c r="I17" s="66">
        <f t="shared" si="2"/>
        <v>18</v>
      </c>
      <c r="J17" s="65">
        <f>VLOOKUP($A17,'Return Data'!$B$7:$R$2292,8,0)</f>
        <v>5.1676000000000002</v>
      </c>
      <c r="K17" s="66">
        <f t="shared" si="3"/>
        <v>19</v>
      </c>
      <c r="L17" s="65">
        <f>VLOOKUP($A17,'Return Data'!$B$7:$R$2292,9,0)</f>
        <v>4.5129999999999999</v>
      </c>
      <c r="M17" s="66">
        <f t="shared" si="4"/>
        <v>18</v>
      </c>
      <c r="N17" s="65">
        <f>VLOOKUP($A17,'Return Data'!$B$7:$R$2292,10,0)</f>
        <v>4.3734000000000002</v>
      </c>
      <c r="O17" s="66">
        <f t="shared" si="5"/>
        <v>7</v>
      </c>
      <c r="P17" s="65">
        <f>VLOOKUP($A17,'Return Data'!$B$7:$R$2292,11,0)</f>
        <v>4.2210999999999999</v>
      </c>
      <c r="Q17" s="66">
        <f t="shared" si="6"/>
        <v>4</v>
      </c>
      <c r="R17" s="65">
        <f>VLOOKUP($A17,'Return Data'!$B$7:$R$2292,12,0)</f>
        <v>4.3677000000000001</v>
      </c>
      <c r="S17" s="66">
        <f t="shared" si="7"/>
        <v>5</v>
      </c>
      <c r="T17" s="65">
        <f>VLOOKUP($A17,'Return Data'!$B$7:$R$2292,13,0)</f>
        <v>4.5179999999999998</v>
      </c>
      <c r="U17" s="66">
        <f t="shared" si="12"/>
        <v>4</v>
      </c>
      <c r="V17" s="65">
        <f>VLOOKUP($A17,'Return Data'!$B$7:$R$2292,17,0)</f>
        <v>5.5231000000000003</v>
      </c>
      <c r="W17" s="66">
        <f t="shared" si="13"/>
        <v>4</v>
      </c>
      <c r="X17" s="65">
        <f>VLOOKUP($A17,'Return Data'!$B$7:$R$2292,14,0)</f>
        <v>6.4923000000000002</v>
      </c>
      <c r="Y17" s="66">
        <f t="shared" si="14"/>
        <v>3</v>
      </c>
      <c r="Z17" s="65">
        <f>VLOOKUP($A17,'Return Data'!$B$7:$R$2292,16,0)</f>
        <v>8.3507999999999996</v>
      </c>
      <c r="AA17" s="67">
        <f t="shared" si="15"/>
        <v>3</v>
      </c>
    </row>
    <row r="18" spans="1:27" x14ac:dyDescent="0.3">
      <c r="A18" s="63" t="s">
        <v>1450</v>
      </c>
      <c r="B18" s="64">
        <f>VLOOKUP($A18,'Return Data'!$B$7:$R$2292,3,0)</f>
        <v>44651</v>
      </c>
      <c r="C18" s="65">
        <f>VLOOKUP($A18,'Return Data'!$B$7:$R$2292,4,0)</f>
        <v>2365.8067000000001</v>
      </c>
      <c r="D18" s="65">
        <f>VLOOKUP($A18,'Return Data'!$B$7:$R$2292,5,0)</f>
        <v>7.3329000000000004</v>
      </c>
      <c r="E18" s="66">
        <f t="shared" si="0"/>
        <v>24</v>
      </c>
      <c r="F18" s="65">
        <f>VLOOKUP($A18,'Return Data'!$B$7:$R$2292,6,0)</f>
        <v>5.9406999999999996</v>
      </c>
      <c r="G18" s="66">
        <f t="shared" si="1"/>
        <v>24</v>
      </c>
      <c r="H18" s="65">
        <f>VLOOKUP($A18,'Return Data'!$B$7:$R$2292,7,0)</f>
        <v>5.3144999999999998</v>
      </c>
      <c r="I18" s="66">
        <f t="shared" si="2"/>
        <v>22</v>
      </c>
      <c r="J18" s="65">
        <f>VLOOKUP($A18,'Return Data'!$B$7:$R$2292,8,0)</f>
        <v>4.8448000000000002</v>
      </c>
      <c r="K18" s="66">
        <f t="shared" si="3"/>
        <v>23</v>
      </c>
      <c r="L18" s="65">
        <f>VLOOKUP($A18,'Return Data'!$B$7:$R$2292,9,0)</f>
        <v>4.1932</v>
      </c>
      <c r="M18" s="66">
        <f t="shared" si="4"/>
        <v>22</v>
      </c>
      <c r="N18" s="65">
        <f>VLOOKUP($A18,'Return Data'!$B$7:$R$2292,10,0)</f>
        <v>3.8593999999999999</v>
      </c>
      <c r="O18" s="66">
        <f t="shared" si="5"/>
        <v>21</v>
      </c>
      <c r="P18" s="65">
        <f>VLOOKUP($A18,'Return Data'!$B$7:$R$2292,11,0)</f>
        <v>3.8060999999999998</v>
      </c>
      <c r="Q18" s="66">
        <f t="shared" si="6"/>
        <v>18</v>
      </c>
      <c r="R18" s="65">
        <f>VLOOKUP($A18,'Return Data'!$B$7:$R$2292,12,0)</f>
        <v>4.5586000000000002</v>
      </c>
      <c r="S18" s="66">
        <f t="shared" si="7"/>
        <v>4</v>
      </c>
      <c r="T18" s="65">
        <f>VLOOKUP($A18,'Return Data'!$B$7:$R$2292,13,0)</f>
        <v>4.3463000000000003</v>
      </c>
      <c r="U18" s="66">
        <f t="shared" si="12"/>
        <v>5</v>
      </c>
      <c r="V18" s="65">
        <f>VLOOKUP($A18,'Return Data'!$B$7:$R$2292,17,0)</f>
        <v>4.5799000000000003</v>
      </c>
      <c r="W18" s="66">
        <f t="shared" si="13"/>
        <v>11</v>
      </c>
      <c r="X18" s="65">
        <f>VLOOKUP($A18,'Return Data'!$B$7:$R$2292,14,0)</f>
        <v>5.3522999999999996</v>
      </c>
      <c r="Y18" s="66">
        <f t="shared" si="14"/>
        <v>12</v>
      </c>
      <c r="Z18" s="65">
        <f>VLOOKUP($A18,'Return Data'!$B$7:$R$2292,16,0)</f>
        <v>7.3617999999999997</v>
      </c>
      <c r="AA18" s="67">
        <f t="shared" si="15"/>
        <v>10</v>
      </c>
    </row>
    <row r="19" spans="1:27" x14ac:dyDescent="0.3">
      <c r="A19" s="63" t="s">
        <v>1451</v>
      </c>
      <c r="B19" s="64">
        <f>VLOOKUP($A19,'Return Data'!$B$7:$R$2292,3,0)</f>
        <v>44651</v>
      </c>
      <c r="C19" s="65">
        <f>VLOOKUP($A19,'Return Data'!$B$7:$R$2292,4,0)</f>
        <v>12.411</v>
      </c>
      <c r="D19" s="65">
        <f>VLOOKUP($A19,'Return Data'!$B$7:$R$2292,5,0)</f>
        <v>8.2364999999999995</v>
      </c>
      <c r="E19" s="66">
        <f t="shared" si="0"/>
        <v>20</v>
      </c>
      <c r="F19" s="65">
        <f>VLOOKUP($A19,'Return Data'!$B$7:$R$2292,6,0)</f>
        <v>6.9641999999999999</v>
      </c>
      <c r="G19" s="66">
        <f t="shared" si="1"/>
        <v>15</v>
      </c>
      <c r="H19" s="65">
        <f>VLOOKUP($A19,'Return Data'!$B$7:$R$2292,7,0)</f>
        <v>6.2675000000000001</v>
      </c>
      <c r="I19" s="66">
        <f t="shared" si="2"/>
        <v>11</v>
      </c>
      <c r="J19" s="65">
        <f>VLOOKUP($A19,'Return Data'!$B$7:$R$2292,8,0)</f>
        <v>5.431</v>
      </c>
      <c r="K19" s="66">
        <f t="shared" si="3"/>
        <v>14</v>
      </c>
      <c r="L19" s="65">
        <f>VLOOKUP($A19,'Return Data'!$B$7:$R$2292,9,0)</f>
        <v>4.7053000000000003</v>
      </c>
      <c r="M19" s="66">
        <f t="shared" si="4"/>
        <v>13</v>
      </c>
      <c r="N19" s="65">
        <f>VLOOKUP($A19,'Return Data'!$B$7:$R$2292,10,0)</f>
        <v>4.0829000000000004</v>
      </c>
      <c r="O19" s="66">
        <f t="shared" si="5"/>
        <v>17</v>
      </c>
      <c r="P19" s="65">
        <f>VLOOKUP($A19,'Return Data'!$B$7:$R$2292,11,0)</f>
        <v>3.7749999999999999</v>
      </c>
      <c r="Q19" s="66">
        <f t="shared" si="6"/>
        <v>19</v>
      </c>
      <c r="R19" s="65">
        <f>VLOOKUP($A19,'Return Data'!$B$7:$R$2292,12,0)</f>
        <v>3.7079</v>
      </c>
      <c r="S19" s="66">
        <f t="shared" si="7"/>
        <v>20</v>
      </c>
      <c r="T19" s="65">
        <f>VLOOKUP($A19,'Return Data'!$B$7:$R$2292,13,0)</f>
        <v>3.6747000000000001</v>
      </c>
      <c r="U19" s="66">
        <f t="shared" si="12"/>
        <v>21</v>
      </c>
      <c r="V19" s="65">
        <f>VLOOKUP($A19,'Return Data'!$B$7:$R$2292,17,0)</f>
        <v>4.3108000000000004</v>
      </c>
      <c r="W19" s="66">
        <f t="shared" si="13"/>
        <v>18</v>
      </c>
      <c r="X19" s="65">
        <f>VLOOKUP($A19,'Return Data'!$B$7:$R$2292,14,0)</f>
        <v>5.3766999999999996</v>
      </c>
      <c r="Y19" s="66">
        <f t="shared" si="14"/>
        <v>11</v>
      </c>
      <c r="Z19" s="65">
        <f>VLOOKUP($A19,'Return Data'!$B$7:$R$2292,16,0)</f>
        <v>6.0046999999999997</v>
      </c>
      <c r="AA19" s="67">
        <f t="shared" si="15"/>
        <v>20</v>
      </c>
    </row>
    <row r="20" spans="1:27" x14ac:dyDescent="0.3">
      <c r="A20" s="63" t="s">
        <v>1456</v>
      </c>
      <c r="B20" s="64">
        <f>VLOOKUP($A20,'Return Data'!$B$7:$R$2292,3,0)</f>
        <v>44651</v>
      </c>
      <c r="C20" s="65">
        <f>VLOOKUP($A20,'Return Data'!$B$7:$R$2292,4,0)</f>
        <v>2308.3933999999999</v>
      </c>
      <c r="D20" s="65">
        <f>VLOOKUP($A20,'Return Data'!$B$7:$R$2292,5,0)</f>
        <v>9.9832000000000001</v>
      </c>
      <c r="E20" s="66">
        <f t="shared" si="0"/>
        <v>11</v>
      </c>
      <c r="F20" s="65">
        <f>VLOOKUP($A20,'Return Data'!$B$7:$R$2292,6,0)</f>
        <v>7.3285</v>
      </c>
      <c r="G20" s="66">
        <f t="shared" si="1"/>
        <v>12</v>
      </c>
      <c r="H20" s="65">
        <f>VLOOKUP($A20,'Return Data'!$B$7:$R$2292,7,0)</f>
        <v>6.2389000000000001</v>
      </c>
      <c r="I20" s="66">
        <f t="shared" si="2"/>
        <v>12</v>
      </c>
      <c r="J20" s="65">
        <f>VLOOKUP($A20,'Return Data'!$B$7:$R$2292,8,0)</f>
        <v>5.5491000000000001</v>
      </c>
      <c r="K20" s="66">
        <f t="shared" si="3"/>
        <v>11</v>
      </c>
      <c r="L20" s="65">
        <f>VLOOKUP($A20,'Return Data'!$B$7:$R$2292,9,0)</f>
        <v>4.5450999999999997</v>
      </c>
      <c r="M20" s="66">
        <f t="shared" si="4"/>
        <v>16</v>
      </c>
      <c r="N20" s="65">
        <f>VLOOKUP($A20,'Return Data'!$B$7:$R$2292,10,0)</f>
        <v>4.2590000000000003</v>
      </c>
      <c r="O20" s="66">
        <f t="shared" si="5"/>
        <v>11</v>
      </c>
      <c r="P20" s="65">
        <f>VLOOKUP($A20,'Return Data'!$B$7:$R$2292,11,0)</f>
        <v>3.9020000000000001</v>
      </c>
      <c r="Q20" s="66">
        <f t="shared" si="6"/>
        <v>11</v>
      </c>
      <c r="R20" s="65">
        <f>VLOOKUP($A20,'Return Data'!$B$7:$R$2292,12,0)</f>
        <v>3.9056000000000002</v>
      </c>
      <c r="S20" s="66">
        <f t="shared" si="7"/>
        <v>14</v>
      </c>
      <c r="T20" s="65">
        <f>VLOOKUP($A20,'Return Data'!$B$7:$R$2292,13,0)</f>
        <v>3.8689</v>
      </c>
      <c r="U20" s="66">
        <f t="shared" si="12"/>
        <v>16</v>
      </c>
      <c r="V20" s="65">
        <f>VLOOKUP($A20,'Return Data'!$B$7:$R$2292,17,0)</f>
        <v>4.5201000000000002</v>
      </c>
      <c r="W20" s="66">
        <f t="shared" si="13"/>
        <v>14</v>
      </c>
      <c r="X20" s="65">
        <f>VLOOKUP($A20,'Return Data'!$B$7:$R$2292,14,0)</f>
        <v>5.444</v>
      </c>
      <c r="Y20" s="66">
        <f t="shared" si="14"/>
        <v>9</v>
      </c>
      <c r="Z20" s="65">
        <f>VLOOKUP($A20,'Return Data'!$B$7:$R$2292,16,0)</f>
        <v>7.5339</v>
      </c>
      <c r="AA20" s="67">
        <f t="shared" si="15"/>
        <v>9</v>
      </c>
    </row>
    <row r="21" spans="1:27" x14ac:dyDescent="0.3">
      <c r="A21" s="63" t="s">
        <v>1460</v>
      </c>
      <c r="B21" s="64">
        <f>VLOOKUP($A21,'Return Data'!$B$7:$R$2292,3,0)</f>
        <v>44651</v>
      </c>
      <c r="C21" s="65">
        <f>VLOOKUP($A21,'Return Data'!$B$7:$R$2292,4,0)</f>
        <v>36.030200000000001</v>
      </c>
      <c r="D21" s="65">
        <f>VLOOKUP($A21,'Return Data'!$B$7:$R$2292,5,0)</f>
        <v>10.4373</v>
      </c>
      <c r="E21" s="66">
        <f t="shared" si="0"/>
        <v>10</v>
      </c>
      <c r="F21" s="65">
        <f>VLOOKUP($A21,'Return Data'!$B$7:$R$2292,6,0)</f>
        <v>7.6702000000000004</v>
      </c>
      <c r="G21" s="66">
        <f t="shared" si="1"/>
        <v>7</v>
      </c>
      <c r="H21" s="65">
        <f>VLOOKUP($A21,'Return Data'!$B$7:$R$2292,7,0)</f>
        <v>7.6234000000000002</v>
      </c>
      <c r="I21" s="66">
        <f t="shared" si="2"/>
        <v>3</v>
      </c>
      <c r="J21" s="65">
        <f>VLOOKUP($A21,'Return Data'!$B$7:$R$2292,8,0)</f>
        <v>6.3615000000000004</v>
      </c>
      <c r="K21" s="66">
        <f t="shared" si="3"/>
        <v>3</v>
      </c>
      <c r="L21" s="65">
        <f>VLOOKUP($A21,'Return Data'!$B$7:$R$2292,9,0)</f>
        <v>4.952</v>
      </c>
      <c r="M21" s="66">
        <f t="shared" si="4"/>
        <v>5</v>
      </c>
      <c r="N21" s="65">
        <f>VLOOKUP($A21,'Return Data'!$B$7:$R$2292,10,0)</f>
        <v>4.3654000000000002</v>
      </c>
      <c r="O21" s="66">
        <f t="shared" si="5"/>
        <v>8</v>
      </c>
      <c r="P21" s="65">
        <f>VLOOKUP($A21,'Return Data'!$B$7:$R$2292,11,0)</f>
        <v>3.9601999999999999</v>
      </c>
      <c r="Q21" s="66">
        <f t="shared" si="6"/>
        <v>9</v>
      </c>
      <c r="R21" s="65">
        <f>VLOOKUP($A21,'Return Data'!$B$7:$R$2292,12,0)</f>
        <v>3.9409999999999998</v>
      </c>
      <c r="S21" s="66">
        <f t="shared" si="7"/>
        <v>12</v>
      </c>
      <c r="T21" s="65">
        <f>VLOOKUP($A21,'Return Data'!$B$7:$R$2292,13,0)</f>
        <v>3.8849</v>
      </c>
      <c r="U21" s="66">
        <f t="shared" si="12"/>
        <v>13</v>
      </c>
      <c r="V21" s="65">
        <f>VLOOKUP($A21,'Return Data'!$B$7:$R$2292,17,0)</f>
        <v>4.7228000000000003</v>
      </c>
      <c r="W21" s="66">
        <f t="shared" si="13"/>
        <v>8</v>
      </c>
      <c r="X21" s="65">
        <f>VLOOKUP($A21,'Return Data'!$B$7:$R$2292,14,0)</f>
        <v>5.6455000000000002</v>
      </c>
      <c r="Y21" s="66">
        <f t="shared" si="14"/>
        <v>7</v>
      </c>
      <c r="Z21" s="65">
        <f>VLOOKUP($A21,'Return Data'!$B$7:$R$2292,16,0)</f>
        <v>7.6094999999999997</v>
      </c>
      <c r="AA21" s="67">
        <f t="shared" si="15"/>
        <v>7</v>
      </c>
    </row>
    <row r="22" spans="1:27" x14ac:dyDescent="0.3">
      <c r="A22" s="63" t="s">
        <v>1462</v>
      </c>
      <c r="B22" s="64">
        <f>VLOOKUP($A22,'Return Data'!$B$7:$R$2292,3,0)</f>
        <v>44651</v>
      </c>
      <c r="C22" s="65">
        <f>VLOOKUP($A22,'Return Data'!$B$7:$R$2292,4,0)</f>
        <v>36.390700000000002</v>
      </c>
      <c r="D22" s="65">
        <f>VLOOKUP($A22,'Return Data'!$B$7:$R$2292,5,0)</f>
        <v>11.0364</v>
      </c>
      <c r="E22" s="66">
        <f t="shared" si="0"/>
        <v>5</v>
      </c>
      <c r="F22" s="65">
        <f>VLOOKUP($A22,'Return Data'!$B$7:$R$2292,6,0)</f>
        <v>7.4936999999999996</v>
      </c>
      <c r="G22" s="66">
        <f t="shared" si="1"/>
        <v>10</v>
      </c>
      <c r="H22" s="65">
        <f>VLOOKUP($A22,'Return Data'!$B$7:$R$2292,7,0)</f>
        <v>6.2690999999999999</v>
      </c>
      <c r="I22" s="66">
        <f t="shared" si="2"/>
        <v>10</v>
      </c>
      <c r="J22" s="65">
        <f>VLOOKUP($A22,'Return Data'!$B$7:$R$2292,8,0)</f>
        <v>5.2404999999999999</v>
      </c>
      <c r="K22" s="66">
        <f t="shared" si="3"/>
        <v>17</v>
      </c>
      <c r="L22" s="65">
        <f>VLOOKUP($A22,'Return Data'!$B$7:$R$2292,9,0)</f>
        <v>4.7134999999999998</v>
      </c>
      <c r="M22" s="66">
        <f t="shared" si="4"/>
        <v>11</v>
      </c>
      <c r="N22" s="65">
        <f>VLOOKUP($A22,'Return Data'!$B$7:$R$2292,10,0)</f>
        <v>4.1317000000000004</v>
      </c>
      <c r="O22" s="66">
        <f t="shared" si="5"/>
        <v>16</v>
      </c>
      <c r="P22" s="65">
        <f>VLOOKUP($A22,'Return Data'!$B$7:$R$2292,11,0)</f>
        <v>3.8273999999999999</v>
      </c>
      <c r="Q22" s="66">
        <f t="shared" si="6"/>
        <v>17</v>
      </c>
      <c r="R22" s="65">
        <f>VLOOKUP($A22,'Return Data'!$B$7:$R$2292,12,0)</f>
        <v>3.7566999999999999</v>
      </c>
      <c r="S22" s="66">
        <f t="shared" si="7"/>
        <v>19</v>
      </c>
      <c r="T22" s="65">
        <f>VLOOKUP($A22,'Return Data'!$B$7:$R$2292,13,0)</f>
        <v>3.6945999999999999</v>
      </c>
      <c r="U22" s="66">
        <f t="shared" si="12"/>
        <v>20</v>
      </c>
      <c r="V22" s="65">
        <f>VLOOKUP($A22,'Return Data'!$B$7:$R$2292,17,0)</f>
        <v>4.3346</v>
      </c>
      <c r="W22" s="66">
        <f t="shared" si="13"/>
        <v>16</v>
      </c>
      <c r="X22" s="65">
        <f>VLOOKUP($A22,'Return Data'!$B$7:$R$2292,14,0)</f>
        <v>5.3270999999999997</v>
      </c>
      <c r="Y22" s="66">
        <f t="shared" si="14"/>
        <v>14</v>
      </c>
      <c r="Z22" s="65">
        <f>VLOOKUP($A22,'Return Data'!$B$7:$R$2292,16,0)</f>
        <v>7.5396999999999998</v>
      </c>
      <c r="AA22" s="67">
        <f t="shared" si="15"/>
        <v>8</v>
      </c>
    </row>
    <row r="23" spans="1:27" x14ac:dyDescent="0.3">
      <c r="A23" s="63" t="s">
        <v>1463</v>
      </c>
      <c r="B23" s="64">
        <f>VLOOKUP($A23,'Return Data'!$B$7:$R$2292,3,0)</f>
        <v>44651</v>
      </c>
      <c r="C23" s="65">
        <f>VLOOKUP($A23,'Return Data'!$B$7:$R$2292,4,0)</f>
        <v>1095.92</v>
      </c>
      <c r="D23" s="65">
        <f>VLOOKUP($A23,'Return Data'!$B$7:$R$2292,5,0)</f>
        <v>5.0030999999999999</v>
      </c>
      <c r="E23" s="66">
        <f t="shared" si="0"/>
        <v>26</v>
      </c>
      <c r="F23" s="65">
        <f>VLOOKUP($A23,'Return Data'!$B$7:$R$2292,6,0)</f>
        <v>8.9213000000000005</v>
      </c>
      <c r="G23" s="66">
        <f t="shared" si="1"/>
        <v>3</v>
      </c>
      <c r="H23" s="65">
        <f>VLOOKUP($A23,'Return Data'!$B$7:$R$2292,7,0)</f>
        <v>5.1641000000000004</v>
      </c>
      <c r="I23" s="66">
        <f t="shared" si="2"/>
        <v>24</v>
      </c>
      <c r="J23" s="65">
        <f>VLOOKUP($A23,'Return Data'!$B$7:$R$2292,8,0)</f>
        <v>3.6473</v>
      </c>
      <c r="K23" s="66">
        <f t="shared" si="3"/>
        <v>26</v>
      </c>
      <c r="L23" s="65">
        <f>VLOOKUP($A23,'Return Data'!$B$7:$R$2292,9,0)</f>
        <v>3.6242999999999999</v>
      </c>
      <c r="M23" s="66">
        <f t="shared" si="4"/>
        <v>25</v>
      </c>
      <c r="N23" s="65">
        <f>VLOOKUP($A23,'Return Data'!$B$7:$R$2292,10,0)</f>
        <v>3.4392999999999998</v>
      </c>
      <c r="O23" s="66">
        <f t="shared" si="5"/>
        <v>25</v>
      </c>
      <c r="P23" s="65">
        <f>VLOOKUP($A23,'Return Data'!$B$7:$R$2292,11,0)</f>
        <v>3.3992</v>
      </c>
      <c r="Q23" s="66">
        <f t="shared" si="6"/>
        <v>23</v>
      </c>
      <c r="R23" s="65">
        <f>VLOOKUP($A23,'Return Data'!$B$7:$R$2292,12,0)</f>
        <v>3.4361000000000002</v>
      </c>
      <c r="S23" s="66">
        <f t="shared" si="7"/>
        <v>23</v>
      </c>
      <c r="T23" s="65">
        <f>VLOOKUP($A23,'Return Data'!$B$7:$R$2292,13,0)</f>
        <v>3.4617</v>
      </c>
      <c r="U23" s="66">
        <f t="shared" si="12"/>
        <v>23</v>
      </c>
      <c r="V23" s="65">
        <f>VLOOKUP($A23,'Return Data'!$B$7:$R$2292,17,0)</f>
        <v>3.8157999999999999</v>
      </c>
      <c r="W23" s="66">
        <f t="shared" si="13"/>
        <v>23</v>
      </c>
      <c r="X23" s="65"/>
      <c r="Y23" s="66"/>
      <c r="Z23" s="65">
        <f>VLOOKUP($A23,'Return Data'!$B$7:$R$2292,16,0)</f>
        <v>3.9876</v>
      </c>
      <c r="AA23" s="67">
        <f t="shared" si="15"/>
        <v>26</v>
      </c>
    </row>
    <row r="24" spans="1:27" x14ac:dyDescent="0.3">
      <c r="A24" s="63" t="s">
        <v>1465</v>
      </c>
      <c r="B24" s="64">
        <f>VLOOKUP($A24,'Return Data'!$B$7:$R$2292,3,0)</f>
        <v>44651</v>
      </c>
      <c r="C24" s="65">
        <f>VLOOKUP($A24,'Return Data'!$B$7:$R$2292,4,0)</f>
        <v>1129.6178</v>
      </c>
      <c r="D24" s="65">
        <f>VLOOKUP($A24,'Return Data'!$B$7:$R$2292,5,0)</f>
        <v>9.2985000000000007</v>
      </c>
      <c r="E24" s="66">
        <f t="shared" si="0"/>
        <v>17</v>
      </c>
      <c r="F24" s="65">
        <f>VLOOKUP($A24,'Return Data'!$B$7:$R$2292,6,0)</f>
        <v>6.8734000000000002</v>
      </c>
      <c r="G24" s="66">
        <f t="shared" si="1"/>
        <v>16</v>
      </c>
      <c r="H24" s="65">
        <f>VLOOKUP($A24,'Return Data'!$B$7:$R$2292,7,0)</f>
        <v>6.1798000000000002</v>
      </c>
      <c r="I24" s="66">
        <f t="shared" si="2"/>
        <v>14</v>
      </c>
      <c r="J24" s="65">
        <f>VLOOKUP($A24,'Return Data'!$B$7:$R$2292,8,0)</f>
        <v>5.1757999999999997</v>
      </c>
      <c r="K24" s="66">
        <f t="shared" si="3"/>
        <v>18</v>
      </c>
      <c r="L24" s="65">
        <f>VLOOKUP($A24,'Return Data'!$B$7:$R$2292,9,0)</f>
        <v>4.4885999999999999</v>
      </c>
      <c r="M24" s="66">
        <f t="shared" si="4"/>
        <v>19</v>
      </c>
      <c r="N24" s="65">
        <f>VLOOKUP($A24,'Return Data'!$B$7:$R$2292,10,0)</f>
        <v>4.0178000000000003</v>
      </c>
      <c r="O24" s="66">
        <f t="shared" si="5"/>
        <v>19</v>
      </c>
      <c r="P24" s="65">
        <f>VLOOKUP($A24,'Return Data'!$B$7:$R$2292,11,0)</f>
        <v>3.8475999999999999</v>
      </c>
      <c r="Q24" s="66">
        <f t="shared" si="6"/>
        <v>16</v>
      </c>
      <c r="R24" s="65">
        <f>VLOOKUP($A24,'Return Data'!$B$7:$R$2292,12,0)</f>
        <v>3.8719999999999999</v>
      </c>
      <c r="S24" s="66">
        <f t="shared" si="7"/>
        <v>16</v>
      </c>
      <c r="T24" s="65">
        <f>VLOOKUP($A24,'Return Data'!$B$7:$R$2292,13,0)</f>
        <v>3.8757999999999999</v>
      </c>
      <c r="U24" s="66">
        <f t="shared" si="12"/>
        <v>14</v>
      </c>
      <c r="V24" s="65">
        <f>VLOOKUP($A24,'Return Data'!$B$7:$R$2292,17,0)</f>
        <v>4.5879000000000003</v>
      </c>
      <c r="W24" s="66">
        <f t="shared" si="13"/>
        <v>10</v>
      </c>
      <c r="X24" s="65"/>
      <c r="Y24" s="66"/>
      <c r="Z24" s="65">
        <f>VLOOKUP($A24,'Return Data'!$B$7:$R$2292,16,0)</f>
        <v>5.0903</v>
      </c>
      <c r="AA24" s="67">
        <f t="shared" si="15"/>
        <v>22</v>
      </c>
    </row>
    <row r="25" spans="1:27" x14ac:dyDescent="0.3">
      <c r="A25" s="63" t="s">
        <v>1467</v>
      </c>
      <c r="B25" s="64">
        <f>VLOOKUP($A25,'Return Data'!$B$7:$R$2292,3,0)</f>
        <v>44651</v>
      </c>
      <c r="C25" s="65">
        <f>VLOOKUP($A25,'Return Data'!$B$7:$R$2292,4,0)</f>
        <v>14.4024</v>
      </c>
      <c r="D25" s="65">
        <f>VLOOKUP($A25,'Return Data'!$B$7:$R$2292,5,0)</f>
        <v>9.6328999999999994</v>
      </c>
      <c r="E25" s="66">
        <f t="shared" si="0"/>
        <v>14</v>
      </c>
      <c r="F25" s="65">
        <f>VLOOKUP($A25,'Return Data'!$B$7:$R$2292,6,0)</f>
        <v>6.8464999999999998</v>
      </c>
      <c r="G25" s="66">
        <f t="shared" si="1"/>
        <v>17</v>
      </c>
      <c r="H25" s="65">
        <f>VLOOKUP($A25,'Return Data'!$B$7:$R$2292,7,0)</f>
        <v>5.5814000000000004</v>
      </c>
      <c r="I25" s="66">
        <f t="shared" si="2"/>
        <v>21</v>
      </c>
      <c r="J25" s="65">
        <f>VLOOKUP($A25,'Return Data'!$B$7:$R$2292,8,0)</f>
        <v>4.9694000000000003</v>
      </c>
      <c r="K25" s="66">
        <f t="shared" si="3"/>
        <v>20</v>
      </c>
      <c r="L25" s="65">
        <f>VLOOKUP($A25,'Return Data'!$B$7:$R$2292,9,0)</f>
        <v>3.8466999999999998</v>
      </c>
      <c r="M25" s="66">
        <f t="shared" si="4"/>
        <v>23</v>
      </c>
      <c r="N25" s="65">
        <f>VLOOKUP($A25,'Return Data'!$B$7:$R$2292,10,0)</f>
        <v>3.3874</v>
      </c>
      <c r="O25" s="66">
        <f t="shared" si="5"/>
        <v>26</v>
      </c>
      <c r="P25" s="65">
        <f>VLOOKUP($A25,'Return Data'!$B$7:$R$2292,11,0)</f>
        <v>3.2101000000000002</v>
      </c>
      <c r="Q25" s="66">
        <f t="shared" si="6"/>
        <v>25</v>
      </c>
      <c r="R25" s="65">
        <f>VLOOKUP($A25,'Return Data'!$B$7:$R$2292,12,0)</f>
        <v>3.3218000000000001</v>
      </c>
      <c r="S25" s="66">
        <f t="shared" si="7"/>
        <v>25</v>
      </c>
      <c r="T25" s="65">
        <f>VLOOKUP($A25,'Return Data'!$B$7:$R$2292,13,0)</f>
        <v>3.2452000000000001</v>
      </c>
      <c r="U25" s="66">
        <f t="shared" si="12"/>
        <v>25</v>
      </c>
      <c r="V25" s="65">
        <f>VLOOKUP($A25,'Return Data'!$B$7:$R$2292,17,0)</f>
        <v>3.4533999999999998</v>
      </c>
      <c r="W25" s="66">
        <f t="shared" si="13"/>
        <v>25</v>
      </c>
      <c r="X25" s="65">
        <f>VLOOKUP($A25,'Return Data'!$B$7:$R$2292,14,0)</f>
        <v>4.2626999999999997</v>
      </c>
      <c r="Y25" s="66">
        <f t="shared" si="14"/>
        <v>22</v>
      </c>
      <c r="Z25" s="65">
        <f>VLOOKUP($A25,'Return Data'!$B$7:$R$2292,16,0)</f>
        <v>4.3487999999999998</v>
      </c>
      <c r="AA25" s="67">
        <f t="shared" si="15"/>
        <v>25</v>
      </c>
    </row>
    <row r="26" spans="1:27" x14ac:dyDescent="0.3">
      <c r="A26" s="63" t="s">
        <v>1922</v>
      </c>
      <c r="B26" s="64">
        <f>VLOOKUP($A26,'Return Data'!$B$7:$R$2292,3,0)</f>
        <v>44651</v>
      </c>
      <c r="C26" s="65">
        <f>VLOOKUP($A26,'Return Data'!$B$7:$R$2292,4,0)</f>
        <v>2383.7404999999999</v>
      </c>
      <c r="D26" s="65">
        <f>VLOOKUP($A26,'Return Data'!$B$7:$R$2292,5,0)</f>
        <v>6.6098999999999997</v>
      </c>
      <c r="E26" s="66">
        <f t="shared" si="0"/>
        <v>25</v>
      </c>
      <c r="F26" s="65">
        <f>VLOOKUP($A26,'Return Data'!$B$7:$R$2292,6,0)</f>
        <v>4.4477000000000002</v>
      </c>
      <c r="G26" s="66">
        <f t="shared" si="1"/>
        <v>26</v>
      </c>
      <c r="H26" s="65">
        <f>VLOOKUP($A26,'Return Data'!$B$7:$R$2292,7,0)</f>
        <v>4.2609000000000004</v>
      </c>
      <c r="I26" s="66">
        <f t="shared" si="2"/>
        <v>26</v>
      </c>
      <c r="J26" s="65">
        <f>VLOOKUP($A26,'Return Data'!$B$7:$R$2292,8,0)</f>
        <v>3.774</v>
      </c>
      <c r="K26" s="66">
        <f t="shared" si="3"/>
        <v>24</v>
      </c>
      <c r="L26" s="65">
        <f>VLOOKUP($A26,'Return Data'!$B$7:$R$2292,9,0)</f>
        <v>3.6038999999999999</v>
      </c>
      <c r="M26" s="66">
        <f t="shared" si="4"/>
        <v>26</v>
      </c>
      <c r="N26" s="65">
        <f>VLOOKUP($A26,'Return Data'!$B$7:$R$2292,10,0)</f>
        <v>3.5004</v>
      </c>
      <c r="O26" s="66">
        <f t="shared" si="5"/>
        <v>24</v>
      </c>
      <c r="P26" s="65">
        <f>VLOOKUP($A26,'Return Data'!$B$7:$R$2292,11,0)</f>
        <v>3.1938</v>
      </c>
      <c r="Q26" s="66">
        <f t="shared" si="6"/>
        <v>26</v>
      </c>
      <c r="R26" s="65">
        <f>VLOOKUP($A26,'Return Data'!$B$7:$R$2292,12,0)</f>
        <v>3.2290999999999999</v>
      </c>
      <c r="S26" s="66">
        <f t="shared" si="7"/>
        <v>26</v>
      </c>
      <c r="T26" s="65">
        <f>VLOOKUP($A26,'Return Data'!$B$7:$R$2292,13,0)</f>
        <v>3.1078000000000001</v>
      </c>
      <c r="U26" s="66">
        <f t="shared" si="12"/>
        <v>26</v>
      </c>
      <c r="V26" s="65">
        <f>VLOOKUP($A26,'Return Data'!$B$7:$R$2292,17,0)</f>
        <v>3.4716999999999998</v>
      </c>
      <c r="W26" s="66">
        <f t="shared" si="13"/>
        <v>24</v>
      </c>
      <c r="X26" s="65">
        <f>VLOOKUP($A26,'Return Data'!$B$7:$R$2292,14,0)</f>
        <v>4.4747000000000003</v>
      </c>
      <c r="Y26" s="66">
        <f t="shared" si="14"/>
        <v>21</v>
      </c>
      <c r="Z26" s="65">
        <f>VLOOKUP($A26,'Return Data'!$B$7:$R$2292,16,0)</f>
        <v>7.07</v>
      </c>
      <c r="AA26" s="67">
        <f t="shared" si="15"/>
        <v>14</v>
      </c>
    </row>
    <row r="27" spans="1:27" x14ac:dyDescent="0.3">
      <c r="A27" s="63" t="s">
        <v>1470</v>
      </c>
      <c r="B27" s="64">
        <f>VLOOKUP($A27,'Return Data'!$B$7:$R$2292,3,0)</f>
        <v>44651</v>
      </c>
      <c r="C27" s="65">
        <f>VLOOKUP($A27,'Return Data'!$B$7:$R$2292,4,0)</f>
        <v>3529.1783</v>
      </c>
      <c r="D27" s="65">
        <f>VLOOKUP($A27,'Return Data'!$B$7:$R$2292,5,0)</f>
        <v>8.2860999999999994</v>
      </c>
      <c r="E27" s="66">
        <f t="shared" si="0"/>
        <v>18</v>
      </c>
      <c r="F27" s="65">
        <f>VLOOKUP($A27,'Return Data'!$B$7:$R$2292,6,0)</f>
        <v>6.5598999999999998</v>
      </c>
      <c r="G27" s="66">
        <f t="shared" si="1"/>
        <v>20</v>
      </c>
      <c r="H27" s="65">
        <f>VLOOKUP($A27,'Return Data'!$B$7:$R$2292,7,0)</f>
        <v>7.6816000000000004</v>
      </c>
      <c r="I27" s="66">
        <f t="shared" si="2"/>
        <v>2</v>
      </c>
      <c r="J27" s="65">
        <f>VLOOKUP($A27,'Return Data'!$B$7:$R$2292,8,0)</f>
        <v>6.7767999999999997</v>
      </c>
      <c r="K27" s="66">
        <f t="shared" si="3"/>
        <v>2</v>
      </c>
      <c r="L27" s="65">
        <f>VLOOKUP($A27,'Return Data'!$B$7:$R$2292,9,0)</f>
        <v>5.3819999999999997</v>
      </c>
      <c r="M27" s="66">
        <f t="shared" si="4"/>
        <v>2</v>
      </c>
      <c r="N27" s="65">
        <f>VLOOKUP($A27,'Return Data'!$B$7:$R$2292,10,0)</f>
        <v>5.0514000000000001</v>
      </c>
      <c r="O27" s="66">
        <f t="shared" si="5"/>
        <v>2</v>
      </c>
      <c r="P27" s="65">
        <f>VLOOKUP($A27,'Return Data'!$B$7:$R$2292,11,0)</f>
        <v>4.8049999999999997</v>
      </c>
      <c r="Q27" s="66">
        <f t="shared" si="6"/>
        <v>2</v>
      </c>
      <c r="R27" s="65">
        <f>VLOOKUP($A27,'Return Data'!$B$7:$R$2292,12,0)</f>
        <v>8.2059999999999995</v>
      </c>
      <c r="S27" s="66">
        <f t="shared" si="7"/>
        <v>2</v>
      </c>
      <c r="T27" s="65">
        <f>VLOOKUP($A27,'Return Data'!$B$7:$R$2292,13,0)</f>
        <v>8.6174999999999997</v>
      </c>
      <c r="U27" s="66">
        <f t="shared" si="12"/>
        <v>2</v>
      </c>
      <c r="V27" s="65">
        <f>VLOOKUP($A27,'Return Data'!$B$7:$R$2292,17,0)</f>
        <v>7.1749000000000001</v>
      </c>
      <c r="W27" s="66">
        <f t="shared" si="13"/>
        <v>2</v>
      </c>
      <c r="X27" s="65">
        <f>VLOOKUP($A27,'Return Data'!$B$7:$R$2292,14,0)</f>
        <v>4.9089</v>
      </c>
      <c r="Y27" s="66">
        <f t="shared" si="14"/>
        <v>18</v>
      </c>
      <c r="Z27" s="65">
        <f>VLOOKUP($A27,'Return Data'!$B$7:$R$2292,16,0)</f>
        <v>7.2046999999999999</v>
      </c>
      <c r="AA27" s="67">
        <f t="shared" si="15"/>
        <v>12</v>
      </c>
    </row>
    <row r="28" spans="1:27" x14ac:dyDescent="0.3">
      <c r="A28" s="63" t="s">
        <v>1992</v>
      </c>
      <c r="B28" s="64">
        <f>VLOOKUP($A28,'Return Data'!$B$7:$R$2292,3,0)</f>
        <v>44651</v>
      </c>
      <c r="C28" s="65">
        <f>VLOOKUP($A28,'Return Data'!$B$7:$R$2292,4,0)</f>
        <v>28.646899999999999</v>
      </c>
      <c r="D28" s="65">
        <f>VLOOKUP($A28,'Return Data'!$B$7:$R$2292,5,0)</f>
        <v>8.0288000000000004</v>
      </c>
      <c r="E28" s="66">
        <f t="shared" si="0"/>
        <v>21</v>
      </c>
      <c r="F28" s="65">
        <f>VLOOKUP($A28,'Return Data'!$B$7:$R$2292,6,0)</f>
        <v>6.4165000000000001</v>
      </c>
      <c r="G28" s="66">
        <f t="shared" si="1"/>
        <v>21</v>
      </c>
      <c r="H28" s="65">
        <f>VLOOKUP($A28,'Return Data'!$B$7:$R$2292,7,0)</f>
        <v>5.8129</v>
      </c>
      <c r="I28" s="66">
        <f t="shared" si="2"/>
        <v>17</v>
      </c>
      <c r="J28" s="65">
        <f>VLOOKUP($A28,'Return Data'!$B$7:$R$2292,8,0)</f>
        <v>5.5086000000000004</v>
      </c>
      <c r="K28" s="66">
        <f t="shared" si="3"/>
        <v>12</v>
      </c>
      <c r="L28" s="65">
        <f>VLOOKUP($A28,'Return Data'!$B$7:$R$2292,9,0)</f>
        <v>4.6172000000000004</v>
      </c>
      <c r="M28" s="66">
        <f t="shared" si="4"/>
        <v>15</v>
      </c>
      <c r="N28" s="65">
        <f>VLOOKUP($A28,'Return Data'!$B$7:$R$2292,10,0)</f>
        <v>4.2153999999999998</v>
      </c>
      <c r="O28" s="66">
        <f t="shared" si="5"/>
        <v>13</v>
      </c>
      <c r="P28" s="65">
        <f>VLOOKUP($A28,'Return Data'!$B$7:$R$2292,11,0)</f>
        <v>3.8908999999999998</v>
      </c>
      <c r="Q28" s="66">
        <f t="shared" si="6"/>
        <v>12</v>
      </c>
      <c r="R28" s="65">
        <f>VLOOKUP($A28,'Return Data'!$B$7:$R$2292,12,0)</f>
        <v>3.8919999999999999</v>
      </c>
      <c r="S28" s="66">
        <f t="shared" si="7"/>
        <v>15</v>
      </c>
      <c r="T28" s="65">
        <f>VLOOKUP($A28,'Return Data'!$B$7:$R$2292,13,0)</f>
        <v>3.8969999999999998</v>
      </c>
      <c r="U28" s="66">
        <f t="shared" si="12"/>
        <v>12</v>
      </c>
      <c r="V28" s="65">
        <f>VLOOKUP($A28,'Return Data'!$B$7:$R$2292,17,0)</f>
        <v>4.6219999999999999</v>
      </c>
      <c r="W28" s="66">
        <f t="shared" si="13"/>
        <v>9</v>
      </c>
      <c r="X28" s="65">
        <f>VLOOKUP($A28,'Return Data'!$B$7:$R$2292,14,0)</f>
        <v>7.4374000000000002</v>
      </c>
      <c r="Y28" s="66">
        <f t="shared" si="14"/>
        <v>2</v>
      </c>
      <c r="Z28" s="65">
        <f>VLOOKUP($A28,'Return Data'!$B$7:$R$2292,16,0)</f>
        <v>8.3658000000000001</v>
      </c>
      <c r="AA28" s="67">
        <f t="shared" si="15"/>
        <v>2</v>
      </c>
    </row>
    <row r="29" spans="1:27" x14ac:dyDescent="0.3">
      <c r="A29" s="63" t="s">
        <v>1473</v>
      </c>
      <c r="B29" s="64">
        <f>VLOOKUP($A29,'Return Data'!$B$7:$R$2292,3,0)</f>
        <v>44651</v>
      </c>
      <c r="C29" s="65">
        <f>VLOOKUP($A29,'Return Data'!$B$7:$R$2292,4,0)</f>
        <v>4897.0747000000001</v>
      </c>
      <c r="D29" s="65">
        <f>VLOOKUP($A29,'Return Data'!$B$7:$R$2292,5,0)</f>
        <v>11.574400000000001</v>
      </c>
      <c r="E29" s="66">
        <f t="shared" si="0"/>
        <v>4</v>
      </c>
      <c r="F29" s="65">
        <f>VLOOKUP($A29,'Return Data'!$B$7:$R$2292,6,0)</f>
        <v>8.5284999999999993</v>
      </c>
      <c r="G29" s="66">
        <f t="shared" si="1"/>
        <v>4</v>
      </c>
      <c r="H29" s="65">
        <f>VLOOKUP($A29,'Return Data'!$B$7:$R$2292,7,0)</f>
        <v>6.4089</v>
      </c>
      <c r="I29" s="66">
        <f t="shared" si="2"/>
        <v>7</v>
      </c>
      <c r="J29" s="65">
        <f>VLOOKUP($A29,'Return Data'!$B$7:$R$2292,8,0)</f>
        <v>5.7691999999999997</v>
      </c>
      <c r="K29" s="66">
        <f t="shared" si="3"/>
        <v>8</v>
      </c>
      <c r="L29" s="65">
        <f>VLOOKUP($A29,'Return Data'!$B$7:$R$2292,9,0)</f>
        <v>4.8089000000000004</v>
      </c>
      <c r="M29" s="66">
        <f t="shared" si="4"/>
        <v>7</v>
      </c>
      <c r="N29" s="65">
        <f>VLOOKUP($A29,'Return Data'!$B$7:$R$2292,10,0)</f>
        <v>4.3002000000000002</v>
      </c>
      <c r="O29" s="66">
        <f t="shared" si="5"/>
        <v>9</v>
      </c>
      <c r="P29" s="65">
        <f>VLOOKUP($A29,'Return Data'!$B$7:$R$2292,11,0)</f>
        <v>3.8877999999999999</v>
      </c>
      <c r="Q29" s="66">
        <f t="shared" si="6"/>
        <v>13</v>
      </c>
      <c r="R29" s="65">
        <f>VLOOKUP($A29,'Return Data'!$B$7:$R$2292,12,0)</f>
        <v>3.8346</v>
      </c>
      <c r="S29" s="66">
        <f t="shared" si="7"/>
        <v>17</v>
      </c>
      <c r="T29" s="65">
        <f>VLOOKUP($A29,'Return Data'!$B$7:$R$2292,13,0)</f>
        <v>3.7742</v>
      </c>
      <c r="U29" s="66">
        <f t="shared" si="12"/>
        <v>18</v>
      </c>
      <c r="V29" s="65">
        <f>VLOOKUP($A29,'Return Data'!$B$7:$R$2292,17,0)</f>
        <v>4.5553999999999997</v>
      </c>
      <c r="W29" s="66">
        <f t="shared" si="13"/>
        <v>13</v>
      </c>
      <c r="X29" s="65">
        <f>VLOOKUP($A29,'Return Data'!$B$7:$R$2292,14,0)</f>
        <v>5.5065999999999997</v>
      </c>
      <c r="Y29" s="66">
        <f t="shared" si="14"/>
        <v>8</v>
      </c>
      <c r="Z29" s="65">
        <f>VLOOKUP($A29,'Return Data'!$B$7:$R$2292,16,0)</f>
        <v>7.3589000000000002</v>
      </c>
      <c r="AA29" s="67">
        <f t="shared" si="15"/>
        <v>11</v>
      </c>
    </row>
    <row r="30" spans="1:27" x14ac:dyDescent="0.3">
      <c r="A30" s="63" t="s">
        <v>1970</v>
      </c>
      <c r="B30" s="64">
        <f>VLOOKUP($A30,'Return Data'!$B$7:$R$2292,3,0)</f>
        <v>44651</v>
      </c>
      <c r="C30" s="65">
        <f>VLOOKUP($A30,'Return Data'!$B$7:$R$2292,4,0)</f>
        <v>2343.7089000000001</v>
      </c>
      <c r="D30" s="65">
        <f>VLOOKUP($A30,'Return Data'!$B$7:$R$2292,5,0)</f>
        <v>9.4946000000000002</v>
      </c>
      <c r="E30" s="66">
        <f t="shared" si="0"/>
        <v>16</v>
      </c>
      <c r="F30" s="65">
        <f>VLOOKUP($A30,'Return Data'!$B$7:$R$2292,6,0)</f>
        <v>6.2118000000000002</v>
      </c>
      <c r="G30" s="66">
        <f t="shared" si="1"/>
        <v>22</v>
      </c>
      <c r="H30" s="65">
        <f>VLOOKUP($A30,'Return Data'!$B$7:$R$2292,7,0)</f>
        <v>5.2961999999999998</v>
      </c>
      <c r="I30" s="66">
        <f t="shared" si="2"/>
        <v>23</v>
      </c>
      <c r="J30" s="65">
        <f>VLOOKUP($A30,'Return Data'!$B$7:$R$2292,8,0)</f>
        <v>4.9119000000000002</v>
      </c>
      <c r="K30" s="66">
        <f t="shared" si="3"/>
        <v>21</v>
      </c>
      <c r="L30" s="65">
        <f>VLOOKUP($A30,'Return Data'!$B$7:$R$2292,9,0)</f>
        <v>4.4192999999999998</v>
      </c>
      <c r="M30" s="66">
        <f t="shared" si="4"/>
        <v>20</v>
      </c>
      <c r="N30" s="65">
        <f>VLOOKUP($A30,'Return Data'!$B$7:$R$2292,10,0)</f>
        <v>4.0643000000000002</v>
      </c>
      <c r="O30" s="66">
        <f t="shared" si="5"/>
        <v>18</v>
      </c>
      <c r="P30" s="65">
        <f>VLOOKUP($A30,'Return Data'!$B$7:$R$2292,11,0)</f>
        <v>3.7675999999999998</v>
      </c>
      <c r="Q30" s="66">
        <f t="shared" si="6"/>
        <v>20</v>
      </c>
      <c r="R30" s="65">
        <f>VLOOKUP($A30,'Return Data'!$B$7:$R$2292,12,0)</f>
        <v>3.6945000000000001</v>
      </c>
      <c r="S30" s="66">
        <f t="shared" si="7"/>
        <v>21</v>
      </c>
      <c r="T30" s="65">
        <f>VLOOKUP($A30,'Return Data'!$B$7:$R$2292,13,0)</f>
        <v>3.6947999999999999</v>
      </c>
      <c r="U30" s="66">
        <f t="shared" si="12"/>
        <v>19</v>
      </c>
      <c r="V30" s="65">
        <f>VLOOKUP($A30,'Return Data'!$B$7:$R$2292,17,0)</f>
        <v>3.9963000000000002</v>
      </c>
      <c r="W30" s="66">
        <f t="shared" si="13"/>
        <v>21</v>
      </c>
      <c r="X30" s="65">
        <f>VLOOKUP($A30,'Return Data'!$B$7:$R$2292,14,0)</f>
        <v>4.9027000000000003</v>
      </c>
      <c r="Y30" s="66">
        <f t="shared" si="14"/>
        <v>19</v>
      </c>
      <c r="Z30" s="65">
        <f>VLOOKUP($A30,'Return Data'!$B$7:$R$2292,16,0)</f>
        <v>6.7042999999999999</v>
      </c>
      <c r="AA30" s="67">
        <f t="shared" si="15"/>
        <v>16</v>
      </c>
    </row>
    <row r="31" spans="1:27" x14ac:dyDescent="0.3">
      <c r="A31" s="63" t="s">
        <v>1477</v>
      </c>
      <c r="B31" s="64">
        <f>VLOOKUP($A31,'Return Data'!$B$7:$R$2292,3,0)</f>
        <v>44651</v>
      </c>
      <c r="C31" s="65">
        <f>VLOOKUP($A31,'Return Data'!$B$7:$R$2292,4,0)</f>
        <v>11.906000000000001</v>
      </c>
      <c r="D31" s="65">
        <f>VLOOKUP($A31,'Return Data'!$B$7:$R$2292,5,0)</f>
        <v>9.5061</v>
      </c>
      <c r="E31" s="66">
        <f t="shared" si="0"/>
        <v>15</v>
      </c>
      <c r="F31" s="65">
        <f>VLOOKUP($A31,'Return Data'!$B$7:$R$2292,6,0)</f>
        <v>8.1806000000000001</v>
      </c>
      <c r="G31" s="66">
        <f t="shared" si="1"/>
        <v>5</v>
      </c>
      <c r="H31" s="65">
        <f>VLOOKUP($A31,'Return Data'!$B$7:$R$2292,7,0)</f>
        <v>6.6654</v>
      </c>
      <c r="I31" s="66">
        <f t="shared" si="2"/>
        <v>5</v>
      </c>
      <c r="J31" s="65">
        <f>VLOOKUP($A31,'Return Data'!$B$7:$R$2292,8,0)</f>
        <v>5.9698000000000002</v>
      </c>
      <c r="K31" s="66">
        <f t="shared" si="3"/>
        <v>5</v>
      </c>
      <c r="L31" s="65">
        <f>VLOOKUP($A31,'Return Data'!$B$7:$R$2292,9,0)</f>
        <v>4.7062999999999997</v>
      </c>
      <c r="M31" s="66">
        <f t="shared" si="4"/>
        <v>12</v>
      </c>
      <c r="N31" s="65">
        <f>VLOOKUP($A31,'Return Data'!$B$7:$R$2292,10,0)</f>
        <v>4.4074999999999998</v>
      </c>
      <c r="O31" s="66">
        <f t="shared" si="5"/>
        <v>6</v>
      </c>
      <c r="P31" s="65">
        <f>VLOOKUP($A31,'Return Data'!$B$7:$R$2292,11,0)</f>
        <v>4.1064999999999996</v>
      </c>
      <c r="Q31" s="66">
        <f t="shared" si="6"/>
        <v>8</v>
      </c>
      <c r="R31" s="65">
        <f>VLOOKUP($A31,'Return Data'!$B$7:$R$2292,12,0)</f>
        <v>4.1284999999999998</v>
      </c>
      <c r="S31" s="66">
        <f t="shared" si="7"/>
        <v>10</v>
      </c>
      <c r="T31" s="65">
        <f>VLOOKUP($A31,'Return Data'!$B$7:$R$2292,13,0)</f>
        <v>4.0944000000000003</v>
      </c>
      <c r="U31" s="66">
        <f t="shared" si="12"/>
        <v>9</v>
      </c>
      <c r="V31" s="65">
        <f>VLOOKUP($A31,'Return Data'!$B$7:$R$2292,17,0)</f>
        <v>4.5651000000000002</v>
      </c>
      <c r="W31" s="66">
        <f t="shared" si="13"/>
        <v>12</v>
      </c>
      <c r="X31" s="65">
        <f>VLOOKUP($A31,'Return Data'!$B$7:$R$2292,14,0)</f>
        <v>5.4306999999999999</v>
      </c>
      <c r="Y31" s="66">
        <f t="shared" si="14"/>
        <v>10</v>
      </c>
      <c r="Z31" s="65">
        <f>VLOOKUP($A31,'Return Data'!$B$7:$R$2292,16,0)</f>
        <v>5.6228999999999996</v>
      </c>
      <c r="AA31" s="67">
        <f t="shared" si="15"/>
        <v>21</v>
      </c>
    </row>
    <row r="32" spans="1:27" x14ac:dyDescent="0.3">
      <c r="A32" s="63" t="s">
        <v>1479</v>
      </c>
      <c r="B32" s="64">
        <f>VLOOKUP($A32,'Return Data'!$B$7:$R$2292,3,0)</f>
        <v>44651</v>
      </c>
      <c r="C32" s="65">
        <f>VLOOKUP($A32,'Return Data'!$B$7:$R$2292,4,0)</f>
        <v>3646.2094000000002</v>
      </c>
      <c r="D32" s="65">
        <f>VLOOKUP($A32,'Return Data'!$B$7:$R$2292,5,0)</f>
        <v>10.909599999999999</v>
      </c>
      <c r="E32" s="66">
        <f t="shared" si="0"/>
        <v>7</v>
      </c>
      <c r="F32" s="65">
        <f>VLOOKUP($A32,'Return Data'!$B$7:$R$2292,6,0)</f>
        <v>7.5659000000000001</v>
      </c>
      <c r="G32" s="66">
        <f t="shared" si="1"/>
        <v>9</v>
      </c>
      <c r="H32" s="65">
        <f>VLOOKUP($A32,'Return Data'!$B$7:$R$2292,7,0)</f>
        <v>6.3041999999999998</v>
      </c>
      <c r="I32" s="66">
        <f t="shared" si="2"/>
        <v>9</v>
      </c>
      <c r="J32" s="65">
        <f>VLOOKUP($A32,'Return Data'!$B$7:$R$2292,8,0)</f>
        <v>5.7055999999999996</v>
      </c>
      <c r="K32" s="66">
        <f t="shared" si="3"/>
        <v>10</v>
      </c>
      <c r="L32" s="65">
        <f>VLOOKUP($A32,'Return Data'!$B$7:$R$2292,9,0)</f>
        <v>4.8465999999999996</v>
      </c>
      <c r="M32" s="66">
        <f t="shared" si="4"/>
        <v>6</v>
      </c>
      <c r="N32" s="65">
        <f>VLOOKUP($A32,'Return Data'!$B$7:$R$2292,10,0)</f>
        <v>4.2241999999999997</v>
      </c>
      <c r="O32" s="66">
        <f t="shared" si="5"/>
        <v>12</v>
      </c>
      <c r="P32" s="65">
        <f>VLOOKUP($A32,'Return Data'!$B$7:$R$2292,11,0)</f>
        <v>4.1543999999999999</v>
      </c>
      <c r="Q32" s="66">
        <f t="shared" si="6"/>
        <v>7</v>
      </c>
      <c r="R32" s="65">
        <f>VLOOKUP($A32,'Return Data'!$B$7:$R$2292,12,0)</f>
        <v>7.7092999999999998</v>
      </c>
      <c r="S32" s="66">
        <f t="shared" si="7"/>
        <v>3</v>
      </c>
      <c r="T32" s="65">
        <f>VLOOKUP($A32,'Return Data'!$B$7:$R$2292,13,0)</f>
        <v>6.8015999999999996</v>
      </c>
      <c r="U32" s="66">
        <f t="shared" si="12"/>
        <v>3</v>
      </c>
      <c r="V32" s="65">
        <f>VLOOKUP($A32,'Return Data'!$B$7:$R$2292,17,0)</f>
        <v>6.1584000000000003</v>
      </c>
      <c r="W32" s="66">
        <f t="shared" si="13"/>
        <v>3</v>
      </c>
      <c r="X32" s="65">
        <f>VLOOKUP($A32,'Return Data'!$B$7:$R$2292,14,0)</f>
        <v>5.1087999999999996</v>
      </c>
      <c r="Y32" s="66">
        <f t="shared" si="14"/>
        <v>16</v>
      </c>
      <c r="Z32" s="65">
        <f>VLOOKUP($A32,'Return Data'!$B$7:$R$2292,16,0)</f>
        <v>7.6265000000000001</v>
      </c>
      <c r="AA32" s="67">
        <f t="shared" si="15"/>
        <v>5</v>
      </c>
    </row>
    <row r="33" spans="1:27" x14ac:dyDescent="0.3">
      <c r="A33" s="63" t="s">
        <v>1983</v>
      </c>
      <c r="B33" s="64">
        <f>VLOOKUP($A33,'Return Data'!$B$7:$R$2292,3,0)</f>
        <v>44651</v>
      </c>
      <c r="C33" s="65">
        <f>VLOOKUP($A33,'Return Data'!$B$7:$R$2292,4,0)</f>
        <v>1138.5428999999999</v>
      </c>
      <c r="D33" s="65">
        <f>VLOOKUP($A33,'Return Data'!$B$7:$R$2292,5,0)</f>
        <v>7.3685</v>
      </c>
      <c r="E33" s="66">
        <f t="shared" si="0"/>
        <v>23</v>
      </c>
      <c r="F33" s="65">
        <f>VLOOKUP($A33,'Return Data'!$B$7:$R$2292,6,0)</f>
        <v>5.1989000000000001</v>
      </c>
      <c r="G33" s="66">
        <f t="shared" si="1"/>
        <v>25</v>
      </c>
      <c r="H33" s="65">
        <f>VLOOKUP($A33,'Return Data'!$B$7:$R$2292,7,0)</f>
        <v>4.2736999999999998</v>
      </c>
      <c r="I33" s="66">
        <f t="shared" si="2"/>
        <v>25</v>
      </c>
      <c r="J33" s="65">
        <f>VLOOKUP($A33,'Return Data'!$B$7:$R$2292,8,0)</f>
        <v>3.6901000000000002</v>
      </c>
      <c r="K33" s="66">
        <f t="shared" si="3"/>
        <v>25</v>
      </c>
      <c r="L33" s="65">
        <f>VLOOKUP($A33,'Return Data'!$B$7:$R$2292,9,0)</f>
        <v>3.8254000000000001</v>
      </c>
      <c r="M33" s="66">
        <f t="shared" si="4"/>
        <v>24</v>
      </c>
      <c r="N33" s="65">
        <f>VLOOKUP($A33,'Return Data'!$B$7:$R$2292,10,0)</f>
        <v>3.6053000000000002</v>
      </c>
      <c r="O33" s="66">
        <f t="shared" si="5"/>
        <v>23</v>
      </c>
      <c r="P33" s="65">
        <f>VLOOKUP($A33,'Return Data'!$B$7:$R$2292,11,0)</f>
        <v>3.3134999999999999</v>
      </c>
      <c r="Q33" s="66">
        <f t="shared" si="6"/>
        <v>24</v>
      </c>
      <c r="R33" s="65">
        <f>VLOOKUP($A33,'Return Data'!$B$7:$R$2292,12,0)</f>
        <v>4.1783999999999999</v>
      </c>
      <c r="S33" s="66">
        <f t="shared" si="7"/>
        <v>7</v>
      </c>
      <c r="T33" s="65">
        <f>VLOOKUP($A33,'Return Data'!$B$7:$R$2292,13,0)</f>
        <v>3.9001999999999999</v>
      </c>
      <c r="U33" s="66">
        <f t="shared" si="12"/>
        <v>11</v>
      </c>
      <c r="V33" s="65">
        <f>VLOOKUP($A33,'Return Data'!$B$7:$R$2292,17,0)</f>
        <v>4.0365000000000002</v>
      </c>
      <c r="W33" s="66">
        <f t="shared" si="13"/>
        <v>20</v>
      </c>
      <c r="X33" s="65"/>
      <c r="Y33" s="66"/>
      <c r="Z33" s="65">
        <f>VLOOKUP($A33,'Return Data'!$B$7:$R$2292,16,0)</f>
        <v>4.7099000000000002</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9.6516423076923097</v>
      </c>
      <c r="E35" s="74"/>
      <c r="F35" s="75">
        <f>AVERAGE(F8:F33)</f>
        <v>7.307442307692309</v>
      </c>
      <c r="G35" s="74"/>
      <c r="H35" s="75">
        <f>AVERAGE(H8:H33)</f>
        <v>6.2581076923076928</v>
      </c>
      <c r="I35" s="74"/>
      <c r="J35" s="75">
        <f>AVERAGE(J8:J33)</f>
        <v>5.6025076923076922</v>
      </c>
      <c r="K35" s="74"/>
      <c r="L35" s="75">
        <f>AVERAGE(L8:L33)</f>
        <v>4.7834076923076916</v>
      </c>
      <c r="M35" s="74"/>
      <c r="N35" s="75">
        <f>AVERAGE(N8:N33)</f>
        <v>4.3162307692307698</v>
      </c>
      <c r="O35" s="74"/>
      <c r="P35" s="75">
        <f>AVERAGE(P8:P33)</f>
        <v>4.2060423076923064</v>
      </c>
      <c r="Q35" s="74"/>
      <c r="R35" s="75">
        <f>AVERAGE(R8:R33)</f>
        <v>4.5476115384615374</v>
      </c>
      <c r="S35" s="74"/>
      <c r="T35" s="75">
        <f>AVERAGE(T8:T33)</f>
        <v>4.4604999999999979</v>
      </c>
      <c r="U35" s="74"/>
      <c r="V35" s="75">
        <f>AVERAGE(V8:V33)</f>
        <v>4.8246280000000006</v>
      </c>
      <c r="W35" s="74"/>
      <c r="X35" s="75">
        <f>AVERAGE(X8:X33)</f>
        <v>5.5670500000000009</v>
      </c>
      <c r="Y35" s="74"/>
      <c r="Z35" s="75">
        <f>AVERAGE(Z8:Z33)</f>
        <v>6.7223538461538457</v>
      </c>
      <c r="AA35" s="76"/>
    </row>
    <row r="36" spans="1:27" x14ac:dyDescent="0.3">
      <c r="A36" s="73" t="s">
        <v>28</v>
      </c>
      <c r="B36" s="74"/>
      <c r="C36" s="74"/>
      <c r="D36" s="75">
        <f>MIN(D8:D33)</f>
        <v>5.0030999999999999</v>
      </c>
      <c r="E36" s="74"/>
      <c r="F36" s="75">
        <f>MIN(F8:F33)</f>
        <v>4.4477000000000002</v>
      </c>
      <c r="G36" s="74"/>
      <c r="H36" s="75">
        <f>MIN(H8:H33)</f>
        <v>4.2609000000000004</v>
      </c>
      <c r="I36" s="74"/>
      <c r="J36" s="75">
        <f>MIN(J8:J33)</f>
        <v>3.6473</v>
      </c>
      <c r="K36" s="74"/>
      <c r="L36" s="75">
        <f>MIN(L8:L33)</f>
        <v>3.6038999999999999</v>
      </c>
      <c r="M36" s="74"/>
      <c r="N36" s="75">
        <f>MIN(N8:N33)</f>
        <v>3.3874</v>
      </c>
      <c r="O36" s="74"/>
      <c r="P36" s="75">
        <f>MIN(P8:P33)</f>
        <v>3.1938</v>
      </c>
      <c r="Q36" s="74"/>
      <c r="R36" s="75">
        <f>MIN(R8:R33)</f>
        <v>3.2290999999999999</v>
      </c>
      <c r="S36" s="74"/>
      <c r="T36" s="75">
        <f>MIN(T8:T33)</f>
        <v>3.1078000000000001</v>
      </c>
      <c r="U36" s="74"/>
      <c r="V36" s="75">
        <f>MIN(V8:V33)</f>
        <v>3.4533999999999998</v>
      </c>
      <c r="W36" s="74"/>
      <c r="X36" s="75">
        <f>MIN(X8:X33)</f>
        <v>4.2626999999999997</v>
      </c>
      <c r="Y36" s="74"/>
      <c r="Z36" s="75">
        <f>MIN(Z8:Z33)</f>
        <v>3.9876</v>
      </c>
      <c r="AA36" s="76"/>
    </row>
    <row r="37" spans="1:27" ht="15" thickBot="1" x14ac:dyDescent="0.35">
      <c r="A37" s="77" t="s">
        <v>29</v>
      </c>
      <c r="B37" s="78"/>
      <c r="C37" s="78"/>
      <c r="D37" s="79">
        <f>MAX(D8:D33)</f>
        <v>15.6556</v>
      </c>
      <c r="E37" s="78"/>
      <c r="F37" s="79">
        <f>MAX(F8:F33)</f>
        <v>12.9419</v>
      </c>
      <c r="G37" s="78"/>
      <c r="H37" s="79">
        <f>MAX(H8:H33)</f>
        <v>12.1493</v>
      </c>
      <c r="I37" s="78"/>
      <c r="J37" s="79">
        <f>MAX(J8:J33)</f>
        <v>12.3735</v>
      </c>
      <c r="K37" s="78"/>
      <c r="L37" s="79">
        <f>MAX(L8:L33)</f>
        <v>10.779500000000001</v>
      </c>
      <c r="M37" s="78"/>
      <c r="N37" s="79">
        <f>MAX(N8:N33)</f>
        <v>8.9293999999999993</v>
      </c>
      <c r="O37" s="78"/>
      <c r="P37" s="79">
        <f>MAX(P8:P33)</f>
        <v>12.931900000000001</v>
      </c>
      <c r="Q37" s="78"/>
      <c r="R37" s="79">
        <f>MAX(R8:R33)</f>
        <v>13.248799999999999</v>
      </c>
      <c r="S37" s="78"/>
      <c r="T37" s="79">
        <f>MAX(T8:T33)</f>
        <v>12.3284</v>
      </c>
      <c r="U37" s="78"/>
      <c r="V37" s="79">
        <f>MAX(V8:V33)</f>
        <v>10.2242</v>
      </c>
      <c r="W37" s="78"/>
      <c r="X37" s="79">
        <f>MAX(X8:X33)</f>
        <v>8.3660999999999994</v>
      </c>
      <c r="Y37" s="78"/>
      <c r="Z37" s="79">
        <f>MAX(Z8:Z33)</f>
        <v>9.1435999999999993</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1430</v>
      </c>
      <c r="B8" s="64">
        <f>VLOOKUP($A8,'Return Data'!$B$7:$R$2292,3,0)</f>
        <v>44651</v>
      </c>
      <c r="C8" s="65">
        <f>VLOOKUP($A8,'Return Data'!$B$7:$R$2292,4,0)</f>
        <v>440.32069999999999</v>
      </c>
      <c r="D8" s="65">
        <f>VLOOKUP($A8,'Return Data'!$B$7:$R$2292,5,0)</f>
        <v>10.4725</v>
      </c>
      <c r="E8" s="66">
        <f t="shared" ref="E8:E33" si="0">RANK(D8,D$8:D$33,0)</f>
        <v>7</v>
      </c>
      <c r="F8" s="65">
        <f>VLOOKUP($A8,'Return Data'!$B$7:$R$2292,6,0)</f>
        <v>6.9173</v>
      </c>
      <c r="G8" s="66">
        <f t="shared" ref="G8:G33" si="1">RANK(F8,F$8:F$33,0)</f>
        <v>12</v>
      </c>
      <c r="H8" s="65">
        <f>VLOOKUP($A8,'Return Data'!$B$7:$R$2292,7,0)</f>
        <v>6.9451000000000001</v>
      </c>
      <c r="I8" s="66">
        <f t="shared" ref="I8:I33" si="2">RANK(H8,H$8:H$33,0)</f>
        <v>3</v>
      </c>
      <c r="J8" s="65">
        <f>VLOOKUP($A8,'Return Data'!$B$7:$R$2292,8,0)</f>
        <v>6.1867000000000001</v>
      </c>
      <c r="K8" s="66">
        <f t="shared" ref="K8:K33" si="3">RANK(J8,J$8:J$33,0)</f>
        <v>2</v>
      </c>
      <c r="L8" s="65">
        <f>VLOOKUP($A8,'Return Data'!$B$7:$R$2292,9,0)</f>
        <v>4.8521000000000001</v>
      </c>
      <c r="M8" s="66">
        <f t="shared" ref="M8:M33" si="4">RANK(L8,L$8:L$33,0)</f>
        <v>2</v>
      </c>
      <c r="N8" s="65">
        <f>VLOOKUP($A8,'Return Data'!$B$7:$R$2292,10,0)</f>
        <v>4.5263</v>
      </c>
      <c r="O8" s="66">
        <f t="shared" ref="O8:O33" si="5">RANK(N8,N$8:N$33,0)</f>
        <v>2</v>
      </c>
      <c r="P8" s="65">
        <f>VLOOKUP($A8,'Return Data'!$B$7:$R$2292,11,0)</f>
        <v>4.0298999999999996</v>
      </c>
      <c r="Q8" s="66">
        <f t="shared" ref="Q8:Q33" si="6">RANK(P8,P$8:P$33,0)</f>
        <v>3</v>
      </c>
      <c r="R8" s="65">
        <f>VLOOKUP($A8,'Return Data'!$B$7:$R$2292,12,0)</f>
        <v>4.1124999999999998</v>
      </c>
      <c r="S8" s="66">
        <f t="shared" ref="S8:S33" si="7">RANK(R8,R$8:R$33,0)</f>
        <v>5</v>
      </c>
      <c r="T8" s="65">
        <f>VLOOKUP($A8,'Return Data'!$B$7:$R$2292,13,0)</f>
        <v>4.1670999999999996</v>
      </c>
      <c r="U8" s="66">
        <f t="shared" ref="U8" si="8">RANK(T8,T$8:T$33,0)</f>
        <v>4</v>
      </c>
      <c r="V8" s="65">
        <f>VLOOKUP($A8,'Return Data'!$B$7:$R$2292,17,0)</f>
        <v>5.2458</v>
      </c>
      <c r="W8" s="66">
        <f>RANK(V8,V$8:V$33,0)</f>
        <v>4</v>
      </c>
      <c r="X8" s="65">
        <f>VLOOKUP($A8,'Return Data'!$B$7:$R$2292,14,0)</f>
        <v>6.0484</v>
      </c>
      <c r="Y8" s="66">
        <f>RANK(X8,X$8:X$33,0)</f>
        <v>3</v>
      </c>
      <c r="Z8" s="65">
        <f>VLOOKUP($A8,'Return Data'!$B$7:$R$2292,16,0)</f>
        <v>7.5072000000000001</v>
      </c>
      <c r="AA8" s="67">
        <f t="shared" ref="AA8" si="9">RANK(Z8,Z$8:Z$33,0)</f>
        <v>4</v>
      </c>
    </row>
    <row r="9" spans="1:27" x14ac:dyDescent="0.3">
      <c r="A9" s="63" t="s">
        <v>1432</v>
      </c>
      <c r="B9" s="64">
        <f>VLOOKUP($A9,'Return Data'!$B$7:$R$2292,3,0)</f>
        <v>44651</v>
      </c>
      <c r="C9" s="65">
        <f>VLOOKUP($A9,'Return Data'!$B$7:$R$2292,4,0)</f>
        <v>12.0806</v>
      </c>
      <c r="D9" s="65">
        <f>VLOOKUP($A9,'Return Data'!$B$7:$R$2292,5,0)</f>
        <v>9.0663999999999998</v>
      </c>
      <c r="E9" s="66">
        <f t="shared" si="0"/>
        <v>13</v>
      </c>
      <c r="F9" s="65">
        <f>VLOOKUP($A9,'Return Data'!$B$7:$R$2292,6,0)</f>
        <v>6.2473999999999998</v>
      </c>
      <c r="G9" s="66">
        <f t="shared" si="1"/>
        <v>18</v>
      </c>
      <c r="H9" s="65">
        <f>VLOOKUP($A9,'Return Data'!$B$7:$R$2292,7,0)</f>
        <v>5.4874000000000001</v>
      </c>
      <c r="I9" s="66">
        <f t="shared" si="2"/>
        <v>16</v>
      </c>
      <c r="J9" s="65">
        <f>VLOOKUP($A9,'Return Data'!$B$7:$R$2292,8,0)</f>
        <v>5.0164999999999997</v>
      </c>
      <c r="K9" s="66">
        <f t="shared" si="3"/>
        <v>14</v>
      </c>
      <c r="L9" s="65">
        <f>VLOOKUP($A9,'Return Data'!$B$7:$R$2292,9,0)</f>
        <v>4.2354000000000003</v>
      </c>
      <c r="M9" s="66">
        <f t="shared" si="4"/>
        <v>13</v>
      </c>
      <c r="N9" s="65">
        <f>VLOOKUP($A9,'Return Data'!$B$7:$R$2292,10,0)</f>
        <v>3.7061999999999999</v>
      </c>
      <c r="O9" s="66">
        <f t="shared" si="5"/>
        <v>13</v>
      </c>
      <c r="P9" s="65">
        <f>VLOOKUP($A9,'Return Data'!$B$7:$R$2292,11,0)</f>
        <v>3.2663000000000002</v>
      </c>
      <c r="Q9" s="66">
        <f t="shared" si="6"/>
        <v>18</v>
      </c>
      <c r="R9" s="65">
        <f>VLOOKUP($A9,'Return Data'!$B$7:$R$2292,12,0)</f>
        <v>3.2475000000000001</v>
      </c>
      <c r="S9" s="66">
        <f t="shared" si="7"/>
        <v>19</v>
      </c>
      <c r="T9" s="65">
        <f>VLOOKUP($A9,'Return Data'!$B$7:$R$2292,13,0)</f>
        <v>3.3050999999999999</v>
      </c>
      <c r="U9" s="66">
        <f t="shared" ref="U9:U33" si="10">RANK(T9,T$8:T$33,0)</f>
        <v>19</v>
      </c>
      <c r="V9" s="65">
        <f>VLOOKUP($A9,'Return Data'!$B$7:$R$2292,17,0)</f>
        <v>3.9171999999999998</v>
      </c>
      <c r="W9" s="66">
        <f t="shared" ref="W9:W33" si="11">RANK(V9,V$8:V$33,0)</f>
        <v>15</v>
      </c>
      <c r="X9" s="65">
        <f>VLOOKUP($A9,'Return Data'!$B$7:$R$2292,14,0)</f>
        <v>4.9305000000000003</v>
      </c>
      <c r="Y9" s="66">
        <f t="shared" ref="Y9:Y32" si="12">RANK(X9,X$8:X$33,0)</f>
        <v>12</v>
      </c>
      <c r="Z9" s="65">
        <f>VLOOKUP($A9,'Return Data'!$B$7:$R$2292,16,0)</f>
        <v>5.4588999999999999</v>
      </c>
      <c r="AA9" s="67">
        <f t="shared" ref="AA9:AA33" si="13">RANK(Z9,Z$8:Z$33,0)</f>
        <v>19</v>
      </c>
    </row>
    <row r="10" spans="1:27" x14ac:dyDescent="0.3">
      <c r="A10" s="63" t="s">
        <v>2053</v>
      </c>
      <c r="B10" s="64">
        <f>VLOOKUP($A10,'Return Data'!$B$7:$R$2292,3,0)</f>
        <v>44651</v>
      </c>
      <c r="C10" s="65">
        <f>VLOOKUP($A10,'Return Data'!$B$7:$R$2292,4,0)</f>
        <v>1241.9148</v>
      </c>
      <c r="D10" s="65">
        <f>VLOOKUP($A10,'Return Data'!$B$7:$R$2292,5,0)</f>
        <v>7.3372000000000002</v>
      </c>
      <c r="E10" s="66">
        <f t="shared" si="0"/>
        <v>22</v>
      </c>
      <c r="F10" s="65">
        <f>VLOOKUP($A10,'Return Data'!$B$7:$R$2292,6,0)</f>
        <v>7.4039999999999999</v>
      </c>
      <c r="G10" s="66">
        <f t="shared" si="1"/>
        <v>5</v>
      </c>
      <c r="H10" s="65">
        <f>VLOOKUP($A10,'Return Data'!$B$7:$R$2292,7,0)</f>
        <v>5.6372</v>
      </c>
      <c r="I10" s="66">
        <f t="shared" si="2"/>
        <v>13</v>
      </c>
      <c r="J10" s="65">
        <f>VLOOKUP($A10,'Return Data'!$B$7:$R$2292,8,0)</f>
        <v>5.5495000000000001</v>
      </c>
      <c r="K10" s="66">
        <f t="shared" si="3"/>
        <v>6</v>
      </c>
      <c r="L10" s="65">
        <f>VLOOKUP($A10,'Return Data'!$B$7:$R$2292,9,0)</f>
        <v>4.5216000000000003</v>
      </c>
      <c r="M10" s="66">
        <f t="shared" si="4"/>
        <v>7</v>
      </c>
      <c r="N10" s="65">
        <f>VLOOKUP($A10,'Return Data'!$B$7:$R$2292,10,0)</f>
        <v>4.2516999999999996</v>
      </c>
      <c r="O10" s="66">
        <f t="shared" si="5"/>
        <v>3</v>
      </c>
      <c r="P10" s="65">
        <f>VLOOKUP($A10,'Return Data'!$B$7:$R$2292,11,0)</f>
        <v>4.0381</v>
      </c>
      <c r="Q10" s="66">
        <f t="shared" si="6"/>
        <v>2</v>
      </c>
      <c r="R10" s="65">
        <f>VLOOKUP($A10,'Return Data'!$B$7:$R$2292,12,0)</f>
        <v>3.9060999999999999</v>
      </c>
      <c r="S10" s="66">
        <f t="shared" si="7"/>
        <v>6</v>
      </c>
      <c r="T10" s="65">
        <f>VLOOKUP($A10,'Return Data'!$B$7:$R$2292,13,0)</f>
        <v>3.8862999999999999</v>
      </c>
      <c r="U10" s="66">
        <f t="shared" si="10"/>
        <v>7</v>
      </c>
      <c r="V10" s="65">
        <f>VLOOKUP($A10,'Return Data'!$B$7:$R$2292,17,0)</f>
        <v>4.2119999999999997</v>
      </c>
      <c r="W10" s="66">
        <f t="shared" si="11"/>
        <v>10</v>
      </c>
      <c r="X10" s="65">
        <f>VLOOKUP($A10,'Return Data'!$B$7:$R$2292,14,0)</f>
        <v>5.1402999999999999</v>
      </c>
      <c r="Y10" s="66">
        <f t="shared" si="12"/>
        <v>9</v>
      </c>
      <c r="Z10" s="65">
        <f>VLOOKUP($A10,'Return Data'!$B$7:$R$2292,16,0)</f>
        <v>5.8152999999999997</v>
      </c>
      <c r="AA10" s="67">
        <f t="shared" si="13"/>
        <v>17</v>
      </c>
    </row>
    <row r="11" spans="1:27" x14ac:dyDescent="0.3">
      <c r="A11" s="63" t="s">
        <v>1434</v>
      </c>
      <c r="B11" s="64">
        <f>VLOOKUP($A11,'Return Data'!$B$7:$R$2292,3,0)</f>
        <v>44651</v>
      </c>
      <c r="C11" s="65">
        <f>VLOOKUP($A11,'Return Data'!$B$7:$R$2292,4,0)</f>
        <v>2606.116</v>
      </c>
      <c r="D11" s="65">
        <f>VLOOKUP($A11,'Return Data'!$B$7:$R$2292,5,0)</f>
        <v>9.7574000000000005</v>
      </c>
      <c r="E11" s="66">
        <f t="shared" si="0"/>
        <v>11</v>
      </c>
      <c r="F11" s="65">
        <f>VLOOKUP($A11,'Return Data'!$B$7:$R$2292,6,0)</f>
        <v>7.3563999999999998</v>
      </c>
      <c r="G11" s="66">
        <f t="shared" si="1"/>
        <v>6</v>
      </c>
      <c r="H11" s="65">
        <f>VLOOKUP($A11,'Return Data'!$B$7:$R$2292,7,0)</f>
        <v>5.9470999999999998</v>
      </c>
      <c r="I11" s="66">
        <f t="shared" si="2"/>
        <v>9</v>
      </c>
      <c r="J11" s="65">
        <f>VLOOKUP($A11,'Return Data'!$B$7:$R$2292,8,0)</f>
        <v>5.2462999999999997</v>
      </c>
      <c r="K11" s="66">
        <f t="shared" si="3"/>
        <v>8</v>
      </c>
      <c r="L11" s="65">
        <f>VLOOKUP($A11,'Return Data'!$B$7:$R$2292,9,0)</f>
        <v>4.4745999999999997</v>
      </c>
      <c r="M11" s="66">
        <f t="shared" si="4"/>
        <v>9</v>
      </c>
      <c r="N11" s="65">
        <f>VLOOKUP($A11,'Return Data'!$B$7:$R$2292,10,0)</f>
        <v>3.7625000000000002</v>
      </c>
      <c r="O11" s="66">
        <f t="shared" si="5"/>
        <v>12</v>
      </c>
      <c r="P11" s="65">
        <f>VLOOKUP($A11,'Return Data'!$B$7:$R$2292,11,0)</f>
        <v>3.5438999999999998</v>
      </c>
      <c r="Q11" s="66">
        <f t="shared" si="6"/>
        <v>12</v>
      </c>
      <c r="R11" s="65">
        <f>VLOOKUP($A11,'Return Data'!$B$7:$R$2292,12,0)</f>
        <v>3.4293</v>
      </c>
      <c r="S11" s="66">
        <f t="shared" si="7"/>
        <v>16</v>
      </c>
      <c r="T11" s="65">
        <f>VLOOKUP($A11,'Return Data'!$B$7:$R$2292,13,0)</f>
        <v>3.3559000000000001</v>
      </c>
      <c r="U11" s="66">
        <f t="shared" si="10"/>
        <v>16</v>
      </c>
      <c r="V11" s="65">
        <f>VLOOKUP($A11,'Return Data'!$B$7:$R$2292,17,0)</f>
        <v>3.8452000000000002</v>
      </c>
      <c r="W11" s="66">
        <f t="shared" si="11"/>
        <v>16</v>
      </c>
      <c r="X11" s="65">
        <f>VLOOKUP($A11,'Return Data'!$B$7:$R$2292,14,0)</f>
        <v>4.8219000000000003</v>
      </c>
      <c r="Y11" s="66">
        <f t="shared" si="12"/>
        <v>13</v>
      </c>
      <c r="Z11" s="65">
        <f>VLOOKUP($A11,'Return Data'!$B$7:$R$2292,16,0)</f>
        <v>7.2336999999999998</v>
      </c>
      <c r="AA11" s="67">
        <f t="shared" si="13"/>
        <v>8</v>
      </c>
    </row>
    <row r="12" spans="1:27" x14ac:dyDescent="0.3">
      <c r="A12" s="63" t="s">
        <v>1436</v>
      </c>
      <c r="B12" s="64">
        <f>VLOOKUP($A12,'Return Data'!$B$7:$R$2292,3,0)</f>
        <v>44651</v>
      </c>
      <c r="C12" s="65">
        <f>VLOOKUP($A12,'Return Data'!$B$7:$R$2292,4,0)</f>
        <v>3131.4340000000002</v>
      </c>
      <c r="D12" s="65">
        <f>VLOOKUP($A12,'Return Data'!$B$7:$R$2292,5,0)</f>
        <v>10.403600000000001</v>
      </c>
      <c r="E12" s="66">
        <f t="shared" si="0"/>
        <v>8</v>
      </c>
      <c r="F12" s="65">
        <f>VLOOKUP($A12,'Return Data'!$B$7:$R$2292,6,0)</f>
        <v>6.1485000000000003</v>
      </c>
      <c r="G12" s="66">
        <f t="shared" si="1"/>
        <v>19</v>
      </c>
      <c r="H12" s="65">
        <f>VLOOKUP($A12,'Return Data'!$B$7:$R$2292,7,0)</f>
        <v>5.1115000000000004</v>
      </c>
      <c r="I12" s="66">
        <f t="shared" si="2"/>
        <v>20</v>
      </c>
      <c r="J12" s="65">
        <f>VLOOKUP($A12,'Return Data'!$B$7:$R$2292,8,0)</f>
        <v>4.3483000000000001</v>
      </c>
      <c r="K12" s="66">
        <f t="shared" si="3"/>
        <v>22</v>
      </c>
      <c r="L12" s="65">
        <f>VLOOKUP($A12,'Return Data'!$B$7:$R$2292,9,0)</f>
        <v>3.74</v>
      </c>
      <c r="M12" s="66">
        <f t="shared" si="4"/>
        <v>21</v>
      </c>
      <c r="N12" s="65">
        <f>VLOOKUP($A12,'Return Data'!$B$7:$R$2292,10,0)</f>
        <v>3.1745999999999999</v>
      </c>
      <c r="O12" s="66">
        <f t="shared" si="5"/>
        <v>22</v>
      </c>
      <c r="P12" s="65">
        <f>VLOOKUP($A12,'Return Data'!$B$7:$R$2292,11,0)</f>
        <v>2.8647</v>
      </c>
      <c r="Q12" s="66">
        <f t="shared" si="6"/>
        <v>22</v>
      </c>
      <c r="R12" s="65">
        <f>VLOOKUP($A12,'Return Data'!$B$7:$R$2292,12,0)</f>
        <v>2.8302</v>
      </c>
      <c r="S12" s="66">
        <f t="shared" si="7"/>
        <v>23</v>
      </c>
      <c r="T12" s="65">
        <f>VLOOKUP($A12,'Return Data'!$B$7:$R$2292,13,0)</f>
        <v>2.8003999999999998</v>
      </c>
      <c r="U12" s="66">
        <f t="shared" si="10"/>
        <v>23</v>
      </c>
      <c r="V12" s="65">
        <f>VLOOKUP($A12,'Return Data'!$B$7:$R$2292,17,0)</f>
        <v>3.3176000000000001</v>
      </c>
      <c r="W12" s="66">
        <f t="shared" si="11"/>
        <v>22</v>
      </c>
      <c r="X12" s="65">
        <f>VLOOKUP($A12,'Return Data'!$B$7:$R$2292,14,0)</f>
        <v>4.2546999999999997</v>
      </c>
      <c r="Y12" s="66">
        <f t="shared" si="12"/>
        <v>18</v>
      </c>
      <c r="Z12" s="65">
        <f>VLOOKUP($A12,'Return Data'!$B$7:$R$2292,16,0)</f>
        <v>6.9760999999999997</v>
      </c>
      <c r="AA12" s="67">
        <f t="shared" si="13"/>
        <v>10</v>
      </c>
    </row>
    <row r="13" spans="1:27" x14ac:dyDescent="0.3">
      <c r="A13" s="63" t="s">
        <v>1438</v>
      </c>
      <c r="B13" s="64">
        <f>VLOOKUP($A13,'Return Data'!$B$7:$R$2292,3,0)</f>
        <v>44651</v>
      </c>
      <c r="C13" s="65">
        <f>VLOOKUP($A13,'Return Data'!$B$7:$R$2292,4,0)</f>
        <v>2789.0693000000001</v>
      </c>
      <c r="D13" s="65">
        <f>VLOOKUP($A13,'Return Data'!$B$7:$R$2292,5,0)</f>
        <v>12.016299999999999</v>
      </c>
      <c r="E13" s="66">
        <f t="shared" si="0"/>
        <v>2</v>
      </c>
      <c r="F13" s="65">
        <f>VLOOKUP($A13,'Return Data'!$B$7:$R$2292,6,0)</f>
        <v>7.1849999999999996</v>
      </c>
      <c r="G13" s="66">
        <f t="shared" si="1"/>
        <v>10</v>
      </c>
      <c r="H13" s="65">
        <f>VLOOKUP($A13,'Return Data'!$B$7:$R$2292,7,0)</f>
        <v>5.5237999999999996</v>
      </c>
      <c r="I13" s="66">
        <f t="shared" si="2"/>
        <v>15</v>
      </c>
      <c r="J13" s="65">
        <f>VLOOKUP($A13,'Return Data'!$B$7:$R$2292,8,0)</f>
        <v>4.7473999999999998</v>
      </c>
      <c r="K13" s="66">
        <f t="shared" si="3"/>
        <v>18</v>
      </c>
      <c r="L13" s="65">
        <f>VLOOKUP($A13,'Return Data'!$B$7:$R$2292,9,0)</f>
        <v>4.0662000000000003</v>
      </c>
      <c r="M13" s="66">
        <f t="shared" si="4"/>
        <v>15</v>
      </c>
      <c r="N13" s="65">
        <f>VLOOKUP($A13,'Return Data'!$B$7:$R$2292,10,0)</f>
        <v>3.5911</v>
      </c>
      <c r="O13" s="66">
        <f t="shared" si="5"/>
        <v>19</v>
      </c>
      <c r="P13" s="65">
        <f>VLOOKUP($A13,'Return Data'!$B$7:$R$2292,11,0)</f>
        <v>3.1446000000000001</v>
      </c>
      <c r="Q13" s="66">
        <f t="shared" si="6"/>
        <v>21</v>
      </c>
      <c r="R13" s="65">
        <f>VLOOKUP($A13,'Return Data'!$B$7:$R$2292,12,0)</f>
        <v>3.1082999999999998</v>
      </c>
      <c r="S13" s="66">
        <f t="shared" si="7"/>
        <v>22</v>
      </c>
      <c r="T13" s="65">
        <f>VLOOKUP($A13,'Return Data'!$B$7:$R$2292,13,0)</f>
        <v>3.06</v>
      </c>
      <c r="U13" s="66">
        <f t="shared" si="10"/>
        <v>22</v>
      </c>
      <c r="V13" s="65">
        <f>VLOOKUP($A13,'Return Data'!$B$7:$R$2292,17,0)</f>
        <v>3.6004</v>
      </c>
      <c r="W13" s="66">
        <f t="shared" si="11"/>
        <v>19</v>
      </c>
      <c r="X13" s="65">
        <f>VLOOKUP($A13,'Return Data'!$B$7:$R$2292,14,0)</f>
        <v>4.5757000000000003</v>
      </c>
      <c r="Y13" s="66">
        <f t="shared" si="12"/>
        <v>16</v>
      </c>
      <c r="Z13" s="65">
        <f>VLOOKUP($A13,'Return Data'!$B$7:$R$2292,16,0)</f>
        <v>6.7617000000000003</v>
      </c>
      <c r="AA13" s="67">
        <f t="shared" si="13"/>
        <v>13</v>
      </c>
    </row>
    <row r="14" spans="1:27" x14ac:dyDescent="0.3">
      <c r="A14" s="63" t="s">
        <v>1441</v>
      </c>
      <c r="B14" s="64">
        <f>VLOOKUP($A14,'Return Data'!$B$7:$R$2292,3,0)</f>
        <v>44651</v>
      </c>
      <c r="C14" s="65">
        <f>VLOOKUP($A14,'Return Data'!$B$7:$R$2292,4,0)</f>
        <v>34.262300000000003</v>
      </c>
      <c r="D14" s="65">
        <f>VLOOKUP($A14,'Return Data'!$B$7:$R$2292,5,0)</f>
        <v>11.828799999999999</v>
      </c>
      <c r="E14" s="66">
        <f t="shared" si="0"/>
        <v>3</v>
      </c>
      <c r="F14" s="65">
        <f>VLOOKUP($A14,'Return Data'!$B$7:$R$2292,6,0)</f>
        <v>12.939500000000001</v>
      </c>
      <c r="G14" s="66">
        <f t="shared" si="1"/>
        <v>1</v>
      </c>
      <c r="H14" s="65">
        <f>VLOOKUP($A14,'Return Data'!$B$7:$R$2292,7,0)</f>
        <v>12.142300000000001</v>
      </c>
      <c r="I14" s="66">
        <f t="shared" si="2"/>
        <v>1</v>
      </c>
      <c r="J14" s="65">
        <f>VLOOKUP($A14,'Return Data'!$B$7:$R$2292,8,0)</f>
        <v>80.813699999999997</v>
      </c>
      <c r="K14" s="66">
        <f t="shared" si="3"/>
        <v>1</v>
      </c>
      <c r="L14" s="65">
        <f>VLOOKUP($A14,'Return Data'!$B$7:$R$2292,9,0)</f>
        <v>41.823700000000002</v>
      </c>
      <c r="M14" s="66">
        <f t="shared" si="4"/>
        <v>1</v>
      </c>
      <c r="N14" s="65">
        <f>VLOOKUP($A14,'Return Data'!$B$7:$R$2292,10,0)</f>
        <v>19.758500000000002</v>
      </c>
      <c r="O14" s="66">
        <f t="shared" si="5"/>
        <v>1</v>
      </c>
      <c r="P14" s="65">
        <f>VLOOKUP($A14,'Return Data'!$B$7:$R$2292,11,0)</f>
        <v>18.508700000000001</v>
      </c>
      <c r="Q14" s="66">
        <f t="shared" si="6"/>
        <v>1</v>
      </c>
      <c r="R14" s="65">
        <f>VLOOKUP($A14,'Return Data'!$B$7:$R$2292,12,0)</f>
        <v>17.0747</v>
      </c>
      <c r="S14" s="66">
        <f t="shared" si="7"/>
        <v>1</v>
      </c>
      <c r="T14" s="65">
        <f>VLOOKUP($A14,'Return Data'!$B$7:$R$2292,13,0)</f>
        <v>15.2631</v>
      </c>
      <c r="U14" s="66">
        <f t="shared" si="10"/>
        <v>1</v>
      </c>
      <c r="V14" s="65">
        <f>VLOOKUP($A14,'Return Data'!$B$7:$R$2292,17,0)</f>
        <v>11.6084</v>
      </c>
      <c r="W14" s="66">
        <f t="shared" si="11"/>
        <v>1</v>
      </c>
      <c r="X14" s="65">
        <f>VLOOKUP($A14,'Return Data'!$B$7:$R$2292,14,0)</f>
        <v>9.2330000000000005</v>
      </c>
      <c r="Y14" s="66">
        <f t="shared" si="12"/>
        <v>1</v>
      </c>
      <c r="Z14" s="65">
        <f>VLOOKUP($A14,'Return Data'!$B$7:$R$2292,16,0)</f>
        <v>8.9977999999999998</v>
      </c>
      <c r="AA14" s="67">
        <f t="shared" si="13"/>
        <v>1</v>
      </c>
    </row>
    <row r="15" spans="1:27" x14ac:dyDescent="0.3">
      <c r="A15" s="63" t="s">
        <v>1444</v>
      </c>
      <c r="B15" s="64">
        <f>VLOOKUP($A15,'Return Data'!$B$7:$R$2292,3,0)</f>
        <v>44651</v>
      </c>
      <c r="C15" s="65">
        <f>VLOOKUP($A15,'Return Data'!$B$7:$R$2292,4,0)</f>
        <v>12.2776</v>
      </c>
      <c r="D15" s="65">
        <f>VLOOKUP($A15,'Return Data'!$B$7:$R$2292,5,0)</f>
        <v>10.7056</v>
      </c>
      <c r="E15" s="66">
        <f t="shared" si="0"/>
        <v>6</v>
      </c>
      <c r="F15" s="65">
        <f>VLOOKUP($A15,'Return Data'!$B$7:$R$2292,6,0)</f>
        <v>6.5438999999999998</v>
      </c>
      <c r="G15" s="66">
        <f t="shared" si="1"/>
        <v>15</v>
      </c>
      <c r="H15" s="65">
        <f>VLOOKUP($A15,'Return Data'!$B$7:$R$2292,7,0)</f>
        <v>5.4417999999999997</v>
      </c>
      <c r="I15" s="66">
        <f t="shared" si="2"/>
        <v>17</v>
      </c>
      <c r="J15" s="65">
        <f>VLOOKUP($A15,'Return Data'!$B$7:$R$2292,8,0)</f>
        <v>5.0850999999999997</v>
      </c>
      <c r="K15" s="66">
        <f t="shared" si="3"/>
        <v>13</v>
      </c>
      <c r="L15" s="65">
        <f>VLOOKUP($A15,'Return Data'!$B$7:$R$2292,9,0)</f>
        <v>4.3506999999999998</v>
      </c>
      <c r="M15" s="66">
        <f t="shared" si="4"/>
        <v>11</v>
      </c>
      <c r="N15" s="65">
        <f>VLOOKUP($A15,'Return Data'!$B$7:$R$2292,10,0)</f>
        <v>3.8952</v>
      </c>
      <c r="O15" s="66">
        <f t="shared" si="5"/>
        <v>9</v>
      </c>
      <c r="P15" s="65">
        <f>VLOOKUP($A15,'Return Data'!$B$7:$R$2292,11,0)</f>
        <v>3.5558999999999998</v>
      </c>
      <c r="Q15" s="66">
        <f t="shared" si="6"/>
        <v>11</v>
      </c>
      <c r="R15" s="65">
        <f>VLOOKUP($A15,'Return Data'!$B$7:$R$2292,12,0)</f>
        <v>3.6255999999999999</v>
      </c>
      <c r="S15" s="66">
        <f t="shared" si="7"/>
        <v>10</v>
      </c>
      <c r="T15" s="65">
        <f>VLOOKUP($A15,'Return Data'!$B$7:$R$2292,13,0)</f>
        <v>3.6417000000000002</v>
      </c>
      <c r="U15" s="66">
        <f t="shared" si="10"/>
        <v>8</v>
      </c>
      <c r="V15" s="65">
        <f>VLOOKUP($A15,'Return Data'!$B$7:$R$2292,17,0)</f>
        <v>4.6745999999999999</v>
      </c>
      <c r="W15" s="66">
        <f t="shared" si="11"/>
        <v>6</v>
      </c>
      <c r="X15" s="65">
        <f>VLOOKUP($A15,'Return Data'!$B$7:$R$2292,14,0)</f>
        <v>5.4801000000000002</v>
      </c>
      <c r="Y15" s="66">
        <f t="shared" si="12"/>
        <v>5</v>
      </c>
      <c r="Z15" s="65">
        <f>VLOOKUP($A15,'Return Data'!$B$7:$R$2292,16,0)</f>
        <v>6.0064000000000002</v>
      </c>
      <c r="AA15" s="67">
        <f t="shared" si="13"/>
        <v>15</v>
      </c>
    </row>
    <row r="16" spans="1:27" x14ac:dyDescent="0.3">
      <c r="A16" s="63" t="s">
        <v>1446</v>
      </c>
      <c r="B16" s="64">
        <f>VLOOKUP($A16,'Return Data'!$B$7:$R$2292,3,0)</f>
        <v>44651</v>
      </c>
      <c r="C16" s="65">
        <f>VLOOKUP($A16,'Return Data'!$B$7:$R$2292,4,0)</f>
        <v>1096.1099999999999</v>
      </c>
      <c r="D16" s="65">
        <f>VLOOKUP($A16,'Return Data'!$B$7:$R$2292,5,0)</f>
        <v>15.397600000000001</v>
      </c>
      <c r="E16" s="66">
        <f t="shared" si="0"/>
        <v>1</v>
      </c>
      <c r="F16" s="65">
        <f>VLOOKUP($A16,'Return Data'!$B$7:$R$2292,6,0)</f>
        <v>8.9342000000000006</v>
      </c>
      <c r="G16" s="66">
        <f t="shared" si="1"/>
        <v>2</v>
      </c>
      <c r="H16" s="65">
        <f>VLOOKUP($A16,'Return Data'!$B$7:$R$2292,7,0)</f>
        <v>6.3117000000000001</v>
      </c>
      <c r="I16" s="66">
        <f t="shared" si="2"/>
        <v>5</v>
      </c>
      <c r="J16" s="65">
        <f>VLOOKUP($A16,'Return Data'!$B$7:$R$2292,8,0)</f>
        <v>5.5330000000000004</v>
      </c>
      <c r="K16" s="66">
        <f t="shared" si="3"/>
        <v>7</v>
      </c>
      <c r="L16" s="65">
        <f>VLOOKUP($A16,'Return Data'!$B$7:$R$2292,9,0)</f>
        <v>4.4683000000000002</v>
      </c>
      <c r="M16" s="66">
        <f t="shared" si="4"/>
        <v>10</v>
      </c>
      <c r="N16" s="65">
        <f>VLOOKUP($A16,'Return Data'!$B$7:$R$2292,10,0)</f>
        <v>3.915</v>
      </c>
      <c r="O16" s="66">
        <f t="shared" si="5"/>
        <v>8</v>
      </c>
      <c r="P16" s="65">
        <f>VLOOKUP($A16,'Return Data'!$B$7:$R$2292,11,0)</f>
        <v>3.6533000000000002</v>
      </c>
      <c r="Q16" s="66">
        <f t="shared" si="6"/>
        <v>8</v>
      </c>
      <c r="R16" s="65">
        <f>VLOOKUP($A16,'Return Data'!$B$7:$R$2292,12,0)</f>
        <v>3.6755</v>
      </c>
      <c r="S16" s="66">
        <f t="shared" si="7"/>
        <v>8</v>
      </c>
      <c r="T16" s="65">
        <f>VLOOKUP($A16,'Return Data'!$B$7:$R$2292,13,0)</f>
        <v>3.6046</v>
      </c>
      <c r="U16" s="66">
        <f t="shared" si="10"/>
        <v>9</v>
      </c>
      <c r="V16" s="65"/>
      <c r="W16" s="66"/>
      <c r="X16" s="65"/>
      <c r="Y16" s="66"/>
      <c r="Z16" s="65">
        <f>VLOOKUP($A16,'Return Data'!$B$7:$R$2292,16,0)</f>
        <v>4.3198999999999996</v>
      </c>
      <c r="AA16" s="67">
        <f t="shared" si="13"/>
        <v>22</v>
      </c>
    </row>
    <row r="17" spans="1:27" x14ac:dyDescent="0.3">
      <c r="A17" s="63" t="s">
        <v>1447</v>
      </c>
      <c r="B17" s="64">
        <f>VLOOKUP($A17,'Return Data'!$B$7:$R$2292,3,0)</f>
        <v>44651</v>
      </c>
      <c r="C17" s="65">
        <f>VLOOKUP($A17,'Return Data'!$B$7:$R$2292,4,0)</f>
        <v>22.420200000000001</v>
      </c>
      <c r="D17" s="65">
        <f>VLOOKUP($A17,'Return Data'!$B$7:$R$2292,5,0)</f>
        <v>7.8160999999999996</v>
      </c>
      <c r="E17" s="66">
        <f t="shared" si="0"/>
        <v>19</v>
      </c>
      <c r="F17" s="65">
        <f>VLOOKUP($A17,'Return Data'!$B$7:$R$2292,6,0)</f>
        <v>5.6463000000000001</v>
      </c>
      <c r="G17" s="66">
        <f t="shared" si="1"/>
        <v>22</v>
      </c>
      <c r="H17" s="65">
        <f>VLOOKUP($A17,'Return Data'!$B$7:$R$2292,7,0)</f>
        <v>5.2614000000000001</v>
      </c>
      <c r="I17" s="66">
        <f t="shared" si="2"/>
        <v>18</v>
      </c>
      <c r="J17" s="65">
        <f>VLOOKUP($A17,'Return Data'!$B$7:$R$2292,8,0)</f>
        <v>4.6830999999999996</v>
      </c>
      <c r="K17" s="66">
        <f t="shared" si="3"/>
        <v>19</v>
      </c>
      <c r="L17" s="65">
        <f>VLOOKUP($A17,'Return Data'!$B$7:$R$2292,9,0)</f>
        <v>4.0048000000000004</v>
      </c>
      <c r="M17" s="66">
        <f t="shared" si="4"/>
        <v>17</v>
      </c>
      <c r="N17" s="65">
        <f>VLOOKUP($A17,'Return Data'!$B$7:$R$2292,10,0)</f>
        <v>3.8530000000000002</v>
      </c>
      <c r="O17" s="66">
        <f t="shared" si="5"/>
        <v>11</v>
      </c>
      <c r="P17" s="65">
        <f>VLOOKUP($A17,'Return Data'!$B$7:$R$2292,11,0)</f>
        <v>3.6930999999999998</v>
      </c>
      <c r="Q17" s="66">
        <f t="shared" si="6"/>
        <v>6</v>
      </c>
      <c r="R17" s="65">
        <f>VLOOKUP($A17,'Return Data'!$B$7:$R$2292,12,0)</f>
        <v>3.8307000000000002</v>
      </c>
      <c r="S17" s="66">
        <f t="shared" si="7"/>
        <v>7</v>
      </c>
      <c r="T17" s="65">
        <f>VLOOKUP($A17,'Return Data'!$B$7:$R$2292,13,0)</f>
        <v>3.9594</v>
      </c>
      <c r="U17" s="66">
        <f t="shared" si="10"/>
        <v>6</v>
      </c>
      <c r="V17" s="65">
        <f>VLOOKUP($A17,'Return Data'!$B$7:$R$2292,17,0)</f>
        <v>4.9218000000000002</v>
      </c>
      <c r="W17" s="66">
        <f t="shared" si="11"/>
        <v>5</v>
      </c>
      <c r="X17" s="65">
        <f>VLOOKUP($A17,'Return Data'!$B$7:$R$2292,14,0)</f>
        <v>5.8895999999999997</v>
      </c>
      <c r="Y17" s="66">
        <f t="shared" si="12"/>
        <v>4</v>
      </c>
      <c r="Z17" s="65">
        <f>VLOOKUP($A17,'Return Data'!$B$7:$R$2292,16,0)</f>
        <v>7.6753</v>
      </c>
      <c r="AA17" s="67">
        <f t="shared" si="13"/>
        <v>3</v>
      </c>
    </row>
    <row r="18" spans="1:27" x14ac:dyDescent="0.3">
      <c r="A18" s="63" t="s">
        <v>1449</v>
      </c>
      <c r="B18" s="64">
        <f>VLOOKUP($A18,'Return Data'!$B$7:$R$2292,3,0)</f>
        <v>44651</v>
      </c>
      <c r="C18" s="65">
        <f>VLOOKUP($A18,'Return Data'!$B$7:$R$2292,4,0)</f>
        <v>2253.9775</v>
      </c>
      <c r="D18" s="65">
        <f>VLOOKUP($A18,'Return Data'!$B$7:$R$2292,5,0)</f>
        <v>7.0115999999999996</v>
      </c>
      <c r="E18" s="66">
        <f t="shared" si="0"/>
        <v>23</v>
      </c>
      <c r="F18" s="65">
        <f>VLOOKUP($A18,'Return Data'!$B$7:$R$2292,6,0)</f>
        <v>5.6207000000000003</v>
      </c>
      <c r="G18" s="66">
        <f t="shared" si="1"/>
        <v>23</v>
      </c>
      <c r="H18" s="65">
        <f>VLOOKUP($A18,'Return Data'!$B$7:$R$2292,7,0)</f>
        <v>4.9938000000000002</v>
      </c>
      <c r="I18" s="66">
        <f t="shared" si="2"/>
        <v>22</v>
      </c>
      <c r="J18" s="65">
        <f>VLOOKUP($A18,'Return Data'!$B$7:$R$2292,8,0)</f>
        <v>4.5240999999999998</v>
      </c>
      <c r="K18" s="66">
        <f t="shared" si="3"/>
        <v>20</v>
      </c>
      <c r="L18" s="65">
        <f>VLOOKUP($A18,'Return Data'!$B$7:$R$2292,9,0)</f>
        <v>3.8719999999999999</v>
      </c>
      <c r="M18" s="66">
        <f t="shared" si="4"/>
        <v>20</v>
      </c>
      <c r="N18" s="65">
        <f>VLOOKUP($A18,'Return Data'!$B$7:$R$2292,10,0)</f>
        <v>3.5364</v>
      </c>
      <c r="O18" s="66">
        <f t="shared" si="5"/>
        <v>20</v>
      </c>
      <c r="P18" s="65">
        <f>VLOOKUP($A18,'Return Data'!$B$7:$R$2292,11,0)</f>
        <v>3.4802</v>
      </c>
      <c r="Q18" s="66">
        <f t="shared" si="6"/>
        <v>14</v>
      </c>
      <c r="R18" s="65">
        <f>VLOOKUP($A18,'Return Data'!$B$7:$R$2292,12,0)</f>
        <v>4.2279999999999998</v>
      </c>
      <c r="S18" s="66">
        <f t="shared" si="7"/>
        <v>4</v>
      </c>
      <c r="T18" s="65">
        <f>VLOOKUP($A18,'Return Data'!$B$7:$R$2292,13,0)</f>
        <v>4.0129000000000001</v>
      </c>
      <c r="U18" s="66">
        <f t="shared" si="10"/>
        <v>5</v>
      </c>
      <c r="V18" s="65">
        <f>VLOOKUP($A18,'Return Data'!$B$7:$R$2292,17,0)</f>
        <v>4.2198000000000002</v>
      </c>
      <c r="W18" s="66">
        <f t="shared" si="11"/>
        <v>9</v>
      </c>
      <c r="X18" s="65">
        <f>VLOOKUP($A18,'Return Data'!$B$7:$R$2292,14,0)</f>
        <v>4.9489999999999998</v>
      </c>
      <c r="Y18" s="66">
        <f t="shared" si="12"/>
        <v>11</v>
      </c>
      <c r="Z18" s="65">
        <f>VLOOKUP($A18,'Return Data'!$B$7:$R$2292,16,0)</f>
        <v>7.2697000000000003</v>
      </c>
      <c r="AA18" s="67">
        <f t="shared" si="13"/>
        <v>6</v>
      </c>
    </row>
    <row r="19" spans="1:27" x14ac:dyDescent="0.3">
      <c r="A19" s="63" t="s">
        <v>1452</v>
      </c>
      <c r="B19" s="64">
        <f>VLOOKUP($A19,'Return Data'!$B$7:$R$2292,3,0)</f>
        <v>44651</v>
      </c>
      <c r="C19" s="65">
        <f>VLOOKUP($A19,'Return Data'!$B$7:$R$2292,4,0)</f>
        <v>12.3352</v>
      </c>
      <c r="D19" s="65">
        <f>VLOOKUP($A19,'Return Data'!$B$7:$R$2292,5,0)</f>
        <v>7.9911000000000003</v>
      </c>
      <c r="E19" s="66">
        <f t="shared" si="0"/>
        <v>18</v>
      </c>
      <c r="F19" s="65">
        <f>VLOOKUP($A19,'Return Data'!$B$7:$R$2292,6,0)</f>
        <v>6.8094999999999999</v>
      </c>
      <c r="G19" s="66">
        <f t="shared" si="1"/>
        <v>13</v>
      </c>
      <c r="H19" s="65">
        <f>VLOOKUP($A19,'Return Data'!$B$7:$R$2292,7,0)</f>
        <v>6.0518999999999998</v>
      </c>
      <c r="I19" s="66">
        <f t="shared" si="2"/>
        <v>8</v>
      </c>
      <c r="J19" s="65">
        <f>VLOOKUP($A19,'Return Data'!$B$7:$R$2292,8,0)</f>
        <v>5.2309999999999999</v>
      </c>
      <c r="K19" s="66">
        <f t="shared" si="3"/>
        <v>9</v>
      </c>
      <c r="L19" s="65">
        <f>VLOOKUP($A19,'Return Data'!$B$7:$R$2292,9,0)</f>
        <v>4.5034000000000001</v>
      </c>
      <c r="M19" s="66">
        <f t="shared" si="4"/>
        <v>8</v>
      </c>
      <c r="N19" s="65">
        <f>VLOOKUP($A19,'Return Data'!$B$7:$R$2292,10,0)</f>
        <v>3.8835999999999999</v>
      </c>
      <c r="O19" s="66">
        <f t="shared" si="5"/>
        <v>10</v>
      </c>
      <c r="P19" s="65">
        <f>VLOOKUP($A19,'Return Data'!$B$7:$R$2292,11,0)</f>
        <v>3.5811000000000002</v>
      </c>
      <c r="Q19" s="66">
        <f t="shared" si="6"/>
        <v>9</v>
      </c>
      <c r="R19" s="65">
        <f>VLOOKUP($A19,'Return Data'!$B$7:$R$2292,12,0)</f>
        <v>3.5205000000000002</v>
      </c>
      <c r="S19" s="66">
        <f t="shared" si="7"/>
        <v>13</v>
      </c>
      <c r="T19" s="65">
        <f>VLOOKUP($A19,'Return Data'!$B$7:$R$2292,13,0)</f>
        <v>3.4935999999999998</v>
      </c>
      <c r="U19" s="66">
        <f t="shared" si="10"/>
        <v>12</v>
      </c>
      <c r="V19" s="65">
        <f>VLOOKUP($A19,'Return Data'!$B$7:$R$2292,17,0)</f>
        <v>4.1379000000000001</v>
      </c>
      <c r="W19" s="66">
        <f t="shared" si="11"/>
        <v>12</v>
      </c>
      <c r="X19" s="65">
        <f>VLOOKUP($A19,'Return Data'!$B$7:$R$2292,14,0)</f>
        <v>5.2081999999999997</v>
      </c>
      <c r="Y19" s="66">
        <f t="shared" si="12"/>
        <v>7</v>
      </c>
      <c r="Z19" s="65">
        <f>VLOOKUP($A19,'Return Data'!$B$7:$R$2292,16,0)</f>
        <v>5.8295000000000003</v>
      </c>
      <c r="AA19" s="67">
        <f t="shared" si="13"/>
        <v>16</v>
      </c>
    </row>
    <row r="20" spans="1:27" x14ac:dyDescent="0.3">
      <c r="A20" s="63" t="s">
        <v>1455</v>
      </c>
      <c r="B20" s="64">
        <f>VLOOKUP($A20,'Return Data'!$B$7:$R$2292,3,0)</f>
        <v>44651</v>
      </c>
      <c r="C20" s="65">
        <f>VLOOKUP($A20,'Return Data'!$B$7:$R$2292,4,0)</f>
        <v>2198.0796</v>
      </c>
      <c r="D20" s="65">
        <f>VLOOKUP($A20,'Return Data'!$B$7:$R$2292,5,0)</f>
        <v>9.3330000000000002</v>
      </c>
      <c r="E20" s="66">
        <f t="shared" si="0"/>
        <v>12</v>
      </c>
      <c r="F20" s="65">
        <f>VLOOKUP($A20,'Return Data'!$B$7:$R$2292,6,0)</f>
        <v>6.6779000000000002</v>
      </c>
      <c r="G20" s="66">
        <f t="shared" si="1"/>
        <v>14</v>
      </c>
      <c r="H20" s="65">
        <f>VLOOKUP($A20,'Return Data'!$B$7:$R$2292,7,0)</f>
        <v>5.5875000000000004</v>
      </c>
      <c r="I20" s="66">
        <f t="shared" si="2"/>
        <v>14</v>
      </c>
      <c r="J20" s="65">
        <f>VLOOKUP($A20,'Return Data'!$B$7:$R$2292,8,0)</f>
        <v>4.8975</v>
      </c>
      <c r="K20" s="66">
        <f t="shared" si="3"/>
        <v>16</v>
      </c>
      <c r="L20" s="65">
        <f>VLOOKUP($A20,'Return Data'!$B$7:$R$2292,9,0)</f>
        <v>3.8925000000000001</v>
      </c>
      <c r="M20" s="66">
        <f t="shared" si="4"/>
        <v>19</v>
      </c>
      <c r="N20" s="65">
        <f>VLOOKUP($A20,'Return Data'!$B$7:$R$2292,10,0)</f>
        <v>3.6067</v>
      </c>
      <c r="O20" s="66">
        <f t="shared" si="5"/>
        <v>17</v>
      </c>
      <c r="P20" s="65">
        <f>VLOOKUP($A20,'Return Data'!$B$7:$R$2292,11,0)</f>
        <v>3.2444000000000002</v>
      </c>
      <c r="Q20" s="66">
        <f t="shared" si="6"/>
        <v>19</v>
      </c>
      <c r="R20" s="65">
        <f>VLOOKUP($A20,'Return Data'!$B$7:$R$2292,12,0)</f>
        <v>3.2403</v>
      </c>
      <c r="S20" s="66">
        <f t="shared" si="7"/>
        <v>20</v>
      </c>
      <c r="T20" s="65">
        <f>VLOOKUP($A20,'Return Data'!$B$7:$R$2292,13,0)</f>
        <v>3.1976</v>
      </c>
      <c r="U20" s="66">
        <f t="shared" si="10"/>
        <v>21</v>
      </c>
      <c r="V20" s="65">
        <f>VLOOKUP($A20,'Return Data'!$B$7:$R$2292,17,0)</f>
        <v>3.8439999999999999</v>
      </c>
      <c r="W20" s="66">
        <f t="shared" si="11"/>
        <v>17</v>
      </c>
      <c r="X20" s="65">
        <f>VLOOKUP($A20,'Return Data'!$B$7:$R$2292,14,0)</f>
        <v>4.806</v>
      </c>
      <c r="Y20" s="66">
        <f t="shared" si="12"/>
        <v>14</v>
      </c>
      <c r="Z20" s="65">
        <f>VLOOKUP($A20,'Return Data'!$B$7:$R$2292,16,0)</f>
        <v>7.2465999999999999</v>
      </c>
      <c r="AA20" s="67">
        <f t="shared" si="13"/>
        <v>7</v>
      </c>
    </row>
    <row r="21" spans="1:27" x14ac:dyDescent="0.3">
      <c r="A21" s="63" t="s">
        <v>1459</v>
      </c>
      <c r="B21" s="64">
        <f>VLOOKUP($A21,'Return Data'!$B$7:$R$2292,3,0)</f>
        <v>44651</v>
      </c>
      <c r="C21" s="65">
        <f>VLOOKUP($A21,'Return Data'!$B$7:$R$2292,4,0)</f>
        <v>34.89</v>
      </c>
      <c r="D21" s="65">
        <f>VLOOKUP($A21,'Return Data'!$B$7:$R$2292,5,0)</f>
        <v>10.0458</v>
      </c>
      <c r="E21" s="66">
        <f t="shared" si="0"/>
        <v>10</v>
      </c>
      <c r="F21" s="65">
        <f>VLOOKUP($A21,'Return Data'!$B$7:$R$2292,6,0)</f>
        <v>7.2576000000000001</v>
      </c>
      <c r="G21" s="66">
        <f t="shared" si="1"/>
        <v>9</v>
      </c>
      <c r="H21" s="65">
        <f>VLOOKUP($A21,'Return Data'!$B$7:$R$2292,7,0)</f>
        <v>7.2134</v>
      </c>
      <c r="I21" s="66">
        <f t="shared" si="2"/>
        <v>2</v>
      </c>
      <c r="J21" s="65">
        <f>VLOOKUP($A21,'Return Data'!$B$7:$R$2292,8,0)</f>
        <v>5.9466999999999999</v>
      </c>
      <c r="K21" s="66">
        <f t="shared" si="3"/>
        <v>4</v>
      </c>
      <c r="L21" s="65">
        <f>VLOOKUP($A21,'Return Data'!$B$7:$R$2292,9,0)</f>
        <v>4.5395000000000003</v>
      </c>
      <c r="M21" s="66">
        <f t="shared" si="4"/>
        <v>6</v>
      </c>
      <c r="N21" s="65">
        <f>VLOOKUP($A21,'Return Data'!$B$7:$R$2292,10,0)</f>
        <v>3.9506999999999999</v>
      </c>
      <c r="O21" s="66">
        <f t="shared" si="5"/>
        <v>7</v>
      </c>
      <c r="P21" s="65">
        <f>VLOOKUP($A21,'Return Data'!$B$7:$R$2292,11,0)</f>
        <v>3.5287999999999999</v>
      </c>
      <c r="Q21" s="66">
        <f t="shared" si="6"/>
        <v>13</v>
      </c>
      <c r="R21" s="65">
        <f>VLOOKUP($A21,'Return Data'!$B$7:$R$2292,12,0)</f>
        <v>3.4998999999999998</v>
      </c>
      <c r="S21" s="66">
        <f t="shared" si="7"/>
        <v>14</v>
      </c>
      <c r="T21" s="65">
        <f>VLOOKUP($A21,'Return Data'!$B$7:$R$2292,13,0)</f>
        <v>3.4371999999999998</v>
      </c>
      <c r="U21" s="66">
        <f t="shared" si="10"/>
        <v>14</v>
      </c>
      <c r="V21" s="65">
        <f>VLOOKUP($A21,'Return Data'!$B$7:$R$2292,17,0)</f>
        <v>4.2657999999999996</v>
      </c>
      <c r="W21" s="66">
        <f t="shared" si="11"/>
        <v>8</v>
      </c>
      <c r="X21" s="65">
        <f>VLOOKUP($A21,'Return Data'!$B$7:$R$2292,14,0)</f>
        <v>5.1905999999999999</v>
      </c>
      <c r="Y21" s="66">
        <f t="shared" si="12"/>
        <v>8</v>
      </c>
      <c r="Z21" s="65">
        <f>VLOOKUP($A21,'Return Data'!$B$7:$R$2292,16,0)</f>
        <v>7.3404999999999996</v>
      </c>
      <c r="AA21" s="67">
        <f t="shared" si="13"/>
        <v>5</v>
      </c>
    </row>
    <row r="22" spans="1:27" x14ac:dyDescent="0.3">
      <c r="A22" s="63" t="s">
        <v>1461</v>
      </c>
      <c r="B22" s="64">
        <f>VLOOKUP($A22,'Return Data'!$B$7:$R$2292,3,0)</f>
        <v>44651</v>
      </c>
      <c r="C22" s="65">
        <f>VLOOKUP($A22,'Return Data'!$B$7:$R$2292,4,0)</f>
        <v>35.438099999999999</v>
      </c>
      <c r="D22" s="65">
        <f>VLOOKUP($A22,'Return Data'!$B$7:$R$2292,5,0)</f>
        <v>10.8178</v>
      </c>
      <c r="E22" s="66">
        <f t="shared" si="0"/>
        <v>5</v>
      </c>
      <c r="F22" s="65">
        <f>VLOOKUP($A22,'Return Data'!$B$7:$R$2292,6,0)</f>
        <v>7.3514999999999997</v>
      </c>
      <c r="G22" s="66">
        <f t="shared" si="1"/>
        <v>7</v>
      </c>
      <c r="H22" s="65">
        <f>VLOOKUP($A22,'Return Data'!$B$7:$R$2292,7,0)</f>
        <v>6.1134000000000004</v>
      </c>
      <c r="I22" s="66">
        <f t="shared" si="2"/>
        <v>7</v>
      </c>
      <c r="J22" s="65">
        <f>VLOOKUP($A22,'Return Data'!$B$7:$R$2292,8,0)</f>
        <v>5.0861999999999998</v>
      </c>
      <c r="K22" s="66">
        <f t="shared" si="3"/>
        <v>12</v>
      </c>
      <c r="L22" s="65">
        <f>VLOOKUP($A22,'Return Data'!$B$7:$R$2292,9,0)</f>
        <v>4.5526999999999997</v>
      </c>
      <c r="M22" s="66">
        <f t="shared" si="4"/>
        <v>5</v>
      </c>
      <c r="N22" s="65">
        <f>VLOOKUP($A22,'Return Data'!$B$7:$R$2292,10,0)</f>
        <v>3.9706999999999999</v>
      </c>
      <c r="O22" s="66">
        <f t="shared" si="5"/>
        <v>6</v>
      </c>
      <c r="P22" s="65">
        <f>VLOOKUP($A22,'Return Data'!$B$7:$R$2292,11,0)</f>
        <v>3.6644000000000001</v>
      </c>
      <c r="Q22" s="66">
        <f t="shared" si="6"/>
        <v>7</v>
      </c>
      <c r="R22" s="65">
        <f>VLOOKUP($A22,'Return Data'!$B$7:$R$2292,12,0)</f>
        <v>3.5924999999999998</v>
      </c>
      <c r="S22" s="66">
        <f t="shared" si="7"/>
        <v>12</v>
      </c>
      <c r="T22" s="65">
        <f>VLOOKUP($A22,'Return Data'!$B$7:$R$2292,13,0)</f>
        <v>3.5287999999999999</v>
      </c>
      <c r="U22" s="66">
        <f t="shared" si="10"/>
        <v>11</v>
      </c>
      <c r="V22" s="65">
        <f>VLOOKUP($A22,'Return Data'!$B$7:$R$2292,17,0)</f>
        <v>4.1346999999999996</v>
      </c>
      <c r="W22" s="66">
        <f t="shared" si="11"/>
        <v>13</v>
      </c>
      <c r="X22" s="65">
        <f>VLOOKUP($A22,'Return Data'!$B$7:$R$2292,14,0)</f>
        <v>5.0845000000000002</v>
      </c>
      <c r="Y22" s="66">
        <f t="shared" si="12"/>
        <v>10</v>
      </c>
      <c r="Z22" s="65">
        <f>VLOOKUP($A22,'Return Data'!$B$7:$R$2292,16,0)</f>
        <v>3.8294999999999999</v>
      </c>
      <c r="AA22" s="67">
        <f t="shared" si="13"/>
        <v>25</v>
      </c>
    </row>
    <row r="23" spans="1:27" x14ac:dyDescent="0.3">
      <c r="A23" s="63" t="s">
        <v>1464</v>
      </c>
      <c r="B23" s="64">
        <f>VLOOKUP($A23,'Return Data'!$B$7:$R$2292,3,0)</f>
        <v>44651</v>
      </c>
      <c r="C23" s="65">
        <f>VLOOKUP($A23,'Return Data'!$B$7:$R$2292,4,0)</f>
        <v>1090.203</v>
      </c>
      <c r="D23" s="65">
        <f>VLOOKUP($A23,'Return Data'!$B$7:$R$2292,5,0)</f>
        <v>4.8017000000000003</v>
      </c>
      <c r="E23" s="66">
        <f t="shared" si="0"/>
        <v>26</v>
      </c>
      <c r="F23" s="65">
        <f>VLOOKUP($A23,'Return Data'!$B$7:$R$2292,6,0)</f>
        <v>8.7222000000000008</v>
      </c>
      <c r="G23" s="66">
        <f t="shared" si="1"/>
        <v>3</v>
      </c>
      <c r="H23" s="65">
        <f>VLOOKUP($A23,'Return Data'!$B$7:$R$2292,7,0)</f>
        <v>4.9630999999999998</v>
      </c>
      <c r="I23" s="66">
        <f t="shared" si="2"/>
        <v>23</v>
      </c>
      <c r="J23" s="65">
        <f>VLOOKUP($A23,'Return Data'!$B$7:$R$2292,8,0)</f>
        <v>3.4470000000000001</v>
      </c>
      <c r="K23" s="66">
        <f t="shared" si="3"/>
        <v>24</v>
      </c>
      <c r="L23" s="65">
        <f>VLOOKUP($A23,'Return Data'!$B$7:$R$2292,9,0)</f>
        <v>3.4228999999999998</v>
      </c>
      <c r="M23" s="66">
        <f t="shared" si="4"/>
        <v>22</v>
      </c>
      <c r="N23" s="65">
        <f>VLOOKUP($A23,'Return Data'!$B$7:$R$2292,10,0)</f>
        <v>3.2361</v>
      </c>
      <c r="O23" s="66">
        <f t="shared" si="5"/>
        <v>21</v>
      </c>
      <c r="P23" s="65">
        <f>VLOOKUP($A23,'Return Data'!$B$7:$R$2292,11,0)</f>
        <v>3.1968000000000001</v>
      </c>
      <c r="Q23" s="66">
        <f t="shared" si="6"/>
        <v>20</v>
      </c>
      <c r="R23" s="65">
        <f>VLOOKUP($A23,'Return Data'!$B$7:$R$2292,12,0)</f>
        <v>3.2319</v>
      </c>
      <c r="S23" s="66">
        <f t="shared" si="7"/>
        <v>21</v>
      </c>
      <c r="T23" s="65">
        <f>VLOOKUP($A23,'Return Data'!$B$7:$R$2292,13,0)</f>
        <v>3.2614999999999998</v>
      </c>
      <c r="U23" s="66">
        <f t="shared" si="10"/>
        <v>20</v>
      </c>
      <c r="V23" s="65">
        <f>VLOOKUP($A23,'Return Data'!$B$7:$R$2292,17,0)</f>
        <v>3.5983999999999998</v>
      </c>
      <c r="W23" s="66">
        <f t="shared" si="11"/>
        <v>20</v>
      </c>
      <c r="X23" s="65"/>
      <c r="Y23" s="66"/>
      <c r="Z23" s="65">
        <f>VLOOKUP($A23,'Return Data'!$B$7:$R$2292,16,0)</f>
        <v>3.7557</v>
      </c>
      <c r="AA23" s="67">
        <f t="shared" si="13"/>
        <v>26</v>
      </c>
    </row>
    <row r="24" spans="1:27" x14ac:dyDescent="0.3">
      <c r="A24" s="63" t="s">
        <v>1466</v>
      </c>
      <c r="B24" s="64">
        <f>VLOOKUP($A24,'Return Data'!$B$7:$R$2292,3,0)</f>
        <v>44651</v>
      </c>
      <c r="C24" s="65">
        <f>VLOOKUP($A24,'Return Data'!$B$7:$R$2292,4,0)</f>
        <v>1118.0245</v>
      </c>
      <c r="D24" s="65">
        <f>VLOOKUP($A24,'Return Data'!$B$7:$R$2292,5,0)</f>
        <v>8.8820999999999994</v>
      </c>
      <c r="E24" s="66">
        <f t="shared" si="0"/>
        <v>15</v>
      </c>
      <c r="F24" s="65">
        <f>VLOOKUP($A24,'Return Data'!$B$7:$R$2292,6,0)</f>
        <v>6.4554999999999998</v>
      </c>
      <c r="G24" s="66">
        <f t="shared" si="1"/>
        <v>16</v>
      </c>
      <c r="H24" s="65">
        <f>VLOOKUP($A24,'Return Data'!$B$7:$R$2292,7,0)</f>
        <v>5.7601000000000004</v>
      </c>
      <c r="I24" s="66">
        <f t="shared" si="2"/>
        <v>11</v>
      </c>
      <c r="J24" s="65">
        <f>VLOOKUP($A24,'Return Data'!$B$7:$R$2292,8,0)</f>
        <v>4.7557</v>
      </c>
      <c r="K24" s="66">
        <f t="shared" si="3"/>
        <v>17</v>
      </c>
      <c r="L24" s="65">
        <f>VLOOKUP($A24,'Return Data'!$B$7:$R$2292,9,0)</f>
        <v>4.0670999999999999</v>
      </c>
      <c r="M24" s="66">
        <f t="shared" si="4"/>
        <v>14</v>
      </c>
      <c r="N24" s="65">
        <f>VLOOKUP($A24,'Return Data'!$B$7:$R$2292,10,0)</f>
        <v>3.5945</v>
      </c>
      <c r="O24" s="66">
        <f t="shared" si="5"/>
        <v>18</v>
      </c>
      <c r="P24" s="65">
        <f>VLOOKUP($A24,'Return Data'!$B$7:$R$2292,11,0)</f>
        <v>3.4245000000000001</v>
      </c>
      <c r="Q24" s="66">
        <f t="shared" si="6"/>
        <v>15</v>
      </c>
      <c r="R24" s="65">
        <f>VLOOKUP($A24,'Return Data'!$B$7:$R$2292,12,0)</f>
        <v>3.4432999999999998</v>
      </c>
      <c r="S24" s="66">
        <f t="shared" si="7"/>
        <v>15</v>
      </c>
      <c r="T24" s="65">
        <f>VLOOKUP($A24,'Return Data'!$B$7:$R$2292,13,0)</f>
        <v>3.4426000000000001</v>
      </c>
      <c r="U24" s="66">
        <f t="shared" si="10"/>
        <v>13</v>
      </c>
      <c r="V24" s="65">
        <f>VLOOKUP($A24,'Return Data'!$B$7:$R$2292,17,0)</f>
        <v>4.1512000000000002</v>
      </c>
      <c r="W24" s="66">
        <f t="shared" si="11"/>
        <v>11</v>
      </c>
      <c r="X24" s="65"/>
      <c r="Y24" s="66"/>
      <c r="Z24" s="65">
        <f>VLOOKUP($A24,'Return Data'!$B$7:$R$2292,16,0)</f>
        <v>4.6496000000000004</v>
      </c>
      <c r="AA24" s="67">
        <f t="shared" si="13"/>
        <v>21</v>
      </c>
    </row>
    <row r="25" spans="1:27" x14ac:dyDescent="0.3">
      <c r="A25" s="63" t="s">
        <v>1468</v>
      </c>
      <c r="B25" s="64">
        <f>VLOOKUP($A25,'Return Data'!$B$7:$R$2292,3,0)</f>
        <v>44651</v>
      </c>
      <c r="C25" s="65">
        <f>VLOOKUP($A25,'Return Data'!$B$7:$R$2292,4,0)</f>
        <v>13.880699999999999</v>
      </c>
      <c r="D25" s="65">
        <f>VLOOKUP($A25,'Return Data'!$B$7:$R$2292,5,0)</f>
        <v>8.9427000000000003</v>
      </c>
      <c r="E25" s="66">
        <f t="shared" si="0"/>
        <v>14</v>
      </c>
      <c r="F25" s="65">
        <f>VLOOKUP($A25,'Return Data'!$B$7:$R$2292,6,0)</f>
        <v>6.3141999999999996</v>
      </c>
      <c r="G25" s="66">
        <f t="shared" si="1"/>
        <v>17</v>
      </c>
      <c r="H25" s="65">
        <f>VLOOKUP($A25,'Return Data'!$B$7:$R$2292,7,0)</f>
        <v>5.0762</v>
      </c>
      <c r="I25" s="66">
        <f t="shared" si="2"/>
        <v>21</v>
      </c>
      <c r="J25" s="65">
        <f>VLOOKUP($A25,'Return Data'!$B$7:$R$2292,8,0)</f>
        <v>4.4591000000000003</v>
      </c>
      <c r="K25" s="66">
        <f t="shared" si="3"/>
        <v>21</v>
      </c>
      <c r="L25" s="65">
        <f>VLOOKUP($A25,'Return Data'!$B$7:$R$2292,9,0)</f>
        <v>3.3431000000000002</v>
      </c>
      <c r="M25" s="66">
        <f t="shared" si="4"/>
        <v>23</v>
      </c>
      <c r="N25" s="65">
        <f>VLOOKUP($A25,'Return Data'!$B$7:$R$2292,10,0)</f>
        <v>2.8896000000000002</v>
      </c>
      <c r="O25" s="66">
        <f t="shared" si="5"/>
        <v>24</v>
      </c>
      <c r="P25" s="65">
        <f>VLOOKUP($A25,'Return Data'!$B$7:$R$2292,11,0)</f>
        <v>2.6259000000000001</v>
      </c>
      <c r="Q25" s="66">
        <f t="shared" si="6"/>
        <v>25</v>
      </c>
      <c r="R25" s="65">
        <f>VLOOKUP($A25,'Return Data'!$B$7:$R$2292,12,0)</f>
        <v>2.6575000000000002</v>
      </c>
      <c r="S25" s="66">
        <f t="shared" si="7"/>
        <v>25</v>
      </c>
      <c r="T25" s="65">
        <f>VLOOKUP($A25,'Return Data'!$B$7:$R$2292,13,0)</f>
        <v>2.5375000000000001</v>
      </c>
      <c r="U25" s="66">
        <f t="shared" si="10"/>
        <v>25</v>
      </c>
      <c r="V25" s="65">
        <f>VLOOKUP($A25,'Return Data'!$B$7:$R$2292,17,0)</f>
        <v>2.9929000000000001</v>
      </c>
      <c r="W25" s="66">
        <f t="shared" si="11"/>
        <v>24</v>
      </c>
      <c r="X25" s="65">
        <f>VLOOKUP($A25,'Return Data'!$B$7:$R$2292,14,0)</f>
        <v>3.9533</v>
      </c>
      <c r="Y25" s="66">
        <f t="shared" si="12"/>
        <v>21</v>
      </c>
      <c r="Z25" s="65">
        <f>VLOOKUP($A25,'Return Data'!$B$7:$R$2292,16,0)</f>
        <v>3.9005000000000001</v>
      </c>
      <c r="AA25" s="67">
        <f t="shared" si="13"/>
        <v>24</v>
      </c>
    </row>
    <row r="26" spans="1:27" x14ac:dyDescent="0.3">
      <c r="A26" s="63" t="s">
        <v>1923</v>
      </c>
      <c r="B26" s="64">
        <f>VLOOKUP($A26,'Return Data'!$B$7:$R$2292,3,0)</f>
        <v>44651</v>
      </c>
      <c r="C26" s="65">
        <f>VLOOKUP($A26,'Return Data'!$B$7:$R$2292,4,0)</f>
        <v>2241.5018</v>
      </c>
      <c r="D26" s="65">
        <f>VLOOKUP($A26,'Return Data'!$B$7:$R$2292,5,0)</f>
        <v>5.6855000000000002</v>
      </c>
      <c r="E26" s="66">
        <f t="shared" si="0"/>
        <v>25</v>
      </c>
      <c r="F26" s="65">
        <f>VLOOKUP($A26,'Return Data'!$B$7:$R$2292,6,0)</f>
        <v>3.5253999999999999</v>
      </c>
      <c r="G26" s="66">
        <f t="shared" si="1"/>
        <v>26</v>
      </c>
      <c r="H26" s="65">
        <f>VLOOKUP($A26,'Return Data'!$B$7:$R$2292,7,0)</f>
        <v>3.3386999999999998</v>
      </c>
      <c r="I26" s="66">
        <f t="shared" si="2"/>
        <v>26</v>
      </c>
      <c r="J26" s="65">
        <f>VLOOKUP($A26,'Return Data'!$B$7:$R$2292,8,0)</f>
        <v>2.8511000000000002</v>
      </c>
      <c r="K26" s="66">
        <f t="shared" si="3"/>
        <v>26</v>
      </c>
      <c r="L26" s="65">
        <f>VLOOKUP($A26,'Return Data'!$B$7:$R$2292,9,0)</f>
        <v>2.6802000000000001</v>
      </c>
      <c r="M26" s="66">
        <f t="shared" si="4"/>
        <v>26</v>
      </c>
      <c r="N26" s="65">
        <f>VLOOKUP($A26,'Return Data'!$B$7:$R$2292,10,0)</f>
        <v>2.5728</v>
      </c>
      <c r="O26" s="66">
        <f t="shared" si="5"/>
        <v>26</v>
      </c>
      <c r="P26" s="65">
        <f>VLOOKUP($A26,'Return Data'!$B$7:$R$2292,11,0)</f>
        <v>2.2608999999999999</v>
      </c>
      <c r="Q26" s="66">
        <f t="shared" si="6"/>
        <v>26</v>
      </c>
      <c r="R26" s="65">
        <f>VLOOKUP($A26,'Return Data'!$B$7:$R$2292,12,0)</f>
        <v>2.2898000000000001</v>
      </c>
      <c r="S26" s="66">
        <f t="shared" si="7"/>
        <v>26</v>
      </c>
      <c r="T26" s="65">
        <f>VLOOKUP($A26,'Return Data'!$B$7:$R$2292,13,0)</f>
        <v>2.1634000000000002</v>
      </c>
      <c r="U26" s="66">
        <f t="shared" si="10"/>
        <v>26</v>
      </c>
      <c r="V26" s="65">
        <f>VLOOKUP($A26,'Return Data'!$B$7:$R$2292,17,0)</f>
        <v>2.5413000000000001</v>
      </c>
      <c r="W26" s="66">
        <f t="shared" si="11"/>
        <v>25</v>
      </c>
      <c r="X26" s="65">
        <f>VLOOKUP($A26,'Return Data'!$B$7:$R$2292,14,0)</f>
        <v>3.6101999999999999</v>
      </c>
      <c r="Y26" s="66">
        <f t="shared" si="12"/>
        <v>22</v>
      </c>
      <c r="Z26" s="65">
        <f>VLOOKUP($A26,'Return Data'!$B$7:$R$2292,16,0)</f>
        <v>6.8876999999999997</v>
      </c>
      <c r="AA26" s="67">
        <f t="shared" si="13"/>
        <v>12</v>
      </c>
    </row>
    <row r="27" spans="1:27" x14ac:dyDescent="0.3">
      <c r="A27" s="63" t="s">
        <v>1469</v>
      </c>
      <c r="B27" s="64">
        <f>VLOOKUP($A27,'Return Data'!$B$7:$R$2292,3,0)</f>
        <v>44651</v>
      </c>
      <c r="C27" s="65">
        <f>VLOOKUP($A27,'Return Data'!$B$7:$R$2292,4,0)</f>
        <v>3280.9560000000001</v>
      </c>
      <c r="D27" s="65">
        <f>VLOOKUP($A27,'Return Data'!$B$7:$R$2292,5,0)</f>
        <v>7.5063000000000004</v>
      </c>
      <c r="E27" s="66">
        <f t="shared" si="0"/>
        <v>21</v>
      </c>
      <c r="F27" s="65">
        <f>VLOOKUP($A27,'Return Data'!$B$7:$R$2292,6,0)</f>
        <v>5.7728000000000002</v>
      </c>
      <c r="G27" s="66">
        <f t="shared" si="1"/>
        <v>21</v>
      </c>
      <c r="H27" s="65">
        <f>VLOOKUP($A27,'Return Data'!$B$7:$R$2292,7,0)</f>
        <v>6.8872</v>
      </c>
      <c r="I27" s="66">
        <f t="shared" si="2"/>
        <v>4</v>
      </c>
      <c r="J27" s="65">
        <f>VLOOKUP($A27,'Return Data'!$B$7:$R$2292,8,0)</f>
        <v>5.9782000000000002</v>
      </c>
      <c r="K27" s="66">
        <f t="shared" si="3"/>
        <v>3</v>
      </c>
      <c r="L27" s="65">
        <f>VLOOKUP($A27,'Return Data'!$B$7:$R$2292,9,0)</f>
        <v>4.5808</v>
      </c>
      <c r="M27" s="66">
        <f t="shared" si="4"/>
        <v>4</v>
      </c>
      <c r="N27" s="65">
        <f>VLOOKUP($A27,'Return Data'!$B$7:$R$2292,10,0)</f>
        <v>4.2430000000000003</v>
      </c>
      <c r="O27" s="66">
        <f t="shared" si="5"/>
        <v>4</v>
      </c>
      <c r="P27" s="65">
        <f>VLOOKUP($A27,'Return Data'!$B$7:$R$2292,11,0)</f>
        <v>3.9578000000000002</v>
      </c>
      <c r="Q27" s="66">
        <f t="shared" si="6"/>
        <v>4</v>
      </c>
      <c r="R27" s="65">
        <f>VLOOKUP($A27,'Return Data'!$B$7:$R$2292,12,0)</f>
        <v>7.3139000000000003</v>
      </c>
      <c r="S27" s="66">
        <f t="shared" si="7"/>
        <v>2</v>
      </c>
      <c r="T27" s="65">
        <f>VLOOKUP($A27,'Return Data'!$B$7:$R$2292,13,0)</f>
        <v>7.7106000000000003</v>
      </c>
      <c r="U27" s="66">
        <f t="shared" si="10"/>
        <v>2</v>
      </c>
      <c r="V27" s="65">
        <f>VLOOKUP($A27,'Return Data'!$B$7:$R$2292,17,0)</f>
        <v>6.3166000000000002</v>
      </c>
      <c r="W27" s="66">
        <f t="shared" si="11"/>
        <v>2</v>
      </c>
      <c r="X27" s="65">
        <f>VLOOKUP($A27,'Return Data'!$B$7:$R$2292,14,0)</f>
        <v>4.0782999999999996</v>
      </c>
      <c r="Y27" s="66">
        <f t="shared" si="12"/>
        <v>19</v>
      </c>
      <c r="Z27" s="65">
        <f>VLOOKUP($A27,'Return Data'!$B$7:$R$2292,16,0)</f>
        <v>6.0187999999999997</v>
      </c>
      <c r="AA27" s="67">
        <f t="shared" si="13"/>
        <v>14</v>
      </c>
    </row>
    <row r="28" spans="1:27" x14ac:dyDescent="0.3">
      <c r="A28" s="63" t="s">
        <v>1991</v>
      </c>
      <c r="B28" s="64">
        <f>VLOOKUP($A28,'Return Data'!$B$7:$R$2292,3,0)</f>
        <v>44651</v>
      </c>
      <c r="C28" s="65">
        <f>VLOOKUP($A28,'Return Data'!$B$7:$R$2292,4,0)</f>
        <v>27.9693</v>
      </c>
      <c r="D28" s="65">
        <f>VLOOKUP($A28,'Return Data'!$B$7:$R$2292,5,0)</f>
        <v>7.5705999999999998</v>
      </c>
      <c r="E28" s="66">
        <f t="shared" si="0"/>
        <v>20</v>
      </c>
      <c r="F28" s="65">
        <f>VLOOKUP($A28,'Return Data'!$B$7:$R$2292,6,0)</f>
        <v>5.8753000000000002</v>
      </c>
      <c r="G28" s="66">
        <f t="shared" si="1"/>
        <v>20</v>
      </c>
      <c r="H28" s="65">
        <f>VLOOKUP($A28,'Return Data'!$B$7:$R$2292,7,0)</f>
        <v>5.2439</v>
      </c>
      <c r="I28" s="66">
        <f t="shared" si="2"/>
        <v>19</v>
      </c>
      <c r="J28" s="65">
        <f>VLOOKUP($A28,'Return Data'!$B$7:$R$2292,8,0)</f>
        <v>4.931</v>
      </c>
      <c r="K28" s="66">
        <f t="shared" si="3"/>
        <v>15</v>
      </c>
      <c r="L28" s="65">
        <f>VLOOKUP($A28,'Return Data'!$B$7:$R$2292,9,0)</f>
        <v>4.0255000000000001</v>
      </c>
      <c r="M28" s="66">
        <f t="shared" si="4"/>
        <v>16</v>
      </c>
      <c r="N28" s="65">
        <f>VLOOKUP($A28,'Return Data'!$B$7:$R$2292,10,0)</f>
        <v>3.6282000000000001</v>
      </c>
      <c r="O28" s="66">
        <f t="shared" si="5"/>
        <v>16</v>
      </c>
      <c r="P28" s="65">
        <f>VLOOKUP($A28,'Return Data'!$B$7:$R$2292,11,0)</f>
        <v>3.355</v>
      </c>
      <c r="Q28" s="66">
        <f t="shared" si="6"/>
        <v>16</v>
      </c>
      <c r="R28" s="65">
        <f>VLOOKUP($A28,'Return Data'!$B$7:$R$2292,12,0)</f>
        <v>3.3759999999999999</v>
      </c>
      <c r="S28" s="66">
        <f t="shared" si="7"/>
        <v>17</v>
      </c>
      <c r="T28" s="65">
        <f>VLOOKUP($A28,'Return Data'!$B$7:$R$2292,13,0)</f>
        <v>3.3858999999999999</v>
      </c>
      <c r="U28" s="66">
        <f t="shared" si="10"/>
        <v>15</v>
      </c>
      <c r="V28" s="65">
        <f>VLOOKUP($A28,'Return Data'!$B$7:$R$2292,17,0)</f>
        <v>4.1214000000000004</v>
      </c>
      <c r="W28" s="66">
        <f t="shared" si="11"/>
        <v>14</v>
      </c>
      <c r="X28" s="65">
        <f>VLOOKUP($A28,'Return Data'!$B$7:$R$2292,14,0)</f>
        <v>7.1040999999999999</v>
      </c>
      <c r="Y28" s="66">
        <f t="shared" si="12"/>
        <v>2</v>
      </c>
      <c r="Z28" s="65">
        <f>VLOOKUP($A28,'Return Data'!$B$7:$R$2292,16,0)</f>
        <v>7.7682000000000002</v>
      </c>
      <c r="AA28" s="67">
        <f t="shared" si="13"/>
        <v>2</v>
      </c>
    </row>
    <row r="29" spans="1:27" x14ac:dyDescent="0.3">
      <c r="A29" s="63" t="s">
        <v>1474</v>
      </c>
      <c r="B29" s="64">
        <f>VLOOKUP($A29,'Return Data'!$B$7:$R$2292,3,0)</f>
        <v>44651</v>
      </c>
      <c r="C29" s="65">
        <f>VLOOKUP($A29,'Return Data'!$B$7:$R$2292,4,0)</f>
        <v>4845.6508999999996</v>
      </c>
      <c r="D29" s="65">
        <f>VLOOKUP($A29,'Return Data'!$B$7:$R$2292,5,0)</f>
        <v>11.3942</v>
      </c>
      <c r="E29" s="66">
        <f t="shared" si="0"/>
        <v>4</v>
      </c>
      <c r="F29" s="65">
        <f>VLOOKUP($A29,'Return Data'!$B$7:$R$2292,6,0)</f>
        <v>8.3482000000000003</v>
      </c>
      <c r="G29" s="66">
        <f t="shared" si="1"/>
        <v>4</v>
      </c>
      <c r="H29" s="65">
        <f>VLOOKUP($A29,'Return Data'!$B$7:$R$2292,7,0)</f>
        <v>6.2286999999999999</v>
      </c>
      <c r="I29" s="66">
        <f t="shared" si="2"/>
        <v>6</v>
      </c>
      <c r="J29" s="65">
        <f>VLOOKUP($A29,'Return Data'!$B$7:$R$2292,8,0)</f>
        <v>5.6060999999999996</v>
      </c>
      <c r="K29" s="66">
        <f t="shared" si="3"/>
        <v>5</v>
      </c>
      <c r="L29" s="65">
        <f>VLOOKUP($A29,'Return Data'!$B$7:$R$2292,9,0)</f>
        <v>4.6356000000000002</v>
      </c>
      <c r="M29" s="66">
        <f t="shared" si="4"/>
        <v>3</v>
      </c>
      <c r="N29" s="65">
        <f>VLOOKUP($A29,'Return Data'!$B$7:$R$2292,10,0)</f>
        <v>4.1208</v>
      </c>
      <c r="O29" s="66">
        <f t="shared" si="5"/>
        <v>5</v>
      </c>
      <c r="P29" s="65">
        <f>VLOOKUP($A29,'Return Data'!$B$7:$R$2292,11,0)</f>
        <v>3.7054999999999998</v>
      </c>
      <c r="Q29" s="66">
        <f t="shared" si="6"/>
        <v>5</v>
      </c>
      <c r="R29" s="65">
        <f>VLOOKUP($A29,'Return Data'!$B$7:$R$2292,12,0)</f>
        <v>3.65</v>
      </c>
      <c r="S29" s="66">
        <f t="shared" si="7"/>
        <v>9</v>
      </c>
      <c r="T29" s="65">
        <f>VLOOKUP($A29,'Return Data'!$B$7:$R$2292,13,0)</f>
        <v>3.5878000000000001</v>
      </c>
      <c r="U29" s="66">
        <f t="shared" si="10"/>
        <v>10</v>
      </c>
      <c r="V29" s="65">
        <f>VLOOKUP($A29,'Return Data'!$B$7:$R$2292,17,0)</f>
        <v>4.3718000000000004</v>
      </c>
      <c r="W29" s="66">
        <f t="shared" si="11"/>
        <v>7</v>
      </c>
      <c r="X29" s="65">
        <f>VLOOKUP($A29,'Return Data'!$B$7:$R$2292,14,0)</f>
        <v>5.3293999999999997</v>
      </c>
      <c r="Y29" s="66">
        <f t="shared" si="12"/>
        <v>6</v>
      </c>
      <c r="Z29" s="65">
        <f>VLOOKUP($A29,'Return Data'!$B$7:$R$2292,16,0)</f>
        <v>7.1398999999999999</v>
      </c>
      <c r="AA29" s="67">
        <f t="shared" si="13"/>
        <v>9</v>
      </c>
    </row>
    <row r="30" spans="1:27" x14ac:dyDescent="0.3">
      <c r="A30" s="63" t="s">
        <v>1969</v>
      </c>
      <c r="B30" s="64">
        <f>VLOOKUP($A30,'Return Data'!$B$7:$R$2292,3,0)</f>
        <v>44651</v>
      </c>
      <c r="C30" s="65">
        <f>VLOOKUP($A30,'Return Data'!$B$7:$R$2292,4,0)</f>
        <v>2236.2242000000001</v>
      </c>
      <c r="D30" s="65">
        <f>VLOOKUP($A30,'Return Data'!$B$7:$R$2292,5,0)</f>
        <v>8.2233000000000001</v>
      </c>
      <c r="E30" s="66">
        <f t="shared" si="0"/>
        <v>17</v>
      </c>
      <c r="F30" s="65">
        <f>VLOOKUP($A30,'Return Data'!$B$7:$R$2292,6,0)</f>
        <v>4.9438000000000004</v>
      </c>
      <c r="G30" s="66">
        <f t="shared" si="1"/>
        <v>24</v>
      </c>
      <c r="H30" s="65">
        <f>VLOOKUP($A30,'Return Data'!$B$7:$R$2292,7,0)</f>
        <v>4.03</v>
      </c>
      <c r="I30" s="66">
        <f t="shared" si="2"/>
        <v>24</v>
      </c>
      <c r="J30" s="65">
        <f>VLOOKUP($A30,'Return Data'!$B$7:$R$2292,8,0)</f>
        <v>3.6463000000000001</v>
      </c>
      <c r="K30" s="66">
        <f t="shared" si="3"/>
        <v>23</v>
      </c>
      <c r="L30" s="65">
        <f>VLOOKUP($A30,'Return Data'!$B$7:$R$2292,9,0)</f>
        <v>3.1522999999999999</v>
      </c>
      <c r="M30" s="66">
        <f t="shared" si="4"/>
        <v>24</v>
      </c>
      <c r="N30" s="65">
        <f>VLOOKUP($A30,'Return Data'!$B$7:$R$2292,10,0)</f>
        <v>2.8260000000000001</v>
      </c>
      <c r="O30" s="66">
        <f t="shared" si="5"/>
        <v>25</v>
      </c>
      <c r="P30" s="65">
        <f>VLOOKUP($A30,'Return Data'!$B$7:$R$2292,11,0)</f>
        <v>2.7397999999999998</v>
      </c>
      <c r="Q30" s="66">
        <f t="shared" si="6"/>
        <v>23</v>
      </c>
      <c r="R30" s="65">
        <f>VLOOKUP($A30,'Return Data'!$B$7:$R$2292,12,0)</f>
        <v>2.7338</v>
      </c>
      <c r="S30" s="66">
        <f t="shared" si="7"/>
        <v>24</v>
      </c>
      <c r="T30" s="65">
        <f>VLOOKUP($A30,'Return Data'!$B$7:$R$2292,13,0)</f>
        <v>2.7589000000000001</v>
      </c>
      <c r="U30" s="66">
        <f t="shared" si="10"/>
        <v>24</v>
      </c>
      <c r="V30" s="65">
        <f>VLOOKUP($A30,'Return Data'!$B$7:$R$2292,17,0)</f>
        <v>3.1004</v>
      </c>
      <c r="W30" s="66">
        <f t="shared" si="11"/>
        <v>23</v>
      </c>
      <c r="X30" s="65">
        <f>VLOOKUP($A30,'Return Data'!$B$7:$R$2292,14,0)</f>
        <v>4.0144000000000002</v>
      </c>
      <c r="Y30" s="66">
        <f t="shared" si="12"/>
        <v>20</v>
      </c>
      <c r="Z30" s="65">
        <f>VLOOKUP($A30,'Return Data'!$B$7:$R$2292,16,0)</f>
        <v>5.8036000000000003</v>
      </c>
      <c r="AA30" s="67">
        <f t="shared" si="13"/>
        <v>18</v>
      </c>
    </row>
    <row r="31" spans="1:27" x14ac:dyDescent="0.3">
      <c r="A31" s="63" t="s">
        <v>1478</v>
      </c>
      <c r="B31" s="64">
        <f>VLOOKUP($A31,'Return Data'!$B$7:$R$2292,3,0)</f>
        <v>44651</v>
      </c>
      <c r="C31" s="65">
        <f>VLOOKUP($A31,'Return Data'!$B$7:$R$2292,4,0)</f>
        <v>11.638299999999999</v>
      </c>
      <c r="D31" s="65">
        <f>VLOOKUP($A31,'Return Data'!$B$7:$R$2292,5,0)</f>
        <v>8.7835000000000001</v>
      </c>
      <c r="E31" s="66">
        <f t="shared" si="0"/>
        <v>16</v>
      </c>
      <c r="F31" s="65">
        <f>VLOOKUP($A31,'Return Data'!$B$7:$R$2292,6,0)</f>
        <v>7.3221999999999996</v>
      </c>
      <c r="G31" s="66">
        <f t="shared" si="1"/>
        <v>8</v>
      </c>
      <c r="H31" s="65">
        <f>VLOOKUP($A31,'Return Data'!$B$7:$R$2292,7,0)</f>
        <v>5.8757999999999999</v>
      </c>
      <c r="I31" s="66">
        <f t="shared" si="2"/>
        <v>10</v>
      </c>
      <c r="J31" s="65">
        <f>VLOOKUP($A31,'Return Data'!$B$7:$R$2292,8,0)</f>
        <v>5.2074999999999996</v>
      </c>
      <c r="K31" s="66">
        <f t="shared" si="3"/>
        <v>10</v>
      </c>
      <c r="L31" s="65">
        <f>VLOOKUP($A31,'Return Data'!$B$7:$R$2292,9,0)</f>
        <v>3.9283000000000001</v>
      </c>
      <c r="M31" s="66">
        <f t="shared" si="4"/>
        <v>18</v>
      </c>
      <c r="N31" s="65">
        <f>VLOOKUP($A31,'Return Data'!$B$7:$R$2292,10,0)</f>
        <v>3.6318999999999999</v>
      </c>
      <c r="O31" s="66">
        <f t="shared" si="5"/>
        <v>15</v>
      </c>
      <c r="P31" s="65">
        <f>VLOOKUP($A31,'Return Data'!$B$7:$R$2292,11,0)</f>
        <v>3.3302</v>
      </c>
      <c r="Q31" s="66">
        <f t="shared" si="6"/>
        <v>17</v>
      </c>
      <c r="R31" s="65">
        <f>VLOOKUP($A31,'Return Data'!$B$7:$R$2292,12,0)</f>
        <v>3.3344</v>
      </c>
      <c r="S31" s="66">
        <f t="shared" si="7"/>
        <v>18</v>
      </c>
      <c r="T31" s="65">
        <f>VLOOKUP($A31,'Return Data'!$B$7:$R$2292,13,0)</f>
        <v>3.3065000000000002</v>
      </c>
      <c r="U31" s="66">
        <f t="shared" si="10"/>
        <v>18</v>
      </c>
      <c r="V31" s="65">
        <f>VLOOKUP($A31,'Return Data'!$B$7:$R$2292,17,0)</f>
        <v>3.7864</v>
      </c>
      <c r="W31" s="66">
        <f t="shared" si="11"/>
        <v>18</v>
      </c>
      <c r="X31" s="65">
        <f>VLOOKUP($A31,'Return Data'!$B$7:$R$2292,14,0)</f>
        <v>4.6699000000000002</v>
      </c>
      <c r="Y31" s="66">
        <f t="shared" si="12"/>
        <v>15</v>
      </c>
      <c r="Z31" s="65">
        <f>VLOOKUP($A31,'Return Data'!$B$7:$R$2292,16,0)</f>
        <v>4.8723999999999998</v>
      </c>
      <c r="AA31" s="67">
        <f t="shared" si="13"/>
        <v>20</v>
      </c>
    </row>
    <row r="32" spans="1:27" x14ac:dyDescent="0.3">
      <c r="A32" s="63" t="s">
        <v>1480</v>
      </c>
      <c r="B32" s="64">
        <f>VLOOKUP($A32,'Return Data'!$B$7:$R$2292,3,0)</f>
        <v>44651</v>
      </c>
      <c r="C32" s="65">
        <f>VLOOKUP($A32,'Return Data'!$B$7:$R$2292,4,0)</f>
        <v>3460.7536</v>
      </c>
      <c r="D32" s="65">
        <f>VLOOKUP($A32,'Return Data'!$B$7:$R$2292,5,0)</f>
        <v>10.3293</v>
      </c>
      <c r="E32" s="66">
        <f t="shared" si="0"/>
        <v>9</v>
      </c>
      <c r="F32" s="65">
        <f>VLOOKUP($A32,'Return Data'!$B$7:$R$2292,6,0)</f>
        <v>6.9852999999999996</v>
      </c>
      <c r="G32" s="66">
        <f t="shared" si="1"/>
        <v>11</v>
      </c>
      <c r="H32" s="65">
        <f>VLOOKUP($A32,'Return Data'!$B$7:$R$2292,7,0)</f>
        <v>5.7233999999999998</v>
      </c>
      <c r="I32" s="66">
        <f t="shared" si="2"/>
        <v>12</v>
      </c>
      <c r="J32" s="65">
        <f>VLOOKUP($A32,'Return Data'!$B$7:$R$2292,8,0)</f>
        <v>5.1243999999999996</v>
      </c>
      <c r="K32" s="66">
        <f t="shared" si="3"/>
        <v>11</v>
      </c>
      <c r="L32" s="65">
        <f>VLOOKUP($A32,'Return Data'!$B$7:$R$2292,9,0)</f>
        <v>4.2643000000000004</v>
      </c>
      <c r="M32" s="66">
        <f t="shared" si="4"/>
        <v>12</v>
      </c>
      <c r="N32" s="65">
        <f>VLOOKUP($A32,'Return Data'!$B$7:$R$2292,10,0)</f>
        <v>3.6381000000000001</v>
      </c>
      <c r="O32" s="66">
        <f t="shared" si="5"/>
        <v>14</v>
      </c>
      <c r="P32" s="65">
        <f>VLOOKUP($A32,'Return Data'!$B$7:$R$2292,11,0)</f>
        <v>3.5642999999999998</v>
      </c>
      <c r="Q32" s="66">
        <f t="shared" si="6"/>
        <v>10</v>
      </c>
      <c r="R32" s="65">
        <f>VLOOKUP($A32,'Return Data'!$B$7:$R$2292,12,0)</f>
        <v>7.1097000000000001</v>
      </c>
      <c r="S32" s="66">
        <f t="shared" si="7"/>
        <v>3</v>
      </c>
      <c r="T32" s="65">
        <f>VLOOKUP($A32,'Return Data'!$B$7:$R$2292,13,0)</f>
        <v>6.1927000000000003</v>
      </c>
      <c r="U32" s="66">
        <f t="shared" si="10"/>
        <v>3</v>
      </c>
      <c r="V32" s="65">
        <f>VLOOKUP($A32,'Return Data'!$B$7:$R$2292,17,0)</f>
        <v>5.5831999999999997</v>
      </c>
      <c r="W32" s="66">
        <f t="shared" si="11"/>
        <v>3</v>
      </c>
      <c r="X32" s="65">
        <f>VLOOKUP($A32,'Return Data'!$B$7:$R$2292,14,0)</f>
        <v>4.5297000000000001</v>
      </c>
      <c r="Y32" s="66">
        <f t="shared" si="12"/>
        <v>17</v>
      </c>
      <c r="Z32" s="65">
        <f>VLOOKUP($A32,'Return Data'!$B$7:$R$2292,16,0)</f>
        <v>6.9024999999999999</v>
      </c>
      <c r="AA32" s="67">
        <f t="shared" si="13"/>
        <v>11</v>
      </c>
    </row>
    <row r="33" spans="1:27" x14ac:dyDescent="0.3">
      <c r="A33" s="63" t="s">
        <v>1984</v>
      </c>
      <c r="B33" s="64">
        <f>VLOOKUP($A33,'Return Data'!$B$7:$R$2292,3,0)</f>
        <v>44651</v>
      </c>
      <c r="C33" s="65">
        <f>VLOOKUP($A33,'Return Data'!$B$7:$R$2292,4,0)</f>
        <v>1121.5441000000001</v>
      </c>
      <c r="D33" s="65">
        <f>VLOOKUP($A33,'Return Data'!$B$7:$R$2292,5,0)</f>
        <v>6.6792999999999996</v>
      </c>
      <c r="E33" s="66">
        <f t="shared" si="0"/>
        <v>24</v>
      </c>
      <c r="F33" s="65">
        <f>VLOOKUP($A33,'Return Data'!$B$7:$R$2292,6,0)</f>
        <v>4.5091000000000001</v>
      </c>
      <c r="G33" s="66">
        <f t="shared" si="1"/>
        <v>25</v>
      </c>
      <c r="H33" s="65">
        <f>VLOOKUP($A33,'Return Data'!$B$7:$R$2292,7,0)</f>
        <v>3.5832999999999999</v>
      </c>
      <c r="I33" s="66">
        <f t="shared" si="2"/>
        <v>25</v>
      </c>
      <c r="J33" s="65">
        <f>VLOOKUP($A33,'Return Data'!$B$7:$R$2292,8,0)</f>
        <v>2.9988999999999999</v>
      </c>
      <c r="K33" s="66">
        <f t="shared" si="3"/>
        <v>25</v>
      </c>
      <c r="L33" s="65">
        <f>VLOOKUP($A33,'Return Data'!$B$7:$R$2292,9,0)</f>
        <v>3.1320000000000001</v>
      </c>
      <c r="M33" s="66">
        <f t="shared" si="4"/>
        <v>25</v>
      </c>
      <c r="N33" s="65">
        <f>VLOOKUP($A33,'Return Data'!$B$7:$R$2292,10,0)</f>
        <v>2.9315000000000002</v>
      </c>
      <c r="O33" s="66">
        <f t="shared" si="5"/>
        <v>23</v>
      </c>
      <c r="P33" s="65">
        <f>VLOOKUP($A33,'Return Data'!$B$7:$R$2292,11,0)</f>
        <v>2.7216999999999998</v>
      </c>
      <c r="Q33" s="66">
        <f t="shared" si="6"/>
        <v>24</v>
      </c>
      <c r="R33" s="65">
        <f>VLOOKUP($A33,'Return Data'!$B$7:$R$2292,12,0)</f>
        <v>3.6072000000000002</v>
      </c>
      <c r="S33" s="66">
        <f t="shared" si="7"/>
        <v>11</v>
      </c>
      <c r="T33" s="65">
        <f>VLOOKUP($A33,'Return Data'!$B$7:$R$2292,13,0)</f>
        <v>3.3391000000000002</v>
      </c>
      <c r="U33" s="66">
        <f t="shared" si="10"/>
        <v>17</v>
      </c>
      <c r="V33" s="65">
        <f>VLOOKUP($A33,'Return Data'!$B$7:$R$2292,17,0)</f>
        <v>3.4963000000000002</v>
      </c>
      <c r="W33" s="66">
        <f t="shared" si="11"/>
        <v>21</v>
      </c>
      <c r="X33" s="65"/>
      <c r="Y33" s="66"/>
      <c r="Z33" s="65">
        <f>VLOOKUP($A33,'Return Data'!$B$7:$R$2292,16,0)</f>
        <v>4.1527000000000003</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9.1845884615384641</v>
      </c>
      <c r="E35" s="74"/>
      <c r="F35" s="75">
        <f>AVERAGE(F8:F33)</f>
        <v>6.8389884615384613</v>
      </c>
      <c r="G35" s="74"/>
      <c r="H35" s="75">
        <f>AVERAGE(H8:H33)</f>
        <v>5.7876807692307697</v>
      </c>
      <c r="I35" s="74"/>
      <c r="J35" s="75">
        <f>AVERAGE(J8:J33)</f>
        <v>7.7653999999999996</v>
      </c>
      <c r="K35" s="74"/>
      <c r="L35" s="75">
        <f>AVERAGE(L8:L33)</f>
        <v>5.5049846153846156</v>
      </c>
      <c r="M35" s="74"/>
      <c r="N35" s="75">
        <f>AVERAGE(N8:N33)</f>
        <v>4.2574884615384612</v>
      </c>
      <c r="O35" s="74"/>
      <c r="P35" s="75">
        <f>AVERAGE(P8:P33)</f>
        <v>3.9492230769230776</v>
      </c>
      <c r="Q35" s="74"/>
      <c r="R35" s="75">
        <f>AVERAGE(R8:R33)</f>
        <v>4.2180423076923086</v>
      </c>
      <c r="S35" s="74"/>
      <c r="T35" s="75">
        <f>AVERAGE(T8:T33)</f>
        <v>4.0923153846153841</v>
      </c>
      <c r="U35" s="74"/>
      <c r="V35" s="75">
        <f>AVERAGE(V8:V33)</f>
        <v>4.4002040000000004</v>
      </c>
      <c r="W35" s="74"/>
      <c r="X35" s="75">
        <f>AVERAGE(X8:X33)</f>
        <v>5.1319000000000008</v>
      </c>
      <c r="Y35" s="74"/>
      <c r="Z35" s="75">
        <f>AVERAGE(Z8:Z33)</f>
        <v>6.1584500000000002</v>
      </c>
      <c r="AA35" s="76"/>
    </row>
    <row r="36" spans="1:27" x14ac:dyDescent="0.3">
      <c r="A36" s="73" t="s">
        <v>28</v>
      </c>
      <c r="B36" s="74"/>
      <c r="C36" s="74"/>
      <c r="D36" s="75">
        <f>MIN(D8:D33)</f>
        <v>4.8017000000000003</v>
      </c>
      <c r="E36" s="74"/>
      <c r="F36" s="75">
        <f>MIN(F8:F33)</f>
        <v>3.5253999999999999</v>
      </c>
      <c r="G36" s="74"/>
      <c r="H36" s="75">
        <f>MIN(H8:H33)</f>
        <v>3.3386999999999998</v>
      </c>
      <c r="I36" s="74"/>
      <c r="J36" s="75">
        <f>MIN(J8:J33)</f>
        <v>2.8511000000000002</v>
      </c>
      <c r="K36" s="74"/>
      <c r="L36" s="75">
        <f>MIN(L8:L33)</f>
        <v>2.6802000000000001</v>
      </c>
      <c r="M36" s="74"/>
      <c r="N36" s="75">
        <f>MIN(N8:N33)</f>
        <v>2.5728</v>
      </c>
      <c r="O36" s="74"/>
      <c r="P36" s="75">
        <f>MIN(P8:P33)</f>
        <v>2.2608999999999999</v>
      </c>
      <c r="Q36" s="74"/>
      <c r="R36" s="75">
        <f>MIN(R8:R33)</f>
        <v>2.2898000000000001</v>
      </c>
      <c r="S36" s="74"/>
      <c r="T36" s="75">
        <f>MIN(T8:T33)</f>
        <v>2.1634000000000002</v>
      </c>
      <c r="U36" s="74"/>
      <c r="V36" s="75">
        <f>MIN(V8:V33)</f>
        <v>2.5413000000000001</v>
      </c>
      <c r="W36" s="74"/>
      <c r="X36" s="75">
        <f>MIN(X8:X33)</f>
        <v>3.6101999999999999</v>
      </c>
      <c r="Y36" s="74"/>
      <c r="Z36" s="75">
        <f>MIN(Z8:Z33)</f>
        <v>3.7557</v>
      </c>
      <c r="AA36" s="76"/>
    </row>
    <row r="37" spans="1:27" ht="15" thickBot="1" x14ac:dyDescent="0.35">
      <c r="A37" s="77" t="s">
        <v>29</v>
      </c>
      <c r="B37" s="78"/>
      <c r="C37" s="78"/>
      <c r="D37" s="79">
        <f>MAX(D8:D33)</f>
        <v>15.397600000000001</v>
      </c>
      <c r="E37" s="78"/>
      <c r="F37" s="79">
        <f>MAX(F8:F33)</f>
        <v>12.939500000000001</v>
      </c>
      <c r="G37" s="78"/>
      <c r="H37" s="79">
        <f>MAX(H8:H33)</f>
        <v>12.142300000000001</v>
      </c>
      <c r="I37" s="78"/>
      <c r="J37" s="79">
        <f>MAX(J8:J33)</f>
        <v>80.813699999999997</v>
      </c>
      <c r="K37" s="78"/>
      <c r="L37" s="79">
        <f>MAX(L8:L33)</f>
        <v>41.823700000000002</v>
      </c>
      <c r="M37" s="78"/>
      <c r="N37" s="79">
        <f>MAX(N8:N33)</f>
        <v>19.758500000000002</v>
      </c>
      <c r="O37" s="78"/>
      <c r="P37" s="79">
        <f>MAX(P8:P33)</f>
        <v>18.508700000000001</v>
      </c>
      <c r="Q37" s="78"/>
      <c r="R37" s="79">
        <f>MAX(R8:R33)</f>
        <v>17.0747</v>
      </c>
      <c r="S37" s="78"/>
      <c r="T37" s="79">
        <f>MAX(T8:T33)</f>
        <v>15.2631</v>
      </c>
      <c r="U37" s="78"/>
      <c r="V37" s="79">
        <f>MAX(V8:V33)</f>
        <v>11.6084</v>
      </c>
      <c r="W37" s="78"/>
      <c r="X37" s="79">
        <f>MAX(X8:X33)</f>
        <v>9.2330000000000005</v>
      </c>
      <c r="Y37" s="78"/>
      <c r="Z37" s="79">
        <f>MAX(Z8:Z33)</f>
        <v>8.9977999999999998</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1156</v>
      </c>
      <c r="B8" s="64">
        <f>VLOOKUP($A8,'Return Data'!$B$7:$R$2292,3,0)</f>
        <v>44651</v>
      </c>
      <c r="C8" s="65">
        <f>VLOOKUP($A8,'Return Data'!$B$7:$R$2292,4,0)</f>
        <v>298.91050000000001</v>
      </c>
      <c r="D8" s="65">
        <f>VLOOKUP($A8,'Return Data'!$B$7:$R$2292,5,0)</f>
        <v>12.1173</v>
      </c>
      <c r="E8" s="66">
        <f t="shared" ref="E8:E24" si="0">RANK(D8,D$8:D$24,0)</f>
        <v>9</v>
      </c>
      <c r="F8" s="65">
        <f>VLOOKUP($A8,'Return Data'!$B$7:$R$2292,6,0)</f>
        <v>7.2454000000000001</v>
      </c>
      <c r="G8" s="66">
        <f t="shared" ref="G8:G24" si="1">RANK(F8,F$8:F$24,0)</f>
        <v>14</v>
      </c>
      <c r="H8" s="65">
        <f>VLOOKUP($A8,'Return Data'!$B$7:$R$2292,7,0)</f>
        <v>6.069</v>
      </c>
      <c r="I8" s="66">
        <f t="shared" ref="I8:I24" si="2">RANK(H8,H$8:H$24,0)</f>
        <v>13</v>
      </c>
      <c r="J8" s="65">
        <f>VLOOKUP($A8,'Return Data'!$B$7:$R$2292,8,0)</f>
        <v>5.4627999999999997</v>
      </c>
      <c r="K8" s="66">
        <f t="shared" ref="K8:K24" si="3">RANK(J8,J$8:J$24,0)</f>
        <v>13</v>
      </c>
      <c r="L8" s="65">
        <f>VLOOKUP($A8,'Return Data'!$B$7:$R$2292,9,0)</f>
        <v>4.8055000000000003</v>
      </c>
      <c r="M8" s="66">
        <f t="shared" ref="M8:M24" si="4">RANK(L8,L$8:L$24,0)</f>
        <v>13</v>
      </c>
      <c r="N8" s="65">
        <f>VLOOKUP($A8,'Return Data'!$B$7:$R$2292,10,0)</f>
        <v>4.4440999999999997</v>
      </c>
      <c r="O8" s="66">
        <f t="shared" ref="O8:O24" si="5">RANK(N8,N$8:N$24,0)</f>
        <v>5</v>
      </c>
      <c r="P8" s="65">
        <f>VLOOKUP($A8,'Return Data'!$B$7:$R$2292,11,0)</f>
        <v>4.0922999999999998</v>
      </c>
      <c r="Q8" s="66">
        <f t="shared" ref="Q8:Q24" si="6">RANK(P8,P$8:P$24,0)</f>
        <v>3</v>
      </c>
      <c r="R8" s="65">
        <f>VLOOKUP($A8,'Return Data'!$B$7:$R$2292,12,0)</f>
        <v>4.0839999999999996</v>
      </c>
      <c r="S8" s="66">
        <f t="shared" ref="S8:S24" si="7">RANK(R8,R$8:R$24,0)</f>
        <v>3</v>
      </c>
      <c r="T8" s="65">
        <f>VLOOKUP($A8,'Return Data'!$B$7:$R$2292,13,0)</f>
        <v>4.0879000000000003</v>
      </c>
      <c r="U8" s="66">
        <f t="shared" ref="U8:U19" si="8">RANK(T8,T$8:T$24,0)</f>
        <v>2</v>
      </c>
      <c r="V8" s="65">
        <f>VLOOKUP($A8,'Return Data'!$B$7:$R$2292,17,0)</f>
        <v>5.0384000000000002</v>
      </c>
      <c r="W8" s="66">
        <f>RANK(V8,V$8:V$24,0)</f>
        <v>2</v>
      </c>
      <c r="X8" s="65">
        <f>VLOOKUP($A8,'Return Data'!$B$7:$R$2292,14,0)</f>
        <v>5.8920000000000003</v>
      </c>
      <c r="Y8" s="66">
        <f>RANK(X8,X$8:X$24,0)</f>
        <v>1</v>
      </c>
      <c r="Z8" s="65">
        <f>VLOOKUP($A8,'Return Data'!$B$7:$R$2292,16,0)</f>
        <v>7.5388000000000002</v>
      </c>
      <c r="AA8" s="67">
        <f t="shared" ref="AA8:AA24" si="9">RANK(Z8,Z$8:Z$24,0)</f>
        <v>5</v>
      </c>
    </row>
    <row r="9" spans="1:27" x14ac:dyDescent="0.3">
      <c r="A9" s="63" t="s">
        <v>1157</v>
      </c>
      <c r="B9" s="64">
        <f>VLOOKUP($A9,'Return Data'!$B$7:$R$2292,3,0)</f>
        <v>44651</v>
      </c>
      <c r="C9" s="65">
        <f>VLOOKUP($A9,'Return Data'!$B$7:$R$2292,4,0)</f>
        <v>1151.7853</v>
      </c>
      <c r="D9" s="65">
        <f>VLOOKUP($A9,'Return Data'!$B$7:$R$2292,5,0)</f>
        <v>12.0113</v>
      </c>
      <c r="E9" s="66">
        <f t="shared" si="0"/>
        <v>10</v>
      </c>
      <c r="F9" s="65">
        <f>VLOOKUP($A9,'Return Data'!$B$7:$R$2292,6,0)</f>
        <v>7.6738</v>
      </c>
      <c r="G9" s="66">
        <f t="shared" si="1"/>
        <v>9</v>
      </c>
      <c r="H9" s="65">
        <f>VLOOKUP($A9,'Return Data'!$B$7:$R$2292,7,0)</f>
        <v>6.0807000000000002</v>
      </c>
      <c r="I9" s="66">
        <f t="shared" si="2"/>
        <v>12</v>
      </c>
      <c r="J9" s="65">
        <f>VLOOKUP($A9,'Return Data'!$B$7:$R$2292,8,0)</f>
        <v>5.5937000000000001</v>
      </c>
      <c r="K9" s="66">
        <f t="shared" si="3"/>
        <v>11</v>
      </c>
      <c r="L9" s="65">
        <f>VLOOKUP($A9,'Return Data'!$B$7:$R$2292,9,0)</f>
        <v>5.0792999999999999</v>
      </c>
      <c r="M9" s="66">
        <f t="shared" si="4"/>
        <v>3</v>
      </c>
      <c r="N9" s="65">
        <f>VLOOKUP($A9,'Return Data'!$B$7:$R$2292,10,0)</f>
        <v>4.4774000000000003</v>
      </c>
      <c r="O9" s="66">
        <f t="shared" si="5"/>
        <v>3</v>
      </c>
      <c r="P9" s="65">
        <f>VLOOKUP($A9,'Return Data'!$B$7:$R$2292,11,0)</f>
        <v>4.0819000000000001</v>
      </c>
      <c r="Q9" s="66">
        <f t="shared" si="6"/>
        <v>4</v>
      </c>
      <c r="R9" s="65">
        <f>VLOOKUP($A9,'Return Data'!$B$7:$R$2292,12,0)</f>
        <v>4.0728999999999997</v>
      </c>
      <c r="S9" s="66">
        <f t="shared" si="7"/>
        <v>4</v>
      </c>
      <c r="T9" s="65">
        <f>VLOOKUP($A9,'Return Data'!$B$7:$R$2292,13,0)</f>
        <v>4.0564</v>
      </c>
      <c r="U9" s="66">
        <f t="shared" si="8"/>
        <v>3</v>
      </c>
      <c r="V9" s="65"/>
      <c r="W9" s="66"/>
      <c r="X9" s="65"/>
      <c r="Y9" s="66"/>
      <c r="Z9" s="65">
        <f>VLOOKUP($A9,'Return Data'!$B$7:$R$2292,16,0)</f>
        <v>5.4729999999999999</v>
      </c>
      <c r="AA9" s="67">
        <f t="shared" si="9"/>
        <v>15</v>
      </c>
    </row>
    <row r="10" spans="1:27" x14ac:dyDescent="0.3">
      <c r="A10" s="63" t="s">
        <v>2028</v>
      </c>
      <c r="B10" s="64">
        <f>VLOOKUP($A10,'Return Data'!$B$7:$R$2292,3,0)</f>
        <v>44651</v>
      </c>
      <c r="C10" s="65">
        <f>VLOOKUP($A10,'Return Data'!$B$7:$R$2292,4,0)</f>
        <v>1129.1415</v>
      </c>
      <c r="D10" s="65">
        <f>VLOOKUP($A10,'Return Data'!$B$7:$R$2292,5,0)</f>
        <v>8.7946000000000009</v>
      </c>
      <c r="E10" s="66">
        <f t="shared" si="0"/>
        <v>15</v>
      </c>
      <c r="F10" s="65">
        <f>VLOOKUP($A10,'Return Data'!$B$7:$R$2292,6,0)</f>
        <v>6.2237</v>
      </c>
      <c r="G10" s="66">
        <f t="shared" si="1"/>
        <v>16</v>
      </c>
      <c r="H10" s="65">
        <f>VLOOKUP($A10,'Return Data'!$B$7:$R$2292,7,0)</f>
        <v>4.7070999999999996</v>
      </c>
      <c r="I10" s="66">
        <f t="shared" si="2"/>
        <v>16</v>
      </c>
      <c r="J10" s="65">
        <f>VLOOKUP($A10,'Return Data'!$B$7:$R$2292,8,0)</f>
        <v>4.1235999999999997</v>
      </c>
      <c r="K10" s="66">
        <f t="shared" si="3"/>
        <v>17</v>
      </c>
      <c r="L10" s="65">
        <f>VLOOKUP($A10,'Return Data'!$B$7:$R$2292,9,0)</f>
        <v>3.8169</v>
      </c>
      <c r="M10" s="66">
        <f t="shared" si="4"/>
        <v>17</v>
      </c>
      <c r="N10" s="65">
        <f>VLOOKUP($A10,'Return Data'!$B$7:$R$2292,10,0)</f>
        <v>4.0852000000000004</v>
      </c>
      <c r="O10" s="66">
        <f t="shared" si="5"/>
        <v>14</v>
      </c>
      <c r="P10" s="65">
        <f>VLOOKUP($A10,'Return Data'!$B$7:$R$2292,11,0)</f>
        <v>3.8433000000000002</v>
      </c>
      <c r="Q10" s="66">
        <f t="shared" si="6"/>
        <v>13</v>
      </c>
      <c r="R10" s="65">
        <f>VLOOKUP($A10,'Return Data'!$B$7:$R$2292,12,0)</f>
        <v>3.6827000000000001</v>
      </c>
      <c r="S10" s="66">
        <f t="shared" si="7"/>
        <v>16</v>
      </c>
      <c r="T10" s="65">
        <f>VLOOKUP($A10,'Return Data'!$B$7:$R$2292,13,0)</f>
        <v>3.4965999999999999</v>
      </c>
      <c r="U10" s="66">
        <f t="shared" si="8"/>
        <v>16</v>
      </c>
      <c r="V10" s="65"/>
      <c r="W10" s="66"/>
      <c r="X10" s="65"/>
      <c r="Y10" s="66"/>
      <c r="Z10" s="65">
        <f>VLOOKUP($A10,'Return Data'!$B$7:$R$2292,16,0)</f>
        <v>4.46</v>
      </c>
      <c r="AA10" s="67">
        <f t="shared" si="9"/>
        <v>16</v>
      </c>
    </row>
    <row r="11" spans="1:27" x14ac:dyDescent="0.3">
      <c r="A11" s="63" t="s">
        <v>1159</v>
      </c>
      <c r="B11" s="64">
        <f>VLOOKUP($A11,'Return Data'!$B$7:$R$2292,3,0)</f>
        <v>44651</v>
      </c>
      <c r="C11" s="65">
        <f>VLOOKUP($A11,'Return Data'!$B$7:$R$2292,4,0)</f>
        <v>43.762999999999998</v>
      </c>
      <c r="D11" s="65">
        <f>VLOOKUP($A11,'Return Data'!$B$7:$R$2292,5,0)</f>
        <v>16.5214</v>
      </c>
      <c r="E11" s="66">
        <f t="shared" si="0"/>
        <v>3</v>
      </c>
      <c r="F11" s="65">
        <f>VLOOKUP($A11,'Return Data'!$B$7:$R$2292,6,0)</f>
        <v>9.3762000000000008</v>
      </c>
      <c r="G11" s="66">
        <f t="shared" si="1"/>
        <v>3</v>
      </c>
      <c r="H11" s="65">
        <f>VLOOKUP($A11,'Return Data'!$B$7:$R$2292,7,0)</f>
        <v>5.8448000000000002</v>
      </c>
      <c r="I11" s="66">
        <f t="shared" si="2"/>
        <v>15</v>
      </c>
      <c r="J11" s="65">
        <f>VLOOKUP($A11,'Return Data'!$B$7:$R$2292,8,0)</f>
        <v>5.7317</v>
      </c>
      <c r="K11" s="66">
        <f t="shared" si="3"/>
        <v>8</v>
      </c>
      <c r="L11" s="65">
        <f>VLOOKUP($A11,'Return Data'!$B$7:$R$2292,9,0)</f>
        <v>4.9170999999999996</v>
      </c>
      <c r="M11" s="66">
        <f t="shared" si="4"/>
        <v>10</v>
      </c>
      <c r="N11" s="65">
        <f>VLOOKUP($A11,'Return Data'!$B$7:$R$2292,10,0)</f>
        <v>3.9969999999999999</v>
      </c>
      <c r="O11" s="66">
        <f t="shared" si="5"/>
        <v>16</v>
      </c>
      <c r="P11" s="65">
        <f>VLOOKUP($A11,'Return Data'!$B$7:$R$2292,11,0)</f>
        <v>3.7919</v>
      </c>
      <c r="Q11" s="66">
        <f t="shared" si="6"/>
        <v>16</v>
      </c>
      <c r="R11" s="65">
        <f>VLOOKUP($A11,'Return Data'!$B$7:$R$2292,12,0)</f>
        <v>3.8915999999999999</v>
      </c>
      <c r="S11" s="66">
        <f t="shared" si="7"/>
        <v>12</v>
      </c>
      <c r="T11" s="65">
        <f>VLOOKUP($A11,'Return Data'!$B$7:$R$2292,13,0)</f>
        <v>3.9483999999999999</v>
      </c>
      <c r="U11" s="66">
        <f t="shared" si="8"/>
        <v>8</v>
      </c>
      <c r="V11" s="65">
        <f>VLOOKUP($A11,'Return Data'!$B$7:$R$2292,17,0)</f>
        <v>4.7828999999999997</v>
      </c>
      <c r="W11" s="66">
        <f t="shared" ref="W11:W19" si="10">RANK(V11,V$8:V$24,0)</f>
        <v>7</v>
      </c>
      <c r="X11" s="65">
        <f>VLOOKUP($A11,'Return Data'!$B$7:$R$2292,14,0)</f>
        <v>5.5349000000000004</v>
      </c>
      <c r="Y11" s="66">
        <f t="shared" ref="Y11:Y19" si="11">RANK(X11,X$8:X$24,0)</f>
        <v>10</v>
      </c>
      <c r="Z11" s="65">
        <f>VLOOKUP($A11,'Return Data'!$B$7:$R$2292,16,0)</f>
        <v>7.1148999999999996</v>
      </c>
      <c r="AA11" s="67">
        <f t="shared" si="9"/>
        <v>12</v>
      </c>
    </row>
    <row r="12" spans="1:27" x14ac:dyDescent="0.3">
      <c r="A12" s="63" t="s">
        <v>1162</v>
      </c>
      <c r="B12" s="64">
        <f>VLOOKUP($A12,'Return Data'!$B$7:$R$2292,3,0)</f>
        <v>44651</v>
      </c>
      <c r="C12" s="65">
        <f>VLOOKUP($A12,'Return Data'!$B$7:$R$2292,4,0)</f>
        <v>41.494999999999997</v>
      </c>
      <c r="D12" s="65">
        <f>VLOOKUP($A12,'Return Data'!$B$7:$R$2292,5,0)</f>
        <v>10.9986</v>
      </c>
      <c r="E12" s="66">
        <f t="shared" si="0"/>
        <v>12</v>
      </c>
      <c r="F12" s="65">
        <f>VLOOKUP($A12,'Return Data'!$B$7:$R$2292,6,0)</f>
        <v>7.5107999999999997</v>
      </c>
      <c r="G12" s="66">
        <f t="shared" si="1"/>
        <v>12</v>
      </c>
      <c r="H12" s="65">
        <f>VLOOKUP($A12,'Return Data'!$B$7:$R$2292,7,0)</f>
        <v>5.8498000000000001</v>
      </c>
      <c r="I12" s="66">
        <f t="shared" si="2"/>
        <v>14</v>
      </c>
      <c r="J12" s="65">
        <f>VLOOKUP($A12,'Return Data'!$B$7:$R$2292,8,0)</f>
        <v>5.3136999999999999</v>
      </c>
      <c r="K12" s="66">
        <f t="shared" si="3"/>
        <v>15</v>
      </c>
      <c r="L12" s="65">
        <f>VLOOKUP($A12,'Return Data'!$B$7:$R$2292,9,0)</f>
        <v>4.5776000000000003</v>
      </c>
      <c r="M12" s="66">
        <f t="shared" si="4"/>
        <v>15</v>
      </c>
      <c r="N12" s="65">
        <f>VLOOKUP($A12,'Return Data'!$B$7:$R$2292,10,0)</f>
        <v>4.0063000000000004</v>
      </c>
      <c r="O12" s="66">
        <f t="shared" si="5"/>
        <v>15</v>
      </c>
      <c r="P12" s="65">
        <f>VLOOKUP($A12,'Return Data'!$B$7:$R$2292,11,0)</f>
        <v>3.7989000000000002</v>
      </c>
      <c r="Q12" s="66">
        <f t="shared" si="6"/>
        <v>15</v>
      </c>
      <c r="R12" s="65">
        <f>VLOOKUP($A12,'Return Data'!$B$7:$R$2292,12,0)</f>
        <v>3.8837000000000002</v>
      </c>
      <c r="S12" s="66">
        <f t="shared" si="7"/>
        <v>13</v>
      </c>
      <c r="T12" s="65">
        <f>VLOOKUP($A12,'Return Data'!$B$7:$R$2292,13,0)</f>
        <v>3.8675999999999999</v>
      </c>
      <c r="U12" s="66">
        <f t="shared" si="8"/>
        <v>12</v>
      </c>
      <c r="V12" s="65">
        <f>VLOOKUP($A12,'Return Data'!$B$7:$R$2292,17,0)</f>
        <v>4.6173999999999999</v>
      </c>
      <c r="W12" s="66">
        <f t="shared" si="10"/>
        <v>10</v>
      </c>
      <c r="X12" s="65">
        <f>VLOOKUP($A12,'Return Data'!$B$7:$R$2292,14,0)</f>
        <v>5.6867000000000001</v>
      </c>
      <c r="Y12" s="66">
        <f t="shared" si="11"/>
        <v>5</v>
      </c>
      <c r="Z12" s="65">
        <f>VLOOKUP($A12,'Return Data'!$B$7:$R$2292,16,0)</f>
        <v>7.6609999999999996</v>
      </c>
      <c r="AA12" s="67">
        <f t="shared" si="9"/>
        <v>4</v>
      </c>
    </row>
    <row r="13" spans="1:27" x14ac:dyDescent="0.3">
      <c r="A13" s="63" t="s">
        <v>1164</v>
      </c>
      <c r="B13" s="64">
        <f>VLOOKUP($A13,'Return Data'!$B$7:$R$2292,3,0)</f>
        <v>44651</v>
      </c>
      <c r="C13" s="65">
        <f>VLOOKUP($A13,'Return Data'!$B$7:$R$2292,4,0)</f>
        <v>4654.7981</v>
      </c>
      <c r="D13" s="65">
        <f>VLOOKUP($A13,'Return Data'!$B$7:$R$2292,5,0)</f>
        <v>12.260999999999999</v>
      </c>
      <c r="E13" s="66">
        <f t="shared" si="0"/>
        <v>7</v>
      </c>
      <c r="F13" s="65">
        <f>VLOOKUP($A13,'Return Data'!$B$7:$R$2292,6,0)</f>
        <v>7.8602999999999996</v>
      </c>
      <c r="G13" s="66">
        <f t="shared" si="1"/>
        <v>8</v>
      </c>
      <c r="H13" s="65">
        <f>VLOOKUP($A13,'Return Data'!$B$7:$R$2292,7,0)</f>
        <v>6.2953999999999999</v>
      </c>
      <c r="I13" s="66">
        <f t="shared" si="2"/>
        <v>9</v>
      </c>
      <c r="J13" s="65">
        <f>VLOOKUP($A13,'Return Data'!$B$7:$R$2292,8,0)</f>
        <v>5.7964000000000002</v>
      </c>
      <c r="K13" s="66">
        <f t="shared" si="3"/>
        <v>5</v>
      </c>
      <c r="L13" s="65">
        <f>VLOOKUP($A13,'Return Data'!$B$7:$R$2292,9,0)</f>
        <v>4.9798</v>
      </c>
      <c r="M13" s="66">
        <f t="shared" si="4"/>
        <v>7</v>
      </c>
      <c r="N13" s="65">
        <f>VLOOKUP($A13,'Return Data'!$B$7:$R$2292,10,0)</f>
        <v>4.3440000000000003</v>
      </c>
      <c r="O13" s="66">
        <f t="shared" si="5"/>
        <v>8</v>
      </c>
      <c r="P13" s="65">
        <f>VLOOKUP($A13,'Return Data'!$B$7:$R$2292,11,0)</f>
        <v>4.0332999999999997</v>
      </c>
      <c r="Q13" s="66">
        <f t="shared" si="6"/>
        <v>7</v>
      </c>
      <c r="R13" s="65">
        <f>VLOOKUP($A13,'Return Data'!$B$7:$R$2292,12,0)</f>
        <v>4.0289000000000001</v>
      </c>
      <c r="S13" s="66">
        <f t="shared" si="7"/>
        <v>7</v>
      </c>
      <c r="T13" s="65">
        <f>VLOOKUP($A13,'Return Data'!$B$7:$R$2292,13,0)</f>
        <v>4.0427999999999997</v>
      </c>
      <c r="U13" s="66">
        <f t="shared" si="8"/>
        <v>4</v>
      </c>
      <c r="V13" s="65">
        <f>VLOOKUP($A13,'Return Data'!$B$7:$R$2292,17,0)</f>
        <v>5.0274000000000001</v>
      </c>
      <c r="W13" s="66">
        <f t="shared" si="10"/>
        <v>3</v>
      </c>
      <c r="X13" s="65">
        <f>VLOOKUP($A13,'Return Data'!$B$7:$R$2292,14,0)</f>
        <v>5.8836000000000004</v>
      </c>
      <c r="Y13" s="66">
        <f t="shared" si="11"/>
        <v>2</v>
      </c>
      <c r="Z13" s="65">
        <f>VLOOKUP($A13,'Return Data'!$B$7:$R$2292,16,0)</f>
        <v>7.4261999999999997</v>
      </c>
      <c r="AA13" s="67">
        <f t="shared" si="9"/>
        <v>6</v>
      </c>
    </row>
    <row r="14" spans="1:27" x14ac:dyDescent="0.3">
      <c r="A14" s="63" t="s">
        <v>1166</v>
      </c>
      <c r="B14" s="64">
        <f>VLOOKUP($A14,'Return Data'!$B$7:$R$2292,3,0)</f>
        <v>44651</v>
      </c>
      <c r="C14" s="65">
        <f>VLOOKUP($A14,'Return Data'!$B$7:$R$2292,4,0)</f>
        <v>306.89429999999999</v>
      </c>
      <c r="D14" s="65">
        <f>VLOOKUP($A14,'Return Data'!$B$7:$R$2292,5,0)</f>
        <v>12.885</v>
      </c>
      <c r="E14" s="66">
        <f t="shared" si="0"/>
        <v>5</v>
      </c>
      <c r="F14" s="65">
        <f>VLOOKUP($A14,'Return Data'!$B$7:$R$2292,6,0)</f>
        <v>8.0808999999999997</v>
      </c>
      <c r="G14" s="66">
        <f t="shared" si="1"/>
        <v>7</v>
      </c>
      <c r="H14" s="65">
        <f>VLOOKUP($A14,'Return Data'!$B$7:$R$2292,7,0)</f>
        <v>6.3247</v>
      </c>
      <c r="I14" s="66">
        <f t="shared" si="2"/>
        <v>7</v>
      </c>
      <c r="J14" s="65">
        <f>VLOOKUP($A14,'Return Data'!$B$7:$R$2292,8,0)</f>
        <v>5.9065000000000003</v>
      </c>
      <c r="K14" s="66">
        <f t="shared" si="3"/>
        <v>4</v>
      </c>
      <c r="L14" s="65">
        <f>VLOOKUP($A14,'Return Data'!$B$7:$R$2292,9,0)</f>
        <v>5.1264000000000003</v>
      </c>
      <c r="M14" s="66">
        <f t="shared" si="4"/>
        <v>2</v>
      </c>
      <c r="N14" s="65">
        <f>VLOOKUP($A14,'Return Data'!$B$7:$R$2292,10,0)</f>
        <v>4.2466999999999997</v>
      </c>
      <c r="O14" s="66">
        <f t="shared" si="5"/>
        <v>11</v>
      </c>
      <c r="P14" s="65">
        <f>VLOOKUP($A14,'Return Data'!$B$7:$R$2292,11,0)</f>
        <v>3.9466999999999999</v>
      </c>
      <c r="Q14" s="66">
        <f t="shared" si="6"/>
        <v>9</v>
      </c>
      <c r="R14" s="65">
        <f>VLOOKUP($A14,'Return Data'!$B$7:$R$2292,12,0)</f>
        <v>3.9376000000000002</v>
      </c>
      <c r="S14" s="66">
        <f t="shared" si="7"/>
        <v>10</v>
      </c>
      <c r="T14" s="65">
        <f>VLOOKUP($A14,'Return Data'!$B$7:$R$2292,13,0)</f>
        <v>3.9338000000000002</v>
      </c>
      <c r="U14" s="66">
        <f t="shared" si="8"/>
        <v>9</v>
      </c>
      <c r="V14" s="65">
        <f>VLOOKUP($A14,'Return Data'!$B$7:$R$2292,17,0)</f>
        <v>4.8301999999999996</v>
      </c>
      <c r="W14" s="66">
        <f t="shared" si="10"/>
        <v>4</v>
      </c>
      <c r="X14" s="65">
        <f>VLOOKUP($A14,'Return Data'!$B$7:$R$2292,14,0)</f>
        <v>5.6558999999999999</v>
      </c>
      <c r="Y14" s="66">
        <f t="shared" si="11"/>
        <v>7</v>
      </c>
      <c r="Z14" s="65">
        <f>VLOOKUP($A14,'Return Data'!$B$7:$R$2292,16,0)</f>
        <v>7.3742999999999999</v>
      </c>
      <c r="AA14" s="67">
        <f t="shared" si="9"/>
        <v>9</v>
      </c>
    </row>
    <row r="15" spans="1:27" x14ac:dyDescent="0.3">
      <c r="A15" s="63" t="s">
        <v>1167</v>
      </c>
      <c r="B15" s="64">
        <f>VLOOKUP($A15,'Return Data'!$B$7:$R$2292,3,0)</f>
        <v>44651</v>
      </c>
      <c r="C15" s="65">
        <f>VLOOKUP($A15,'Return Data'!$B$7:$R$2292,4,0)</f>
        <v>34.920699999999997</v>
      </c>
      <c r="D15" s="65">
        <f>VLOOKUP($A15,'Return Data'!$B$7:$R$2292,5,0)</f>
        <v>12.1286</v>
      </c>
      <c r="E15" s="66">
        <f t="shared" si="0"/>
        <v>8</v>
      </c>
      <c r="F15" s="65">
        <f>VLOOKUP($A15,'Return Data'!$B$7:$R$2292,6,0)</f>
        <v>8.5419999999999998</v>
      </c>
      <c r="G15" s="66">
        <f t="shared" si="1"/>
        <v>5</v>
      </c>
      <c r="H15" s="65">
        <f>VLOOKUP($A15,'Return Data'!$B$7:$R$2292,7,0)</f>
        <v>6.7428999999999997</v>
      </c>
      <c r="I15" s="66">
        <f t="shared" si="2"/>
        <v>3</v>
      </c>
      <c r="J15" s="65">
        <f>VLOOKUP($A15,'Return Data'!$B$7:$R$2292,8,0)</f>
        <v>5.7089999999999996</v>
      </c>
      <c r="K15" s="66">
        <f t="shared" si="3"/>
        <v>9</v>
      </c>
      <c r="L15" s="65">
        <f>VLOOKUP($A15,'Return Data'!$B$7:$R$2292,9,0)</f>
        <v>4.8582999999999998</v>
      </c>
      <c r="M15" s="66">
        <f t="shared" si="4"/>
        <v>12</v>
      </c>
      <c r="N15" s="65">
        <f>VLOOKUP($A15,'Return Data'!$B$7:$R$2292,10,0)</f>
        <v>4.2778</v>
      </c>
      <c r="O15" s="66">
        <f t="shared" si="5"/>
        <v>9</v>
      </c>
      <c r="P15" s="65">
        <f>VLOOKUP($A15,'Return Data'!$B$7:$R$2292,11,0)</f>
        <v>3.9058000000000002</v>
      </c>
      <c r="Q15" s="66">
        <f t="shared" si="6"/>
        <v>11</v>
      </c>
      <c r="R15" s="65">
        <f>VLOOKUP($A15,'Return Data'!$B$7:$R$2292,12,0)</f>
        <v>3.831</v>
      </c>
      <c r="S15" s="66">
        <f t="shared" si="7"/>
        <v>14</v>
      </c>
      <c r="T15" s="65">
        <f>VLOOKUP($A15,'Return Data'!$B$7:$R$2292,13,0)</f>
        <v>3.7824</v>
      </c>
      <c r="U15" s="66">
        <f t="shared" si="8"/>
        <v>13</v>
      </c>
      <c r="V15" s="65">
        <f>VLOOKUP($A15,'Return Data'!$B$7:$R$2292,17,0)</f>
        <v>4.5233999999999996</v>
      </c>
      <c r="W15" s="66">
        <f t="shared" si="10"/>
        <v>12</v>
      </c>
      <c r="X15" s="65">
        <f>VLOOKUP($A15,'Return Data'!$B$7:$R$2292,14,0)</f>
        <v>5.2687999999999997</v>
      </c>
      <c r="Y15" s="66">
        <f t="shared" si="11"/>
        <v>13</v>
      </c>
      <c r="Z15" s="65">
        <f>VLOOKUP($A15,'Return Data'!$B$7:$R$2292,16,0)</f>
        <v>7.3083</v>
      </c>
      <c r="AA15" s="67">
        <f t="shared" si="9"/>
        <v>11</v>
      </c>
    </row>
    <row r="16" spans="1:27" x14ac:dyDescent="0.3">
      <c r="A16" s="63" t="s">
        <v>1172</v>
      </c>
      <c r="B16" s="64">
        <f>VLOOKUP($A16,'Return Data'!$B$7:$R$2292,3,0)</f>
        <v>44651</v>
      </c>
      <c r="C16" s="65">
        <f>VLOOKUP($A16,'Return Data'!$B$7:$R$2292,4,0)</f>
        <v>2540.9803000000002</v>
      </c>
      <c r="D16" s="65">
        <f>VLOOKUP($A16,'Return Data'!$B$7:$R$2292,5,0)</f>
        <v>20.653500000000001</v>
      </c>
      <c r="E16" s="66">
        <f t="shared" si="0"/>
        <v>1</v>
      </c>
      <c r="F16" s="65">
        <f>VLOOKUP($A16,'Return Data'!$B$7:$R$2292,6,0)</f>
        <v>11.5222</v>
      </c>
      <c r="G16" s="66">
        <f t="shared" si="1"/>
        <v>1</v>
      </c>
      <c r="H16" s="65">
        <f>VLOOKUP($A16,'Return Data'!$B$7:$R$2292,7,0)</f>
        <v>7.0212000000000003</v>
      </c>
      <c r="I16" s="66">
        <f t="shared" si="2"/>
        <v>2</v>
      </c>
      <c r="J16" s="65">
        <f>VLOOKUP($A16,'Return Data'!$B$7:$R$2292,8,0)</f>
        <v>6.3486000000000002</v>
      </c>
      <c r="K16" s="66">
        <f t="shared" si="3"/>
        <v>2</v>
      </c>
      <c r="L16" s="65">
        <f>VLOOKUP($A16,'Return Data'!$B$7:$R$2292,9,0)</f>
        <v>5.0239000000000003</v>
      </c>
      <c r="M16" s="66">
        <f t="shared" si="4"/>
        <v>6</v>
      </c>
      <c r="N16" s="65">
        <f>VLOOKUP($A16,'Return Data'!$B$7:$R$2292,10,0)</f>
        <v>4.1395999999999997</v>
      </c>
      <c r="O16" s="66">
        <f t="shared" si="5"/>
        <v>12</v>
      </c>
      <c r="P16" s="65">
        <f>VLOOKUP($A16,'Return Data'!$B$7:$R$2292,11,0)</f>
        <v>3.8555999999999999</v>
      </c>
      <c r="Q16" s="66">
        <f t="shared" si="6"/>
        <v>12</v>
      </c>
      <c r="R16" s="65">
        <f>VLOOKUP($A16,'Return Data'!$B$7:$R$2292,12,0)</f>
        <v>3.9279000000000002</v>
      </c>
      <c r="S16" s="66">
        <f t="shared" si="7"/>
        <v>11</v>
      </c>
      <c r="T16" s="65">
        <f>VLOOKUP($A16,'Return Data'!$B$7:$R$2292,13,0)</f>
        <v>3.9298999999999999</v>
      </c>
      <c r="U16" s="66">
        <f t="shared" si="8"/>
        <v>11</v>
      </c>
      <c r="V16" s="65">
        <f>VLOOKUP($A16,'Return Data'!$B$7:$R$2292,17,0)</f>
        <v>4.7766999999999999</v>
      </c>
      <c r="W16" s="66">
        <f t="shared" si="10"/>
        <v>8</v>
      </c>
      <c r="X16" s="65">
        <f>VLOOKUP($A16,'Return Data'!$B$7:$R$2292,14,0)</f>
        <v>5.3929999999999998</v>
      </c>
      <c r="Y16" s="66">
        <f t="shared" si="11"/>
        <v>12</v>
      </c>
      <c r="Z16" s="65">
        <f>VLOOKUP($A16,'Return Data'!$B$7:$R$2292,16,0)</f>
        <v>7.7549000000000001</v>
      </c>
      <c r="AA16" s="67">
        <f t="shared" si="9"/>
        <v>1</v>
      </c>
    </row>
    <row r="17" spans="1:27" x14ac:dyDescent="0.3">
      <c r="A17" s="63" t="s">
        <v>1176</v>
      </c>
      <c r="B17" s="64">
        <f>VLOOKUP($A17,'Return Data'!$B$7:$R$2292,3,0)</f>
        <v>44651</v>
      </c>
      <c r="C17" s="65">
        <f>VLOOKUP($A17,'Return Data'!$B$7:$R$2292,4,0)</f>
        <v>3620.7121999999999</v>
      </c>
      <c r="D17" s="65">
        <f>VLOOKUP($A17,'Return Data'!$B$7:$R$2292,5,0)</f>
        <v>11.330399999999999</v>
      </c>
      <c r="E17" s="66">
        <f t="shared" si="0"/>
        <v>11</v>
      </c>
      <c r="F17" s="65">
        <f>VLOOKUP($A17,'Return Data'!$B$7:$R$2292,6,0)</f>
        <v>7.4283999999999999</v>
      </c>
      <c r="G17" s="66">
        <f t="shared" si="1"/>
        <v>13</v>
      </c>
      <c r="H17" s="65">
        <f>VLOOKUP($A17,'Return Data'!$B$7:$R$2292,7,0)</f>
        <v>6.3033999999999999</v>
      </c>
      <c r="I17" s="66">
        <f t="shared" si="2"/>
        <v>8</v>
      </c>
      <c r="J17" s="65">
        <f>VLOOKUP($A17,'Return Data'!$B$7:$R$2292,8,0)</f>
        <v>5.7488000000000001</v>
      </c>
      <c r="K17" s="66">
        <f t="shared" si="3"/>
        <v>7</v>
      </c>
      <c r="L17" s="65">
        <f>VLOOKUP($A17,'Return Data'!$B$7:$R$2292,9,0)</f>
        <v>4.9606000000000003</v>
      </c>
      <c r="M17" s="66">
        <f t="shared" si="4"/>
        <v>8</v>
      </c>
      <c r="N17" s="65">
        <f>VLOOKUP($A17,'Return Data'!$B$7:$R$2292,10,0)</f>
        <v>4.3516000000000004</v>
      </c>
      <c r="O17" s="66">
        <f t="shared" si="5"/>
        <v>7</v>
      </c>
      <c r="P17" s="65">
        <f>VLOOKUP($A17,'Return Data'!$B$7:$R$2292,11,0)</f>
        <v>4.0042</v>
      </c>
      <c r="Q17" s="66">
        <f t="shared" si="6"/>
        <v>8</v>
      </c>
      <c r="R17" s="65">
        <f>VLOOKUP($A17,'Return Data'!$B$7:$R$2292,12,0)</f>
        <v>4</v>
      </c>
      <c r="S17" s="66">
        <f t="shared" si="7"/>
        <v>9</v>
      </c>
      <c r="T17" s="65">
        <f>VLOOKUP($A17,'Return Data'!$B$7:$R$2292,13,0)</f>
        <v>3.9300999999999999</v>
      </c>
      <c r="U17" s="66">
        <f t="shared" si="8"/>
        <v>10</v>
      </c>
      <c r="V17" s="65">
        <f>VLOOKUP($A17,'Return Data'!$B$7:$R$2292,17,0)</f>
        <v>4.5396000000000001</v>
      </c>
      <c r="W17" s="66">
        <f t="shared" si="10"/>
        <v>11</v>
      </c>
      <c r="X17" s="65">
        <f>VLOOKUP($A17,'Return Data'!$B$7:$R$2292,14,0)</f>
        <v>5.4593999999999996</v>
      </c>
      <c r="Y17" s="66">
        <f t="shared" si="11"/>
        <v>11</v>
      </c>
      <c r="Z17" s="65">
        <f>VLOOKUP($A17,'Return Data'!$B$7:$R$2292,16,0)</f>
        <v>7.3305999999999996</v>
      </c>
      <c r="AA17" s="67">
        <f t="shared" si="9"/>
        <v>10</v>
      </c>
    </row>
    <row r="18" spans="1:27" x14ac:dyDescent="0.3">
      <c r="A18" s="63" t="s">
        <v>1177</v>
      </c>
      <c r="B18" s="64">
        <f>VLOOKUP($A18,'Return Data'!$B$7:$R$2292,3,0)</f>
        <v>44651</v>
      </c>
      <c r="C18" s="65">
        <f>VLOOKUP($A18,'Return Data'!$B$7:$R$2292,4,0)</f>
        <v>33.358782060896999</v>
      </c>
      <c r="D18" s="65">
        <f>VLOOKUP($A18,'Return Data'!$B$7:$R$2292,5,0)</f>
        <v>16.911799999999999</v>
      </c>
      <c r="E18" s="66">
        <f t="shared" si="0"/>
        <v>2</v>
      </c>
      <c r="F18" s="65">
        <f>VLOOKUP($A18,'Return Data'!$B$7:$R$2292,6,0)</f>
        <v>9.3070000000000004</v>
      </c>
      <c r="G18" s="66">
        <f t="shared" si="1"/>
        <v>4</v>
      </c>
      <c r="H18" s="65">
        <f>VLOOKUP($A18,'Return Data'!$B$7:$R$2292,7,0)</f>
        <v>6.6433999999999997</v>
      </c>
      <c r="I18" s="66">
        <f t="shared" si="2"/>
        <v>4</v>
      </c>
      <c r="J18" s="65">
        <f>VLOOKUP($A18,'Return Data'!$B$7:$R$2292,8,0)</f>
        <v>5.6860999999999997</v>
      </c>
      <c r="K18" s="66">
        <f t="shared" si="3"/>
        <v>10</v>
      </c>
      <c r="L18" s="65">
        <f>VLOOKUP($A18,'Return Data'!$B$7:$R$2292,9,0)</f>
        <v>4.8800999999999997</v>
      </c>
      <c r="M18" s="66">
        <f t="shared" si="4"/>
        <v>11</v>
      </c>
      <c r="N18" s="65">
        <f>VLOOKUP($A18,'Return Data'!$B$7:$R$2292,10,0)</f>
        <v>4.1113</v>
      </c>
      <c r="O18" s="66">
        <f t="shared" si="5"/>
        <v>13</v>
      </c>
      <c r="P18" s="65">
        <f>VLOOKUP($A18,'Return Data'!$B$7:$R$2292,11,0)</f>
        <v>3.8292999999999999</v>
      </c>
      <c r="Q18" s="66">
        <f t="shared" si="6"/>
        <v>14</v>
      </c>
      <c r="R18" s="65">
        <f>VLOOKUP($A18,'Return Data'!$B$7:$R$2292,12,0)</f>
        <v>3.7517</v>
      </c>
      <c r="S18" s="66">
        <f t="shared" si="7"/>
        <v>15</v>
      </c>
      <c r="T18" s="65">
        <f>VLOOKUP($A18,'Return Data'!$B$7:$R$2292,13,0)</f>
        <v>3.6423000000000001</v>
      </c>
      <c r="U18" s="66">
        <f t="shared" si="8"/>
        <v>14</v>
      </c>
      <c r="V18" s="65">
        <f>VLOOKUP($A18,'Return Data'!$B$7:$R$2292,17,0)</f>
        <v>4.2701000000000002</v>
      </c>
      <c r="W18" s="66">
        <f t="shared" si="10"/>
        <v>13</v>
      </c>
      <c r="X18" s="65">
        <f>VLOOKUP($A18,'Return Data'!$B$7:$R$2292,14,0)</f>
        <v>5.5438000000000001</v>
      </c>
      <c r="Y18" s="66">
        <f t="shared" si="11"/>
        <v>9</v>
      </c>
      <c r="Z18" s="65">
        <f>VLOOKUP($A18,'Return Data'!$B$7:$R$2292,16,0)</f>
        <v>7.6681999999999997</v>
      </c>
      <c r="AA18" s="67">
        <f t="shared" si="9"/>
        <v>3</v>
      </c>
    </row>
    <row r="19" spans="1:27" x14ac:dyDescent="0.3">
      <c r="A19" s="63" t="s">
        <v>1180</v>
      </c>
      <c r="B19" s="64">
        <f>VLOOKUP($A19,'Return Data'!$B$7:$R$2292,3,0)</f>
        <v>44651</v>
      </c>
      <c r="C19" s="65">
        <f>VLOOKUP($A19,'Return Data'!$B$7:$R$2292,4,0)</f>
        <v>3350.5641000000001</v>
      </c>
      <c r="D19" s="65">
        <f>VLOOKUP($A19,'Return Data'!$B$7:$R$2292,5,0)</f>
        <v>10.933999999999999</v>
      </c>
      <c r="E19" s="66">
        <f t="shared" si="0"/>
        <v>13</v>
      </c>
      <c r="F19" s="65">
        <f>VLOOKUP($A19,'Return Data'!$B$7:$R$2292,6,0)</f>
        <v>7.6355000000000004</v>
      </c>
      <c r="G19" s="66">
        <f t="shared" si="1"/>
        <v>10</v>
      </c>
      <c r="H19" s="65">
        <f>VLOOKUP($A19,'Return Data'!$B$7:$R$2292,7,0)</f>
        <v>6.6142000000000003</v>
      </c>
      <c r="I19" s="66">
        <f t="shared" si="2"/>
        <v>5</v>
      </c>
      <c r="J19" s="65">
        <f>VLOOKUP($A19,'Return Data'!$B$7:$R$2292,8,0)</f>
        <v>5.9461000000000004</v>
      </c>
      <c r="K19" s="66">
        <f t="shared" si="3"/>
        <v>3</v>
      </c>
      <c r="L19" s="65">
        <f>VLOOKUP($A19,'Return Data'!$B$7:$R$2292,9,0)</f>
        <v>5.0580999999999996</v>
      </c>
      <c r="M19" s="66">
        <f t="shared" si="4"/>
        <v>4</v>
      </c>
      <c r="N19" s="65">
        <f>VLOOKUP($A19,'Return Data'!$B$7:$R$2292,10,0)</f>
        <v>4.5373000000000001</v>
      </c>
      <c r="O19" s="66">
        <f t="shared" si="5"/>
        <v>2</v>
      </c>
      <c r="P19" s="65">
        <f>VLOOKUP($A19,'Return Data'!$B$7:$R$2292,11,0)</f>
        <v>4.1493000000000002</v>
      </c>
      <c r="Q19" s="66">
        <f t="shared" si="6"/>
        <v>2</v>
      </c>
      <c r="R19" s="65">
        <f>VLOOKUP($A19,'Return Data'!$B$7:$R$2292,12,0)</f>
        <v>4.0857000000000001</v>
      </c>
      <c r="S19" s="66">
        <f t="shared" si="7"/>
        <v>2</v>
      </c>
      <c r="T19" s="65">
        <f>VLOOKUP($A19,'Return Data'!$B$7:$R$2292,13,0)</f>
        <v>4.0305</v>
      </c>
      <c r="U19" s="66">
        <f t="shared" si="8"/>
        <v>5</v>
      </c>
      <c r="V19" s="65">
        <f>VLOOKUP($A19,'Return Data'!$B$7:$R$2292,17,0)</f>
        <v>4.7659000000000002</v>
      </c>
      <c r="W19" s="66">
        <f t="shared" si="10"/>
        <v>9</v>
      </c>
      <c r="X19" s="65">
        <f>VLOOKUP($A19,'Return Data'!$B$7:$R$2292,14,0)</f>
        <v>5.6685999999999996</v>
      </c>
      <c r="Y19" s="66">
        <f t="shared" si="11"/>
        <v>6</v>
      </c>
      <c r="Z19" s="65">
        <f>VLOOKUP($A19,'Return Data'!$B$7:$R$2292,16,0)</f>
        <v>7.4066000000000001</v>
      </c>
      <c r="AA19" s="67">
        <f t="shared" si="9"/>
        <v>7</v>
      </c>
    </row>
    <row r="20" spans="1:27" x14ac:dyDescent="0.3">
      <c r="A20" s="63" t="s">
        <v>1181</v>
      </c>
      <c r="B20" s="64">
        <f>VLOOKUP($A20,'Return Data'!$B$7:$R$2292,3,0)</f>
        <v>44651</v>
      </c>
      <c r="C20" s="65">
        <f>VLOOKUP($A20,'Return Data'!$B$7:$R$2292,4,0)</f>
        <v>1094.2248</v>
      </c>
      <c r="D20" s="65">
        <f>VLOOKUP($A20,'Return Data'!$B$7:$R$2292,5,0)</f>
        <v>7.6102999999999996</v>
      </c>
      <c r="E20" s="66">
        <f t="shared" si="0"/>
        <v>16</v>
      </c>
      <c r="F20" s="65">
        <f>VLOOKUP($A20,'Return Data'!$B$7:$R$2292,6,0)</f>
        <v>6.2920999999999996</v>
      </c>
      <c r="G20" s="66">
        <f t="shared" si="1"/>
        <v>15</v>
      </c>
      <c r="H20" s="65">
        <f>VLOOKUP($A20,'Return Data'!$B$7:$R$2292,7,0)</f>
        <v>6.2012999999999998</v>
      </c>
      <c r="I20" s="66">
        <f t="shared" si="2"/>
        <v>11</v>
      </c>
      <c r="J20" s="65">
        <f>VLOOKUP($A20,'Return Data'!$B$7:$R$2292,8,0)</f>
        <v>5.4275000000000002</v>
      </c>
      <c r="K20" s="66">
        <f t="shared" si="3"/>
        <v>14</v>
      </c>
      <c r="L20" s="65">
        <f>VLOOKUP($A20,'Return Data'!$B$7:$R$2292,9,0)</f>
        <v>4.7058999999999997</v>
      </c>
      <c r="M20" s="66">
        <f t="shared" si="4"/>
        <v>14</v>
      </c>
      <c r="N20" s="65">
        <f>VLOOKUP($A20,'Return Data'!$B$7:$R$2292,10,0)</f>
        <v>4.2511999999999999</v>
      </c>
      <c r="O20" s="66">
        <f t="shared" si="5"/>
        <v>10</v>
      </c>
      <c r="P20" s="65">
        <f>VLOOKUP($A20,'Return Data'!$B$7:$R$2292,11,0)</f>
        <v>3.9401999999999999</v>
      </c>
      <c r="Q20" s="66">
        <f t="shared" si="6"/>
        <v>10</v>
      </c>
      <c r="R20" s="65">
        <f>VLOOKUP($A20,'Return Data'!$B$7:$R$2292,12,0)</f>
        <v>4.0182000000000002</v>
      </c>
      <c r="S20" s="66">
        <f t="shared" si="7"/>
        <v>8</v>
      </c>
      <c r="T20" s="65"/>
      <c r="U20" s="66"/>
      <c r="V20" s="65"/>
      <c r="W20" s="66"/>
      <c r="X20" s="65"/>
      <c r="Y20" s="66"/>
      <c r="Z20" s="65">
        <f>VLOOKUP($A20,'Return Data'!$B$7:$R$2292,16,0)</f>
        <v>4.4493999999999998</v>
      </c>
      <c r="AA20" s="67">
        <f t="shared" si="9"/>
        <v>17</v>
      </c>
    </row>
    <row r="21" spans="1:27" x14ac:dyDescent="0.3">
      <c r="A21" s="63" t="s">
        <v>1185</v>
      </c>
      <c r="B21" s="64">
        <f>VLOOKUP($A21,'Return Data'!$B$7:$R$2292,3,0)</f>
        <v>44651</v>
      </c>
      <c r="C21" s="65">
        <f>VLOOKUP($A21,'Return Data'!$B$7:$R$2292,4,0)</f>
        <v>35.561399999999999</v>
      </c>
      <c r="D21" s="65">
        <f>VLOOKUP($A21,'Return Data'!$B$7:$R$2292,5,0)</f>
        <v>10.882999999999999</v>
      </c>
      <c r="E21" s="66">
        <f t="shared" si="0"/>
        <v>14</v>
      </c>
      <c r="F21" s="65">
        <f>VLOOKUP($A21,'Return Data'!$B$7:$R$2292,6,0)</f>
        <v>7.5658000000000003</v>
      </c>
      <c r="G21" s="66">
        <f t="shared" si="1"/>
        <v>11</v>
      </c>
      <c r="H21" s="65">
        <f>VLOOKUP($A21,'Return Data'!$B$7:$R$2292,7,0)</f>
        <v>6.2244000000000002</v>
      </c>
      <c r="I21" s="66">
        <f t="shared" si="2"/>
        <v>10</v>
      </c>
      <c r="J21" s="65">
        <f>VLOOKUP($A21,'Return Data'!$B$7:$R$2292,8,0)</f>
        <v>5.5396000000000001</v>
      </c>
      <c r="K21" s="66">
        <f t="shared" si="3"/>
        <v>12</v>
      </c>
      <c r="L21" s="65">
        <f>VLOOKUP($A21,'Return Data'!$B$7:$R$2292,9,0)</f>
        <v>4.9306999999999999</v>
      </c>
      <c r="M21" s="66">
        <f t="shared" si="4"/>
        <v>9</v>
      </c>
      <c r="N21" s="65">
        <f>VLOOKUP($A21,'Return Data'!$B$7:$R$2292,10,0)</f>
        <v>4.3875000000000002</v>
      </c>
      <c r="O21" s="66">
        <f t="shared" si="5"/>
        <v>6</v>
      </c>
      <c r="P21" s="65">
        <f>VLOOKUP($A21,'Return Data'!$B$7:$R$2292,11,0)</f>
        <v>4.0362999999999998</v>
      </c>
      <c r="Q21" s="66">
        <f t="shared" si="6"/>
        <v>6</v>
      </c>
      <c r="R21" s="65">
        <f>VLOOKUP($A21,'Return Data'!$B$7:$R$2292,12,0)</f>
        <v>4.0303000000000004</v>
      </c>
      <c r="S21" s="66">
        <f t="shared" si="7"/>
        <v>6</v>
      </c>
      <c r="T21" s="65">
        <f>VLOOKUP($A21,'Return Data'!$B$7:$R$2292,13,0)</f>
        <v>3.9935</v>
      </c>
      <c r="U21" s="66">
        <f>RANK(T21,T$8:T$24,0)</f>
        <v>6</v>
      </c>
      <c r="V21" s="65">
        <f>VLOOKUP($A21,'Return Data'!$B$7:$R$2292,17,0)</f>
        <v>4.8186</v>
      </c>
      <c r="W21" s="66">
        <f>RANK(V21,V$8:V$24,0)</f>
        <v>5</v>
      </c>
      <c r="X21" s="65">
        <f>VLOOKUP($A21,'Return Data'!$B$7:$R$2292,14,0)</f>
        <v>5.7702999999999998</v>
      </c>
      <c r="Y21" s="66">
        <f>RANK(X21,X$8:X$24,0)</f>
        <v>4</v>
      </c>
      <c r="Z21" s="65">
        <f>VLOOKUP($A21,'Return Data'!$B$7:$R$2292,16,0)</f>
        <v>7.7267999999999999</v>
      </c>
      <c r="AA21" s="67">
        <f t="shared" si="9"/>
        <v>2</v>
      </c>
    </row>
    <row r="22" spans="1:27" x14ac:dyDescent="0.3">
      <c r="A22" s="63" t="s">
        <v>1187</v>
      </c>
      <c r="B22" s="64">
        <f>VLOOKUP($A22,'Return Data'!$B$7:$R$2292,3,0)</f>
        <v>44651</v>
      </c>
      <c r="C22" s="65">
        <f>VLOOKUP($A22,'Return Data'!$B$7:$R$2292,4,0)</f>
        <v>12.1218</v>
      </c>
      <c r="D22" s="65">
        <f>VLOOKUP($A22,'Return Data'!$B$7:$R$2292,5,0)</f>
        <v>5.4207999999999998</v>
      </c>
      <c r="E22" s="66">
        <f t="shared" si="0"/>
        <v>17</v>
      </c>
      <c r="F22" s="65">
        <f>VLOOKUP($A22,'Return Data'!$B$7:$R$2292,6,0)</f>
        <v>3.9157000000000002</v>
      </c>
      <c r="G22" s="66">
        <f t="shared" si="1"/>
        <v>17</v>
      </c>
      <c r="H22" s="65">
        <f>VLOOKUP($A22,'Return Data'!$B$7:$R$2292,7,0)</f>
        <v>4.3913000000000002</v>
      </c>
      <c r="I22" s="66">
        <f t="shared" si="2"/>
        <v>17</v>
      </c>
      <c r="J22" s="65">
        <f>VLOOKUP($A22,'Return Data'!$B$7:$R$2292,8,0)</f>
        <v>4.7618999999999998</v>
      </c>
      <c r="K22" s="66">
        <f t="shared" si="3"/>
        <v>16</v>
      </c>
      <c r="L22" s="65">
        <f>VLOOKUP($A22,'Return Data'!$B$7:$R$2292,9,0)</f>
        <v>4.1231</v>
      </c>
      <c r="M22" s="66">
        <f t="shared" si="4"/>
        <v>16</v>
      </c>
      <c r="N22" s="65">
        <f>VLOOKUP($A22,'Return Data'!$B$7:$R$2292,10,0)</f>
        <v>3.6627999999999998</v>
      </c>
      <c r="O22" s="66">
        <f t="shared" si="5"/>
        <v>17</v>
      </c>
      <c r="P22" s="65">
        <f>VLOOKUP($A22,'Return Data'!$B$7:$R$2292,11,0)</f>
        <v>3.4670999999999998</v>
      </c>
      <c r="Q22" s="66">
        <f t="shared" si="6"/>
        <v>17</v>
      </c>
      <c r="R22" s="65">
        <f>VLOOKUP($A22,'Return Data'!$B$7:$R$2292,12,0)</f>
        <v>3.532</v>
      </c>
      <c r="S22" s="66">
        <f t="shared" si="7"/>
        <v>17</v>
      </c>
      <c r="T22" s="65">
        <f>VLOOKUP($A22,'Return Data'!$B$7:$R$2292,13,0)</f>
        <v>3.5148999999999999</v>
      </c>
      <c r="U22" s="66">
        <f>RANK(T22,T$8:T$24,0)</f>
        <v>15</v>
      </c>
      <c r="V22" s="65">
        <f>VLOOKUP($A22,'Return Data'!$B$7:$R$2292,17,0)</f>
        <v>4.0236000000000001</v>
      </c>
      <c r="W22" s="66">
        <f>RANK(V22,V$8:V$24,0)</f>
        <v>14</v>
      </c>
      <c r="X22" s="65"/>
      <c r="Y22" s="66"/>
      <c r="Z22" s="65">
        <f>VLOOKUP($A22,'Return Data'!$B$7:$R$2292,16,0)</f>
        <v>5.6313000000000004</v>
      </c>
      <c r="AA22" s="67">
        <f t="shared" si="9"/>
        <v>14</v>
      </c>
    </row>
    <row r="23" spans="1:27" x14ac:dyDescent="0.3">
      <c r="A23" s="63" t="s">
        <v>1189</v>
      </c>
      <c r="B23" s="64">
        <f>VLOOKUP($A23,'Return Data'!$B$7:$R$2292,3,0)</f>
        <v>44651</v>
      </c>
      <c r="C23" s="65">
        <f>VLOOKUP($A23,'Return Data'!$B$7:$R$2292,4,0)</f>
        <v>3825.3542000000002</v>
      </c>
      <c r="D23" s="65">
        <f>VLOOKUP($A23,'Return Data'!$B$7:$R$2292,5,0)</f>
        <v>14.3171</v>
      </c>
      <c r="E23" s="66">
        <f t="shared" si="0"/>
        <v>4</v>
      </c>
      <c r="F23" s="65">
        <f>VLOOKUP($A23,'Return Data'!$B$7:$R$2292,6,0)</f>
        <v>9.3964999999999996</v>
      </c>
      <c r="G23" s="66">
        <f t="shared" si="1"/>
        <v>2</v>
      </c>
      <c r="H23" s="65">
        <f>VLOOKUP($A23,'Return Data'!$B$7:$R$2292,7,0)</f>
        <v>7.5361000000000002</v>
      </c>
      <c r="I23" s="66">
        <f t="shared" si="2"/>
        <v>1</v>
      </c>
      <c r="J23" s="65">
        <f>VLOOKUP($A23,'Return Data'!$B$7:$R$2292,8,0)</f>
        <v>6.6295999999999999</v>
      </c>
      <c r="K23" s="66">
        <f t="shared" si="3"/>
        <v>1</v>
      </c>
      <c r="L23" s="65">
        <f>VLOOKUP($A23,'Return Data'!$B$7:$R$2292,9,0)</f>
        <v>5.4598000000000004</v>
      </c>
      <c r="M23" s="66">
        <f t="shared" si="4"/>
        <v>1</v>
      </c>
      <c r="N23" s="65">
        <f>VLOOKUP($A23,'Return Data'!$B$7:$R$2292,10,0)</f>
        <v>4.6513</v>
      </c>
      <c r="O23" s="66">
        <f t="shared" si="5"/>
        <v>1</v>
      </c>
      <c r="P23" s="65">
        <f>VLOOKUP($A23,'Return Data'!$B$7:$R$2292,11,0)</f>
        <v>4.2409999999999997</v>
      </c>
      <c r="Q23" s="66">
        <f t="shared" si="6"/>
        <v>1</v>
      </c>
      <c r="R23" s="65">
        <f>VLOOKUP($A23,'Return Data'!$B$7:$R$2292,12,0)</f>
        <v>4.2305000000000001</v>
      </c>
      <c r="S23" s="66">
        <f t="shared" si="7"/>
        <v>1</v>
      </c>
      <c r="T23" s="65">
        <f>VLOOKUP($A23,'Return Data'!$B$7:$R$2292,13,0)</f>
        <v>4.2366999999999999</v>
      </c>
      <c r="U23" s="66">
        <f>RANK(T23,T$8:T$24,0)</f>
        <v>1</v>
      </c>
      <c r="V23" s="65">
        <f>VLOOKUP($A23,'Return Data'!$B$7:$R$2292,17,0)</f>
        <v>5.0537999999999998</v>
      </c>
      <c r="W23" s="66">
        <f>RANK(V23,V$8:V$24,0)</f>
        <v>1</v>
      </c>
      <c r="X23" s="65">
        <f>VLOOKUP($A23,'Return Data'!$B$7:$R$2292,14,0)</f>
        <v>5.8606999999999996</v>
      </c>
      <c r="Y23" s="66">
        <f>RANK(X23,X$8:X$24,0)</f>
        <v>3</v>
      </c>
      <c r="Z23" s="65">
        <f>VLOOKUP($A23,'Return Data'!$B$7:$R$2292,16,0)</f>
        <v>6.5834000000000001</v>
      </c>
      <c r="AA23" s="67">
        <f t="shared" si="9"/>
        <v>13</v>
      </c>
    </row>
    <row r="24" spans="1:27" x14ac:dyDescent="0.3">
      <c r="A24" s="63" t="s">
        <v>1191</v>
      </c>
      <c r="B24" s="64">
        <f>VLOOKUP($A24,'Return Data'!$B$7:$R$2292,3,0)</f>
        <v>44651</v>
      </c>
      <c r="C24" s="65">
        <f>VLOOKUP($A24,'Return Data'!$B$7:$R$2292,4,0)</f>
        <v>2490.7737000000002</v>
      </c>
      <c r="D24" s="65">
        <f>VLOOKUP($A24,'Return Data'!$B$7:$R$2292,5,0)</f>
        <v>12.348800000000001</v>
      </c>
      <c r="E24" s="66">
        <f t="shared" si="0"/>
        <v>6</v>
      </c>
      <c r="F24" s="65">
        <f>VLOOKUP($A24,'Return Data'!$B$7:$R$2292,6,0)</f>
        <v>8.2133000000000003</v>
      </c>
      <c r="G24" s="66">
        <f t="shared" si="1"/>
        <v>6</v>
      </c>
      <c r="H24" s="65">
        <f>VLOOKUP($A24,'Return Data'!$B$7:$R$2292,7,0)</f>
        <v>6.3292000000000002</v>
      </c>
      <c r="I24" s="66">
        <f t="shared" si="2"/>
        <v>6</v>
      </c>
      <c r="J24" s="65">
        <f>VLOOKUP($A24,'Return Data'!$B$7:$R$2292,8,0)</f>
        <v>5.7827000000000002</v>
      </c>
      <c r="K24" s="66">
        <f t="shared" si="3"/>
        <v>6</v>
      </c>
      <c r="L24" s="65">
        <f>VLOOKUP($A24,'Return Data'!$B$7:$R$2292,9,0)</f>
        <v>5.0460000000000003</v>
      </c>
      <c r="M24" s="66">
        <f t="shared" si="4"/>
        <v>5</v>
      </c>
      <c r="N24" s="65">
        <f>VLOOKUP($A24,'Return Data'!$B$7:$R$2292,10,0)</f>
        <v>4.4626000000000001</v>
      </c>
      <c r="O24" s="66">
        <f t="shared" si="5"/>
        <v>4</v>
      </c>
      <c r="P24" s="65">
        <f>VLOOKUP($A24,'Return Data'!$B$7:$R$2292,11,0)</f>
        <v>4.0747</v>
      </c>
      <c r="Q24" s="66">
        <f t="shared" si="6"/>
        <v>5</v>
      </c>
      <c r="R24" s="65">
        <f>VLOOKUP($A24,'Return Data'!$B$7:$R$2292,12,0)</f>
        <v>4.0494000000000003</v>
      </c>
      <c r="S24" s="66">
        <f t="shared" si="7"/>
        <v>5</v>
      </c>
      <c r="T24" s="65">
        <f>VLOOKUP($A24,'Return Data'!$B$7:$R$2292,13,0)</f>
        <v>3.9914000000000001</v>
      </c>
      <c r="U24" s="66">
        <f>RANK(T24,T$8:T$24,0)</f>
        <v>7</v>
      </c>
      <c r="V24" s="65">
        <f>VLOOKUP($A24,'Return Data'!$B$7:$R$2292,17,0)</f>
        <v>4.8018000000000001</v>
      </c>
      <c r="W24" s="66">
        <f>RANK(V24,V$8:V$24,0)</f>
        <v>6</v>
      </c>
      <c r="X24" s="65">
        <f>VLOOKUP($A24,'Return Data'!$B$7:$R$2292,14,0)</f>
        <v>5.6275000000000004</v>
      </c>
      <c r="Y24" s="66">
        <f>RANK(X24,X$8:X$24,0)</f>
        <v>8</v>
      </c>
      <c r="Z24" s="65">
        <f>VLOOKUP($A24,'Return Data'!$B$7:$R$2292,16,0)</f>
        <v>7.4034000000000004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12.242794117647062</v>
      </c>
      <c r="E26" s="74"/>
      <c r="F26" s="75">
        <f>AVERAGE(F8:F24)</f>
        <v>7.8699764705882354</v>
      </c>
      <c r="G26" s="74"/>
      <c r="H26" s="75">
        <f>AVERAGE(H8:H24)</f>
        <v>6.1869941176470595</v>
      </c>
      <c r="I26" s="74"/>
      <c r="J26" s="75">
        <f>AVERAGE(J8:J24)</f>
        <v>5.6181352941176472</v>
      </c>
      <c r="K26" s="74"/>
      <c r="L26" s="75">
        <f>AVERAGE(L8:L24)</f>
        <v>4.8440647058823529</v>
      </c>
      <c r="M26" s="74"/>
      <c r="N26" s="75">
        <f>AVERAGE(N8:N24)</f>
        <v>4.2608058823529413</v>
      </c>
      <c r="O26" s="74"/>
      <c r="P26" s="75">
        <f>AVERAGE(P8:P24)</f>
        <v>3.9465764705882349</v>
      </c>
      <c r="Q26" s="74"/>
      <c r="R26" s="75">
        <f>AVERAGE(R8:R24)</f>
        <v>3.9434176470588236</v>
      </c>
      <c r="S26" s="74"/>
      <c r="T26" s="75">
        <f>AVERAGE(T8:T24)</f>
        <v>3.9053249999999995</v>
      </c>
      <c r="U26" s="74"/>
      <c r="V26" s="75">
        <f>AVERAGE(V8:V24)</f>
        <v>4.7049857142857139</v>
      </c>
      <c r="W26" s="74"/>
      <c r="X26" s="75">
        <f>AVERAGE(X8:X24)</f>
        <v>5.6342461538461537</v>
      </c>
      <c r="Y26" s="74"/>
      <c r="Z26" s="75">
        <f>AVERAGE(Z8:Z24)</f>
        <v>6.8418294117647056</v>
      </c>
      <c r="AA26" s="76"/>
    </row>
    <row r="27" spans="1:27" x14ac:dyDescent="0.3">
      <c r="A27" s="73" t="s">
        <v>28</v>
      </c>
      <c r="B27" s="74"/>
      <c r="C27" s="74"/>
      <c r="D27" s="75">
        <f>MIN(D8:D24)</f>
        <v>5.4207999999999998</v>
      </c>
      <c r="E27" s="74"/>
      <c r="F27" s="75">
        <f>MIN(F8:F24)</f>
        <v>3.9157000000000002</v>
      </c>
      <c r="G27" s="74"/>
      <c r="H27" s="75">
        <f>MIN(H8:H24)</f>
        <v>4.3913000000000002</v>
      </c>
      <c r="I27" s="74"/>
      <c r="J27" s="75">
        <f>MIN(J8:J24)</f>
        <v>4.1235999999999997</v>
      </c>
      <c r="K27" s="74"/>
      <c r="L27" s="75">
        <f>MIN(L8:L24)</f>
        <v>3.8169</v>
      </c>
      <c r="M27" s="74"/>
      <c r="N27" s="75">
        <f>MIN(N8:N24)</f>
        <v>3.6627999999999998</v>
      </c>
      <c r="O27" s="74"/>
      <c r="P27" s="75">
        <f>MIN(P8:P24)</f>
        <v>3.4670999999999998</v>
      </c>
      <c r="Q27" s="74"/>
      <c r="R27" s="75">
        <f>MIN(R8:R24)</f>
        <v>3.532</v>
      </c>
      <c r="S27" s="74"/>
      <c r="T27" s="75">
        <f>MIN(T8:T24)</f>
        <v>3.4965999999999999</v>
      </c>
      <c r="U27" s="74"/>
      <c r="V27" s="75">
        <f>MIN(V8:V24)</f>
        <v>4.0236000000000001</v>
      </c>
      <c r="W27" s="74"/>
      <c r="X27" s="75">
        <f>MIN(X8:X24)</f>
        <v>5.2687999999999997</v>
      </c>
      <c r="Y27" s="74"/>
      <c r="Z27" s="75">
        <f>MIN(Z8:Z24)</f>
        <v>4.4493999999999998</v>
      </c>
      <c r="AA27" s="76"/>
    </row>
    <row r="28" spans="1:27" ht="15" thickBot="1" x14ac:dyDescent="0.35">
      <c r="A28" s="77" t="s">
        <v>29</v>
      </c>
      <c r="B28" s="78"/>
      <c r="C28" s="78"/>
      <c r="D28" s="79">
        <f>MAX(D8:D24)</f>
        <v>20.653500000000001</v>
      </c>
      <c r="E28" s="78"/>
      <c r="F28" s="79">
        <f>MAX(F8:F24)</f>
        <v>11.5222</v>
      </c>
      <c r="G28" s="78"/>
      <c r="H28" s="79">
        <f>MAX(H8:H24)</f>
        <v>7.5361000000000002</v>
      </c>
      <c r="I28" s="78"/>
      <c r="J28" s="79">
        <f>MAX(J8:J24)</f>
        <v>6.6295999999999999</v>
      </c>
      <c r="K28" s="78"/>
      <c r="L28" s="79">
        <f>MAX(L8:L24)</f>
        <v>5.4598000000000004</v>
      </c>
      <c r="M28" s="78"/>
      <c r="N28" s="79">
        <f>MAX(N8:N24)</f>
        <v>4.6513</v>
      </c>
      <c r="O28" s="78"/>
      <c r="P28" s="79">
        <f>MAX(P8:P24)</f>
        <v>4.2409999999999997</v>
      </c>
      <c r="Q28" s="78"/>
      <c r="R28" s="79">
        <f>MAX(R8:R24)</f>
        <v>4.2305000000000001</v>
      </c>
      <c r="S28" s="78"/>
      <c r="T28" s="79">
        <f>MAX(T8:T24)</f>
        <v>4.2366999999999999</v>
      </c>
      <c r="U28" s="78"/>
      <c r="V28" s="79">
        <f>MAX(V8:V24)</f>
        <v>5.0537999999999998</v>
      </c>
      <c r="W28" s="78"/>
      <c r="X28" s="79">
        <f>MAX(X8:X24)</f>
        <v>5.8920000000000003</v>
      </c>
      <c r="Y28" s="78"/>
      <c r="Z28" s="79">
        <f>MAX(Z8:Z24)</f>
        <v>7.7549000000000001</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1155</v>
      </c>
      <c r="B8" s="64">
        <f>VLOOKUP($A8,'Return Data'!$B$7:$R$2292,3,0)</f>
        <v>44651</v>
      </c>
      <c r="C8" s="65">
        <f>VLOOKUP($A8,'Return Data'!$B$7:$R$2292,4,0)</f>
        <v>296.2774</v>
      </c>
      <c r="D8" s="65">
        <f>VLOOKUP($A8,'Return Data'!$B$7:$R$2292,5,0)</f>
        <v>11.9908</v>
      </c>
      <c r="E8" s="66">
        <f t="shared" ref="E8:E24" si="0">RANK(D8,D$8:D$24,0)</f>
        <v>8</v>
      </c>
      <c r="F8" s="65">
        <f>VLOOKUP($A8,'Return Data'!$B$7:$R$2292,6,0)</f>
        <v>7.1208</v>
      </c>
      <c r="G8" s="66">
        <f t="shared" ref="G8:G24" si="1">RANK(F8,F$8:F$24,0)</f>
        <v>13</v>
      </c>
      <c r="H8" s="65">
        <f>VLOOKUP($A8,'Return Data'!$B$7:$R$2292,7,0)</f>
        <v>5.9482999999999997</v>
      </c>
      <c r="I8" s="66">
        <f t="shared" ref="I8:I24" si="2">RANK(H8,H$8:H$24,0)</f>
        <v>10</v>
      </c>
      <c r="J8" s="65">
        <f>VLOOKUP($A8,'Return Data'!$B$7:$R$2292,8,0)</f>
        <v>5.3409000000000004</v>
      </c>
      <c r="K8" s="66">
        <f t="shared" ref="K8:K24" si="3">RANK(J8,J$8:J$24,0)</f>
        <v>11</v>
      </c>
      <c r="L8" s="65">
        <f>VLOOKUP($A8,'Return Data'!$B$7:$R$2292,9,0)</f>
        <v>4.6833</v>
      </c>
      <c r="M8" s="66">
        <f t="shared" ref="M8:M24" si="4">RANK(L8,L$8:L$24,0)</f>
        <v>8</v>
      </c>
      <c r="N8" s="65">
        <f>VLOOKUP($A8,'Return Data'!$B$7:$R$2292,10,0)</f>
        <v>4.3224999999999998</v>
      </c>
      <c r="O8" s="66">
        <f t="shared" ref="O8:O24" si="5">RANK(N8,N$8:N$24,0)</f>
        <v>4</v>
      </c>
      <c r="P8" s="65">
        <f>VLOOKUP($A8,'Return Data'!$B$7:$R$2292,11,0)</f>
        <v>3.9698000000000002</v>
      </c>
      <c r="Q8" s="66">
        <f t="shared" ref="Q8:Q24" si="6">RANK(P8,P$8:P$24,0)</f>
        <v>4</v>
      </c>
      <c r="R8" s="65">
        <f>VLOOKUP($A8,'Return Data'!$B$7:$R$2292,12,0)</f>
        <v>3.9619</v>
      </c>
      <c r="S8" s="66">
        <f t="shared" ref="S8:S24" si="7">RANK(R8,R$8:R$24,0)</f>
        <v>3</v>
      </c>
      <c r="T8" s="65">
        <f>VLOOKUP($A8,'Return Data'!$B$7:$R$2292,13,0)</f>
        <v>3.9714999999999998</v>
      </c>
      <c r="U8" s="66">
        <f t="shared" ref="U8:U19" si="8">RANK(T8,T$8:T$24,0)</f>
        <v>2</v>
      </c>
      <c r="V8" s="65">
        <f>VLOOKUP($A8,'Return Data'!$B$7:$R$2292,17,0)</f>
        <v>4.9177999999999997</v>
      </c>
      <c r="W8" s="66">
        <f>RANK(V8,V$8:V$24,0)</f>
        <v>1</v>
      </c>
      <c r="X8" s="65">
        <f>VLOOKUP($A8,'Return Data'!$B$7:$R$2292,14,0)</f>
        <v>5.7670000000000003</v>
      </c>
      <c r="Y8" s="66">
        <f>RANK(X8,X$8:X$24,0)</f>
        <v>1</v>
      </c>
      <c r="Z8" s="65">
        <f>VLOOKUP($A8,'Return Data'!$B$7:$R$2292,16,0)</f>
        <v>6.8141999999999996</v>
      </c>
      <c r="AA8" s="67">
        <f t="shared" ref="AA8:AA24" si="9">RANK(Z8,Z$8:Z$24,0)</f>
        <v>10</v>
      </c>
    </row>
    <row r="9" spans="1:27" x14ac:dyDescent="0.3">
      <c r="A9" s="63" t="s">
        <v>1158</v>
      </c>
      <c r="B9" s="64">
        <f>VLOOKUP($A9,'Return Data'!$B$7:$R$2292,3,0)</f>
        <v>44651</v>
      </c>
      <c r="C9" s="65">
        <f>VLOOKUP($A9,'Return Data'!$B$7:$R$2292,4,0)</f>
        <v>1147.2526</v>
      </c>
      <c r="D9" s="65">
        <f>VLOOKUP($A9,'Return Data'!$B$7:$R$2292,5,0)</f>
        <v>11.851800000000001</v>
      </c>
      <c r="E9" s="66">
        <f t="shared" si="0"/>
        <v>9</v>
      </c>
      <c r="F9" s="65">
        <f>VLOOKUP($A9,'Return Data'!$B$7:$R$2292,6,0)</f>
        <v>7.5162000000000004</v>
      </c>
      <c r="G9" s="66">
        <f t="shared" si="1"/>
        <v>9</v>
      </c>
      <c r="H9" s="65">
        <f>VLOOKUP($A9,'Return Data'!$B$7:$R$2292,7,0)</f>
        <v>5.9225000000000003</v>
      </c>
      <c r="I9" s="66">
        <f t="shared" si="2"/>
        <v>11</v>
      </c>
      <c r="J9" s="65">
        <f>VLOOKUP($A9,'Return Data'!$B$7:$R$2292,8,0)</f>
        <v>5.4356</v>
      </c>
      <c r="K9" s="66">
        <f t="shared" si="3"/>
        <v>10</v>
      </c>
      <c r="L9" s="65">
        <f>VLOOKUP($A9,'Return Data'!$B$7:$R$2292,9,0)</f>
        <v>4.9211</v>
      </c>
      <c r="M9" s="66">
        <f t="shared" si="4"/>
        <v>5</v>
      </c>
      <c r="N9" s="65">
        <f>VLOOKUP($A9,'Return Data'!$B$7:$R$2292,10,0)</f>
        <v>4.3182999999999998</v>
      </c>
      <c r="O9" s="66">
        <f t="shared" si="5"/>
        <v>5</v>
      </c>
      <c r="P9" s="65">
        <f>VLOOKUP($A9,'Return Data'!$B$7:$R$2292,11,0)</f>
        <v>3.9289999999999998</v>
      </c>
      <c r="Q9" s="66">
        <f t="shared" si="6"/>
        <v>6</v>
      </c>
      <c r="R9" s="65">
        <f>VLOOKUP($A9,'Return Data'!$B$7:$R$2292,12,0)</f>
        <v>3.9180000000000001</v>
      </c>
      <c r="S9" s="66">
        <f t="shared" si="7"/>
        <v>6</v>
      </c>
      <c r="T9" s="65">
        <f>VLOOKUP($A9,'Return Data'!$B$7:$R$2292,13,0)</f>
        <v>3.8953000000000002</v>
      </c>
      <c r="U9" s="66">
        <f t="shared" si="8"/>
        <v>5</v>
      </c>
      <c r="V9" s="65"/>
      <c r="W9" s="66"/>
      <c r="X9" s="65"/>
      <c r="Y9" s="66"/>
      <c r="Z9" s="65">
        <f>VLOOKUP($A9,'Return Data'!$B$7:$R$2292,16,0)</f>
        <v>5.3163</v>
      </c>
      <c r="AA9" s="67">
        <f t="shared" si="9"/>
        <v>15</v>
      </c>
    </row>
    <row r="10" spans="1:27" x14ac:dyDescent="0.3">
      <c r="A10" s="63" t="s">
        <v>2029</v>
      </c>
      <c r="B10" s="64">
        <f>VLOOKUP($A10,'Return Data'!$B$7:$R$2292,3,0)</f>
        <v>44651</v>
      </c>
      <c r="C10" s="65">
        <f>VLOOKUP($A10,'Return Data'!$B$7:$R$2292,4,0)</f>
        <v>1120.0688</v>
      </c>
      <c r="D10" s="65">
        <f>VLOOKUP($A10,'Return Data'!$B$7:$R$2292,5,0)</f>
        <v>8.5854999999999997</v>
      </c>
      <c r="E10" s="66">
        <f t="shared" si="0"/>
        <v>15</v>
      </c>
      <c r="F10" s="65">
        <f>VLOOKUP($A10,'Return Data'!$B$7:$R$2292,6,0)</f>
        <v>6.0141999999999998</v>
      </c>
      <c r="G10" s="66">
        <f t="shared" si="1"/>
        <v>15</v>
      </c>
      <c r="H10" s="65">
        <f>VLOOKUP($A10,'Return Data'!$B$7:$R$2292,7,0)</f>
        <v>4.4972000000000003</v>
      </c>
      <c r="I10" s="66">
        <f t="shared" si="2"/>
        <v>16</v>
      </c>
      <c r="J10" s="65">
        <f>VLOOKUP($A10,'Return Data'!$B$7:$R$2292,8,0)</f>
        <v>3.9138000000000002</v>
      </c>
      <c r="K10" s="66">
        <f t="shared" si="3"/>
        <v>17</v>
      </c>
      <c r="L10" s="65">
        <f>VLOOKUP($A10,'Return Data'!$B$7:$R$2292,9,0)</f>
        <v>3.6065</v>
      </c>
      <c r="M10" s="66">
        <f t="shared" si="4"/>
        <v>17</v>
      </c>
      <c r="N10" s="65">
        <f>VLOOKUP($A10,'Return Data'!$B$7:$R$2292,10,0)</f>
        <v>3.8736000000000002</v>
      </c>
      <c r="O10" s="66">
        <f t="shared" si="5"/>
        <v>9</v>
      </c>
      <c r="P10" s="65">
        <f>VLOOKUP($A10,'Return Data'!$B$7:$R$2292,11,0)</f>
        <v>3.6113</v>
      </c>
      <c r="Q10" s="66">
        <f t="shared" si="6"/>
        <v>10</v>
      </c>
      <c r="R10" s="65">
        <f>VLOOKUP($A10,'Return Data'!$B$7:$R$2292,12,0)</f>
        <v>3.4274</v>
      </c>
      <c r="S10" s="66">
        <f t="shared" si="7"/>
        <v>14</v>
      </c>
      <c r="T10" s="65">
        <f>VLOOKUP($A10,'Return Data'!$B$7:$R$2292,13,0)</f>
        <v>3.2294</v>
      </c>
      <c r="U10" s="66">
        <f t="shared" si="8"/>
        <v>14</v>
      </c>
      <c r="V10" s="65"/>
      <c r="W10" s="66"/>
      <c r="X10" s="65"/>
      <c r="Y10" s="66"/>
      <c r="Z10" s="65">
        <f>VLOOKUP($A10,'Return Data'!$B$7:$R$2292,16,0)</f>
        <v>4.1577000000000002</v>
      </c>
      <c r="AA10" s="67">
        <f t="shared" si="9"/>
        <v>16</v>
      </c>
    </row>
    <row r="11" spans="1:27" x14ac:dyDescent="0.3">
      <c r="A11" s="63" t="s">
        <v>1160</v>
      </c>
      <c r="B11" s="64">
        <f>VLOOKUP($A11,'Return Data'!$B$7:$R$2292,3,0)</f>
        <v>44651</v>
      </c>
      <c r="C11" s="65">
        <f>VLOOKUP($A11,'Return Data'!$B$7:$R$2292,4,0)</f>
        <v>42.7986</v>
      </c>
      <c r="D11" s="65">
        <f>VLOOKUP($A11,'Return Data'!$B$7:$R$2292,5,0)</f>
        <v>16.210999999999999</v>
      </c>
      <c r="E11" s="66">
        <f t="shared" si="0"/>
        <v>3</v>
      </c>
      <c r="F11" s="65">
        <f>VLOOKUP($A11,'Return Data'!$B$7:$R$2292,6,0)</f>
        <v>9.1036999999999999</v>
      </c>
      <c r="G11" s="66">
        <f t="shared" si="1"/>
        <v>2</v>
      </c>
      <c r="H11" s="65">
        <f>VLOOKUP($A11,'Return Data'!$B$7:$R$2292,7,0)</f>
        <v>5.5980999999999996</v>
      </c>
      <c r="I11" s="66">
        <f t="shared" si="2"/>
        <v>15</v>
      </c>
      <c r="J11" s="65">
        <f>VLOOKUP($A11,'Return Data'!$B$7:$R$2292,8,0)</f>
        <v>5.4878999999999998</v>
      </c>
      <c r="K11" s="66">
        <f t="shared" si="3"/>
        <v>8</v>
      </c>
      <c r="L11" s="65">
        <f>VLOOKUP($A11,'Return Data'!$B$7:$R$2292,9,0)</f>
        <v>4.6760999999999999</v>
      </c>
      <c r="M11" s="66">
        <f t="shared" si="4"/>
        <v>9</v>
      </c>
      <c r="N11" s="65">
        <f>VLOOKUP($A11,'Return Data'!$B$7:$R$2292,10,0)</f>
        <v>3.7547000000000001</v>
      </c>
      <c r="O11" s="66">
        <f t="shared" si="5"/>
        <v>13</v>
      </c>
      <c r="P11" s="65">
        <f>VLOOKUP($A11,'Return Data'!$B$7:$R$2292,11,0)</f>
        <v>3.5474999999999999</v>
      </c>
      <c r="Q11" s="66">
        <f t="shared" si="6"/>
        <v>11</v>
      </c>
      <c r="R11" s="65">
        <f>VLOOKUP($A11,'Return Data'!$B$7:$R$2292,12,0)</f>
        <v>3.6505999999999998</v>
      </c>
      <c r="S11" s="66">
        <f t="shared" si="7"/>
        <v>10</v>
      </c>
      <c r="T11" s="65">
        <f>VLOOKUP($A11,'Return Data'!$B$7:$R$2292,13,0)</f>
        <v>3.7101999999999999</v>
      </c>
      <c r="U11" s="66">
        <f t="shared" si="8"/>
        <v>9</v>
      </c>
      <c r="V11" s="65">
        <f>VLOOKUP($A11,'Return Data'!$B$7:$R$2292,17,0)</f>
        <v>4.5498000000000003</v>
      </c>
      <c r="W11" s="66">
        <f t="shared" ref="W11:W19" si="10">RANK(V11,V$8:V$24,0)</f>
        <v>7</v>
      </c>
      <c r="X11" s="65">
        <f>VLOOKUP($A11,'Return Data'!$B$7:$R$2292,14,0)</f>
        <v>5.2949000000000002</v>
      </c>
      <c r="Y11" s="66">
        <f t="shared" ref="Y11:Y19" si="11">RANK(X11,X$8:X$24,0)</f>
        <v>9</v>
      </c>
      <c r="Z11" s="65">
        <f>VLOOKUP($A11,'Return Data'!$B$7:$R$2292,16,0)</f>
        <v>6.6706000000000003</v>
      </c>
      <c r="AA11" s="67">
        <f t="shared" si="9"/>
        <v>12</v>
      </c>
    </row>
    <row r="12" spans="1:27" x14ac:dyDescent="0.3">
      <c r="A12" s="63" t="s">
        <v>1161</v>
      </c>
      <c r="B12" s="64">
        <f>VLOOKUP($A12,'Return Data'!$B$7:$R$2292,3,0)</f>
        <v>44651</v>
      </c>
      <c r="C12" s="65">
        <f>VLOOKUP($A12,'Return Data'!$B$7:$R$2292,4,0)</f>
        <v>40.369100000000003</v>
      </c>
      <c r="D12" s="65">
        <f>VLOOKUP($A12,'Return Data'!$B$7:$R$2292,5,0)</f>
        <v>10.8531</v>
      </c>
      <c r="E12" s="66">
        <f t="shared" si="0"/>
        <v>12</v>
      </c>
      <c r="F12" s="65">
        <f>VLOOKUP($A12,'Return Data'!$B$7:$R$2292,6,0)</f>
        <v>7.3582999999999998</v>
      </c>
      <c r="G12" s="66">
        <f t="shared" si="1"/>
        <v>11</v>
      </c>
      <c r="H12" s="65">
        <f>VLOOKUP($A12,'Return Data'!$B$7:$R$2292,7,0)</f>
        <v>5.6894999999999998</v>
      </c>
      <c r="I12" s="66">
        <f t="shared" si="2"/>
        <v>13</v>
      </c>
      <c r="J12" s="65">
        <f>VLOOKUP($A12,'Return Data'!$B$7:$R$2292,8,0)</f>
        <v>5.1509</v>
      </c>
      <c r="K12" s="66">
        <f t="shared" si="3"/>
        <v>12</v>
      </c>
      <c r="L12" s="65">
        <f>VLOOKUP($A12,'Return Data'!$B$7:$R$2292,9,0)</f>
        <v>4.4177</v>
      </c>
      <c r="M12" s="66">
        <f t="shared" si="4"/>
        <v>12</v>
      </c>
      <c r="N12" s="65">
        <f>VLOOKUP($A12,'Return Data'!$B$7:$R$2292,10,0)</f>
        <v>3.8435999999999999</v>
      </c>
      <c r="O12" s="66">
        <f t="shared" si="5"/>
        <v>11</v>
      </c>
      <c r="P12" s="65">
        <f>VLOOKUP($A12,'Return Data'!$B$7:$R$2292,11,0)</f>
        <v>3.6331000000000002</v>
      </c>
      <c r="Q12" s="66">
        <f t="shared" si="6"/>
        <v>9</v>
      </c>
      <c r="R12" s="65">
        <f>VLOOKUP($A12,'Return Data'!$B$7:$R$2292,12,0)</f>
        <v>3.7155</v>
      </c>
      <c r="S12" s="66">
        <f t="shared" si="7"/>
        <v>9</v>
      </c>
      <c r="T12" s="65">
        <f>VLOOKUP($A12,'Return Data'!$B$7:$R$2292,13,0)</f>
        <v>3.698</v>
      </c>
      <c r="U12" s="66">
        <f t="shared" si="8"/>
        <v>10</v>
      </c>
      <c r="V12" s="65">
        <f>VLOOKUP($A12,'Return Data'!$B$7:$R$2292,17,0)</f>
        <v>4.4523999999999999</v>
      </c>
      <c r="W12" s="66">
        <f t="shared" si="10"/>
        <v>8</v>
      </c>
      <c r="X12" s="65">
        <f>VLOOKUP($A12,'Return Data'!$B$7:$R$2292,14,0)</f>
        <v>5.5244</v>
      </c>
      <c r="Y12" s="66">
        <f t="shared" si="11"/>
        <v>7</v>
      </c>
      <c r="Z12" s="65">
        <f>VLOOKUP($A12,'Return Data'!$B$7:$R$2292,16,0)</f>
        <v>7.1726999999999999</v>
      </c>
      <c r="AA12" s="67">
        <f t="shared" si="9"/>
        <v>5</v>
      </c>
    </row>
    <row r="13" spans="1:27" x14ac:dyDescent="0.3">
      <c r="A13" s="63" t="s">
        <v>1163</v>
      </c>
      <c r="B13" s="64">
        <f>VLOOKUP($A13,'Return Data'!$B$7:$R$2292,3,0)</f>
        <v>44651</v>
      </c>
      <c r="C13" s="65">
        <f>VLOOKUP($A13,'Return Data'!$B$7:$R$2292,4,0)</f>
        <v>4590.6133</v>
      </c>
      <c r="D13" s="65">
        <f>VLOOKUP($A13,'Return Data'!$B$7:$R$2292,5,0)</f>
        <v>12.0609</v>
      </c>
      <c r="E13" s="66">
        <f t="shared" si="0"/>
        <v>7</v>
      </c>
      <c r="F13" s="65">
        <f>VLOOKUP($A13,'Return Data'!$B$7:$R$2292,6,0)</f>
        <v>7.66</v>
      </c>
      <c r="G13" s="66">
        <f t="shared" si="1"/>
        <v>8</v>
      </c>
      <c r="H13" s="65">
        <f>VLOOKUP($A13,'Return Data'!$B$7:$R$2292,7,0)</f>
        <v>6.0949999999999998</v>
      </c>
      <c r="I13" s="66">
        <f t="shared" si="2"/>
        <v>8</v>
      </c>
      <c r="J13" s="65">
        <f>VLOOKUP($A13,'Return Data'!$B$7:$R$2292,8,0)</f>
        <v>5.5945</v>
      </c>
      <c r="K13" s="66">
        <f t="shared" si="3"/>
        <v>7</v>
      </c>
      <c r="L13" s="65">
        <f>VLOOKUP($A13,'Return Data'!$B$7:$R$2292,9,0)</f>
        <v>4.7803000000000004</v>
      </c>
      <c r="M13" s="66">
        <f t="shared" si="4"/>
        <v>7</v>
      </c>
      <c r="N13" s="65">
        <f>VLOOKUP($A13,'Return Data'!$B$7:$R$2292,10,0)</f>
        <v>4.1822999999999997</v>
      </c>
      <c r="O13" s="66">
        <f t="shared" si="5"/>
        <v>7</v>
      </c>
      <c r="P13" s="65">
        <f>VLOOKUP($A13,'Return Data'!$B$7:$R$2292,11,0)</f>
        <v>3.8805999999999998</v>
      </c>
      <c r="Q13" s="66">
        <f t="shared" si="6"/>
        <v>7</v>
      </c>
      <c r="R13" s="65">
        <f>VLOOKUP($A13,'Return Data'!$B$7:$R$2292,12,0)</f>
        <v>3.8780000000000001</v>
      </c>
      <c r="S13" s="66">
        <f t="shared" si="7"/>
        <v>7</v>
      </c>
      <c r="T13" s="65">
        <f>VLOOKUP($A13,'Return Data'!$B$7:$R$2292,13,0)</f>
        <v>3.8923000000000001</v>
      </c>
      <c r="U13" s="66">
        <f t="shared" si="8"/>
        <v>6</v>
      </c>
      <c r="V13" s="65">
        <f>VLOOKUP($A13,'Return Data'!$B$7:$R$2292,17,0)</f>
        <v>4.8715000000000002</v>
      </c>
      <c r="W13" s="66">
        <f t="shared" si="10"/>
        <v>2</v>
      </c>
      <c r="X13" s="65">
        <f>VLOOKUP($A13,'Return Data'!$B$7:$R$2292,14,0)</f>
        <v>5.7083000000000004</v>
      </c>
      <c r="Y13" s="66">
        <f t="shared" si="11"/>
        <v>2</v>
      </c>
      <c r="Z13" s="65">
        <f>VLOOKUP($A13,'Return Data'!$B$7:$R$2292,16,0)</f>
        <v>7.0338000000000003</v>
      </c>
      <c r="AA13" s="67">
        <f t="shared" si="9"/>
        <v>9</v>
      </c>
    </row>
    <row r="14" spans="1:27" x14ac:dyDescent="0.3">
      <c r="A14" s="63" t="s">
        <v>1165</v>
      </c>
      <c r="B14" s="64">
        <f>VLOOKUP($A14,'Return Data'!$B$7:$R$2292,3,0)</f>
        <v>44651</v>
      </c>
      <c r="C14" s="65">
        <f>VLOOKUP($A14,'Return Data'!$B$7:$R$2292,4,0)</f>
        <v>304.2355</v>
      </c>
      <c r="D14" s="65">
        <f>VLOOKUP($A14,'Return Data'!$B$7:$R$2292,5,0)</f>
        <v>12.769600000000001</v>
      </c>
      <c r="E14" s="66">
        <f t="shared" si="0"/>
        <v>5</v>
      </c>
      <c r="F14" s="65">
        <f>VLOOKUP($A14,'Return Data'!$B$7:$R$2292,6,0)</f>
        <v>7.9634</v>
      </c>
      <c r="G14" s="66">
        <f t="shared" si="1"/>
        <v>6</v>
      </c>
      <c r="H14" s="65">
        <f>VLOOKUP($A14,'Return Data'!$B$7:$R$2292,7,0)</f>
        <v>6.2047999999999996</v>
      </c>
      <c r="I14" s="66">
        <f t="shared" si="2"/>
        <v>7</v>
      </c>
      <c r="J14" s="65">
        <f>VLOOKUP($A14,'Return Data'!$B$7:$R$2292,8,0)</f>
        <v>5.7861000000000002</v>
      </c>
      <c r="K14" s="66">
        <f t="shared" si="3"/>
        <v>3</v>
      </c>
      <c r="L14" s="65">
        <f>VLOOKUP($A14,'Return Data'!$B$7:$R$2292,9,0)</f>
        <v>5.0058999999999996</v>
      </c>
      <c r="M14" s="66">
        <f t="shared" si="4"/>
        <v>2</v>
      </c>
      <c r="N14" s="65">
        <f>VLOOKUP($A14,'Return Data'!$B$7:$R$2292,10,0)</f>
        <v>4.1256000000000004</v>
      </c>
      <c r="O14" s="66">
        <f t="shared" si="5"/>
        <v>8</v>
      </c>
      <c r="P14" s="65">
        <f>VLOOKUP($A14,'Return Data'!$B$7:$R$2292,11,0)</f>
        <v>3.8243999999999998</v>
      </c>
      <c r="Q14" s="66">
        <f t="shared" si="6"/>
        <v>8</v>
      </c>
      <c r="R14" s="65">
        <f>VLOOKUP($A14,'Return Data'!$B$7:$R$2292,12,0)</f>
        <v>3.8140999999999998</v>
      </c>
      <c r="S14" s="66">
        <f t="shared" si="7"/>
        <v>8</v>
      </c>
      <c r="T14" s="65">
        <f>VLOOKUP($A14,'Return Data'!$B$7:$R$2292,13,0)</f>
        <v>3.8092000000000001</v>
      </c>
      <c r="U14" s="66">
        <f t="shared" si="8"/>
        <v>8</v>
      </c>
      <c r="V14" s="65">
        <f>VLOOKUP($A14,'Return Data'!$B$7:$R$2292,17,0)</f>
        <v>4.7045000000000003</v>
      </c>
      <c r="W14" s="66">
        <f t="shared" si="10"/>
        <v>5</v>
      </c>
      <c r="X14" s="65">
        <f>VLOOKUP($A14,'Return Data'!$B$7:$R$2292,14,0)</f>
        <v>5.53</v>
      </c>
      <c r="Y14" s="66">
        <f t="shared" si="11"/>
        <v>5</v>
      </c>
      <c r="Z14" s="65">
        <f>VLOOKUP($A14,'Return Data'!$B$7:$R$2292,16,0)</f>
        <v>7.1670999999999996</v>
      </c>
      <c r="AA14" s="67">
        <f t="shared" si="9"/>
        <v>6</v>
      </c>
    </row>
    <row r="15" spans="1:27" x14ac:dyDescent="0.3">
      <c r="A15" s="63" t="s">
        <v>1168</v>
      </c>
      <c r="B15" s="64">
        <f>VLOOKUP($A15,'Return Data'!$B$7:$R$2292,3,0)</f>
        <v>44651</v>
      </c>
      <c r="C15" s="65">
        <f>VLOOKUP($A15,'Return Data'!$B$7:$R$2292,4,0)</f>
        <v>32.887900000000002</v>
      </c>
      <c r="D15" s="65">
        <f>VLOOKUP($A15,'Return Data'!$B$7:$R$2292,5,0)</f>
        <v>11.5459</v>
      </c>
      <c r="E15" s="66">
        <f t="shared" si="0"/>
        <v>10</v>
      </c>
      <c r="F15" s="65">
        <f>VLOOKUP($A15,'Return Data'!$B$7:$R$2292,6,0)</f>
        <v>7.9218999999999999</v>
      </c>
      <c r="G15" s="66">
        <f t="shared" si="1"/>
        <v>7</v>
      </c>
      <c r="H15" s="65">
        <f>VLOOKUP($A15,'Return Data'!$B$7:$R$2292,7,0)</f>
        <v>6.0793999999999997</v>
      </c>
      <c r="I15" s="66">
        <f t="shared" si="2"/>
        <v>9</v>
      </c>
      <c r="J15" s="65">
        <f>VLOOKUP($A15,'Return Data'!$B$7:$R$2292,8,0)</f>
        <v>5.0435999999999996</v>
      </c>
      <c r="K15" s="66">
        <f t="shared" si="3"/>
        <v>13</v>
      </c>
      <c r="L15" s="65">
        <f>VLOOKUP($A15,'Return Data'!$B$7:$R$2292,9,0)</f>
        <v>4.1928999999999998</v>
      </c>
      <c r="M15" s="66">
        <f t="shared" si="4"/>
        <v>14</v>
      </c>
      <c r="N15" s="65">
        <f>VLOOKUP($A15,'Return Data'!$B$7:$R$2292,10,0)</f>
        <v>3.6078999999999999</v>
      </c>
      <c r="O15" s="66">
        <f t="shared" si="5"/>
        <v>15</v>
      </c>
      <c r="P15" s="65">
        <f>VLOOKUP($A15,'Return Data'!$B$7:$R$2292,11,0)</f>
        <v>3.2294</v>
      </c>
      <c r="Q15" s="66">
        <f t="shared" si="6"/>
        <v>16</v>
      </c>
      <c r="R15" s="65">
        <f>VLOOKUP($A15,'Return Data'!$B$7:$R$2292,12,0)</f>
        <v>3.1478000000000002</v>
      </c>
      <c r="S15" s="66">
        <f t="shared" si="7"/>
        <v>17</v>
      </c>
      <c r="T15" s="65">
        <f>VLOOKUP($A15,'Return Data'!$B$7:$R$2292,13,0)</f>
        <v>3.0901000000000001</v>
      </c>
      <c r="U15" s="66">
        <f t="shared" si="8"/>
        <v>16</v>
      </c>
      <c r="V15" s="65">
        <f>VLOOKUP($A15,'Return Data'!$B$7:$R$2292,17,0)</f>
        <v>3.7770999999999999</v>
      </c>
      <c r="W15" s="66">
        <f t="shared" si="10"/>
        <v>13</v>
      </c>
      <c r="X15" s="65">
        <f>VLOOKUP($A15,'Return Data'!$B$7:$R$2292,14,0)</f>
        <v>4.5176999999999996</v>
      </c>
      <c r="Y15" s="66">
        <f t="shared" si="11"/>
        <v>13</v>
      </c>
      <c r="Z15" s="65">
        <f>VLOOKUP($A15,'Return Data'!$B$7:$R$2292,16,0)</f>
        <v>6.4223999999999997</v>
      </c>
      <c r="AA15" s="67">
        <f t="shared" si="9"/>
        <v>13</v>
      </c>
    </row>
    <row r="16" spans="1:27" x14ac:dyDescent="0.3">
      <c r="A16" s="63" t="s">
        <v>1171</v>
      </c>
      <c r="B16" s="64">
        <f>VLOOKUP($A16,'Return Data'!$B$7:$R$2292,3,0)</f>
        <v>44651</v>
      </c>
      <c r="C16" s="65">
        <f>VLOOKUP($A16,'Return Data'!$B$7:$R$2292,4,0)</f>
        <v>2477.3870999999999</v>
      </c>
      <c r="D16" s="65">
        <f>VLOOKUP($A16,'Return Data'!$B$7:$R$2292,5,0)</f>
        <v>20.324100000000001</v>
      </c>
      <c r="E16" s="66">
        <f t="shared" si="0"/>
        <v>1</v>
      </c>
      <c r="F16" s="65">
        <f>VLOOKUP($A16,'Return Data'!$B$7:$R$2292,6,0)</f>
        <v>11.192299999999999</v>
      </c>
      <c r="G16" s="66">
        <f t="shared" si="1"/>
        <v>1</v>
      </c>
      <c r="H16" s="65">
        <f>VLOOKUP($A16,'Return Data'!$B$7:$R$2292,7,0)</f>
        <v>6.6909999999999998</v>
      </c>
      <c r="I16" s="66">
        <f t="shared" si="2"/>
        <v>2</v>
      </c>
      <c r="J16" s="65">
        <f>VLOOKUP($A16,'Return Data'!$B$7:$R$2292,8,0)</f>
        <v>6.0263</v>
      </c>
      <c r="K16" s="66">
        <f t="shared" si="3"/>
        <v>2</v>
      </c>
      <c r="L16" s="65">
        <f>VLOOKUP($A16,'Return Data'!$B$7:$R$2292,9,0)</f>
        <v>4.6718000000000002</v>
      </c>
      <c r="M16" s="66">
        <f t="shared" si="4"/>
        <v>10</v>
      </c>
      <c r="N16" s="65">
        <f>VLOOKUP($A16,'Return Data'!$B$7:$R$2292,10,0)</f>
        <v>3.7869999999999999</v>
      </c>
      <c r="O16" s="66">
        <f t="shared" si="5"/>
        <v>12</v>
      </c>
      <c r="P16" s="65">
        <f>VLOOKUP($A16,'Return Data'!$B$7:$R$2292,11,0)</f>
        <v>3.4996</v>
      </c>
      <c r="Q16" s="66">
        <f t="shared" si="6"/>
        <v>12</v>
      </c>
      <c r="R16" s="65">
        <f>VLOOKUP($A16,'Return Data'!$B$7:$R$2292,12,0)</f>
        <v>3.569</v>
      </c>
      <c r="S16" s="66">
        <f t="shared" si="7"/>
        <v>11</v>
      </c>
      <c r="T16" s="65">
        <f>VLOOKUP($A16,'Return Data'!$B$7:$R$2292,13,0)</f>
        <v>3.5676000000000001</v>
      </c>
      <c r="U16" s="66">
        <f t="shared" si="8"/>
        <v>11</v>
      </c>
      <c r="V16" s="65">
        <f>VLOOKUP($A16,'Return Data'!$B$7:$R$2292,17,0)</f>
        <v>4.4138000000000002</v>
      </c>
      <c r="W16" s="66">
        <f t="shared" si="10"/>
        <v>10</v>
      </c>
      <c r="X16" s="65">
        <f>VLOOKUP($A16,'Return Data'!$B$7:$R$2292,14,0)</f>
        <v>5.0575999999999999</v>
      </c>
      <c r="Y16" s="66">
        <f t="shared" si="11"/>
        <v>11</v>
      </c>
      <c r="Z16" s="65">
        <f>VLOOKUP($A16,'Return Data'!$B$7:$R$2292,16,0)</f>
        <v>7.4672999999999998</v>
      </c>
      <c r="AA16" s="67">
        <f t="shared" si="9"/>
        <v>1</v>
      </c>
    </row>
    <row r="17" spans="1:27" x14ac:dyDescent="0.3">
      <c r="A17" s="63" t="s">
        <v>1175</v>
      </c>
      <c r="B17" s="64">
        <f>VLOOKUP($A17,'Return Data'!$B$7:$R$2292,3,0)</f>
        <v>44651</v>
      </c>
      <c r="C17" s="65">
        <f>VLOOKUP($A17,'Return Data'!$B$7:$R$2292,4,0)</f>
        <v>3600.4965000000002</v>
      </c>
      <c r="D17" s="65">
        <f>VLOOKUP($A17,'Return Data'!$B$7:$R$2292,5,0)</f>
        <v>11.253</v>
      </c>
      <c r="E17" s="66">
        <f t="shared" si="0"/>
        <v>11</v>
      </c>
      <c r="F17" s="65">
        <f>VLOOKUP($A17,'Return Data'!$B$7:$R$2292,6,0)</f>
        <v>7.3537999999999997</v>
      </c>
      <c r="G17" s="66">
        <f t="shared" si="1"/>
        <v>12</v>
      </c>
      <c r="H17" s="65">
        <f>VLOOKUP($A17,'Return Data'!$B$7:$R$2292,7,0)</f>
        <v>6.23</v>
      </c>
      <c r="I17" s="66">
        <f t="shared" si="2"/>
        <v>6</v>
      </c>
      <c r="J17" s="65">
        <f>VLOOKUP($A17,'Return Data'!$B$7:$R$2292,8,0)</f>
        <v>5.6753</v>
      </c>
      <c r="K17" s="66">
        <f t="shared" si="3"/>
        <v>6</v>
      </c>
      <c r="L17" s="65">
        <f>VLOOKUP($A17,'Return Data'!$B$7:$R$2292,9,0)</f>
        <v>4.8868</v>
      </c>
      <c r="M17" s="66">
        <f t="shared" si="4"/>
        <v>6</v>
      </c>
      <c r="N17" s="65">
        <f>VLOOKUP($A17,'Return Data'!$B$7:$R$2292,10,0)</f>
        <v>4.2775999999999996</v>
      </c>
      <c r="O17" s="66">
        <f t="shared" si="5"/>
        <v>6</v>
      </c>
      <c r="P17" s="65">
        <f>VLOOKUP($A17,'Return Data'!$B$7:$R$2292,11,0)</f>
        <v>3.9291999999999998</v>
      </c>
      <c r="Q17" s="66">
        <f t="shared" si="6"/>
        <v>5</v>
      </c>
      <c r="R17" s="65">
        <f>VLOOKUP($A17,'Return Data'!$B$7:$R$2292,12,0)</f>
        <v>3.9241000000000001</v>
      </c>
      <c r="S17" s="66">
        <f t="shared" si="7"/>
        <v>5</v>
      </c>
      <c r="T17" s="65">
        <f>VLOOKUP($A17,'Return Data'!$B$7:$R$2292,13,0)</f>
        <v>3.8521999999999998</v>
      </c>
      <c r="U17" s="66">
        <f t="shared" si="8"/>
        <v>7</v>
      </c>
      <c r="V17" s="65">
        <f>VLOOKUP($A17,'Return Data'!$B$7:$R$2292,17,0)</f>
        <v>4.4488000000000003</v>
      </c>
      <c r="W17" s="66">
        <f t="shared" si="10"/>
        <v>9</v>
      </c>
      <c r="X17" s="65">
        <f>VLOOKUP($A17,'Return Data'!$B$7:$R$2292,14,0)</f>
        <v>5.3731999999999998</v>
      </c>
      <c r="Y17" s="66">
        <f t="shared" si="11"/>
        <v>8</v>
      </c>
      <c r="Z17" s="65">
        <f>VLOOKUP($A17,'Return Data'!$B$7:$R$2292,16,0)</f>
        <v>7.0805999999999996</v>
      </c>
      <c r="AA17" s="67">
        <f t="shared" si="9"/>
        <v>8</v>
      </c>
    </row>
    <row r="18" spans="1:27" x14ac:dyDescent="0.3">
      <c r="A18" s="63" t="s">
        <v>1178</v>
      </c>
      <c r="B18" s="64">
        <f>VLOOKUP($A18,'Return Data'!$B$7:$R$2292,3,0)</f>
        <v>44651</v>
      </c>
      <c r="C18" s="65">
        <f>VLOOKUP($A18,'Return Data'!$B$7:$R$2292,4,0)</f>
        <v>32.139343032848402</v>
      </c>
      <c r="D18" s="65">
        <f>VLOOKUP($A18,'Return Data'!$B$7:$R$2292,5,0)</f>
        <v>16.530799999999999</v>
      </c>
      <c r="E18" s="66">
        <f t="shared" si="0"/>
        <v>2</v>
      </c>
      <c r="F18" s="65">
        <f>VLOOKUP($A18,'Return Data'!$B$7:$R$2292,6,0)</f>
        <v>9.0349000000000004</v>
      </c>
      <c r="G18" s="66">
        <f t="shared" si="1"/>
        <v>3</v>
      </c>
      <c r="H18" s="65">
        <f>VLOOKUP($A18,'Return Data'!$B$7:$R$2292,7,0)</f>
        <v>6.6519000000000004</v>
      </c>
      <c r="I18" s="66">
        <f t="shared" si="2"/>
        <v>3</v>
      </c>
      <c r="J18" s="65">
        <f>VLOOKUP($A18,'Return Data'!$B$7:$R$2292,8,0)</f>
        <v>5.4623999999999997</v>
      </c>
      <c r="K18" s="66">
        <f t="shared" si="3"/>
        <v>9</v>
      </c>
      <c r="L18" s="65">
        <f>VLOOKUP($A18,'Return Data'!$B$7:$R$2292,9,0)</f>
        <v>4.5121000000000002</v>
      </c>
      <c r="M18" s="66">
        <f t="shared" si="4"/>
        <v>11</v>
      </c>
      <c r="N18" s="65">
        <f>VLOOKUP($A18,'Return Data'!$B$7:$R$2292,10,0)</f>
        <v>3.6669</v>
      </c>
      <c r="O18" s="66">
        <f t="shared" si="5"/>
        <v>14</v>
      </c>
      <c r="P18" s="65">
        <f>VLOOKUP($A18,'Return Data'!$B$7:$R$2292,11,0)</f>
        <v>3.3601999999999999</v>
      </c>
      <c r="Q18" s="66">
        <f t="shared" si="6"/>
        <v>15</v>
      </c>
      <c r="R18" s="65">
        <f>VLOOKUP($A18,'Return Data'!$B$7:$R$2292,12,0)</f>
        <v>3.2721</v>
      </c>
      <c r="S18" s="66">
        <f t="shared" si="7"/>
        <v>15</v>
      </c>
      <c r="T18" s="65">
        <f>VLOOKUP($A18,'Return Data'!$B$7:$R$2292,13,0)</f>
        <v>3.1556999999999999</v>
      </c>
      <c r="U18" s="66">
        <f t="shared" si="8"/>
        <v>15</v>
      </c>
      <c r="V18" s="65">
        <f>VLOOKUP($A18,'Return Data'!$B$7:$R$2292,17,0)</f>
        <v>3.7755999999999998</v>
      </c>
      <c r="W18" s="66">
        <f t="shared" si="10"/>
        <v>14</v>
      </c>
      <c r="X18" s="65">
        <f>VLOOKUP($A18,'Return Data'!$B$7:$R$2292,14,0)</f>
        <v>5.0453999999999999</v>
      </c>
      <c r="Y18" s="66">
        <f t="shared" si="11"/>
        <v>12</v>
      </c>
      <c r="Z18" s="65">
        <f>VLOOKUP($A18,'Return Data'!$B$7:$R$2292,16,0)</f>
        <v>7.2640000000000002</v>
      </c>
      <c r="AA18" s="67">
        <f t="shared" si="9"/>
        <v>4</v>
      </c>
    </row>
    <row r="19" spans="1:27" x14ac:dyDescent="0.3">
      <c r="A19" s="63" t="s">
        <v>1179</v>
      </c>
      <c r="B19" s="64">
        <f>VLOOKUP($A19,'Return Data'!$B$7:$R$2292,3,0)</f>
        <v>44651</v>
      </c>
      <c r="C19" s="65">
        <f>VLOOKUP($A19,'Return Data'!$B$7:$R$2292,4,0)</f>
        <v>3321.5025999999998</v>
      </c>
      <c r="D19" s="65">
        <f>VLOOKUP($A19,'Return Data'!$B$7:$R$2292,5,0)</f>
        <v>10.715199999999999</v>
      </c>
      <c r="E19" s="66">
        <f t="shared" si="0"/>
        <v>13</v>
      </c>
      <c r="F19" s="65">
        <f>VLOOKUP($A19,'Return Data'!$B$7:$R$2292,6,0)</f>
        <v>7.4165999999999999</v>
      </c>
      <c r="G19" s="66">
        <f t="shared" si="1"/>
        <v>10</v>
      </c>
      <c r="H19" s="65">
        <f>VLOOKUP($A19,'Return Data'!$B$7:$R$2292,7,0)</f>
        <v>6.3952999999999998</v>
      </c>
      <c r="I19" s="66">
        <f t="shared" si="2"/>
        <v>4</v>
      </c>
      <c r="J19" s="65">
        <f>VLOOKUP($A19,'Return Data'!$B$7:$R$2292,8,0)</f>
        <v>5.7695999999999996</v>
      </c>
      <c r="K19" s="66">
        <f t="shared" si="3"/>
        <v>4</v>
      </c>
      <c r="L19" s="65">
        <f>VLOOKUP($A19,'Return Data'!$B$7:$R$2292,9,0)</f>
        <v>4.9230999999999998</v>
      </c>
      <c r="M19" s="66">
        <f t="shared" si="4"/>
        <v>4</v>
      </c>
      <c r="N19" s="65">
        <f>VLOOKUP($A19,'Return Data'!$B$7:$R$2292,10,0)</f>
        <v>4.4241999999999999</v>
      </c>
      <c r="O19" s="66">
        <f t="shared" si="5"/>
        <v>1</v>
      </c>
      <c r="P19" s="65">
        <f>VLOOKUP($A19,'Return Data'!$B$7:$R$2292,11,0)</f>
        <v>4.0412999999999997</v>
      </c>
      <c r="Q19" s="66">
        <f t="shared" si="6"/>
        <v>1</v>
      </c>
      <c r="R19" s="65">
        <f>VLOOKUP($A19,'Return Data'!$B$7:$R$2292,12,0)</f>
        <v>3.9786999999999999</v>
      </c>
      <c r="S19" s="66">
        <f t="shared" si="7"/>
        <v>2</v>
      </c>
      <c r="T19" s="65">
        <f>VLOOKUP($A19,'Return Data'!$B$7:$R$2292,13,0)</f>
        <v>3.9235000000000002</v>
      </c>
      <c r="U19" s="66">
        <f t="shared" si="8"/>
        <v>3</v>
      </c>
      <c r="V19" s="65">
        <f>VLOOKUP($A19,'Return Data'!$B$7:$R$2292,17,0)</f>
        <v>4.6596000000000002</v>
      </c>
      <c r="W19" s="66">
        <f t="shared" si="10"/>
        <v>6</v>
      </c>
      <c r="X19" s="65">
        <f>VLOOKUP($A19,'Return Data'!$B$7:$R$2292,14,0)</f>
        <v>5.5621</v>
      </c>
      <c r="Y19" s="66">
        <f t="shared" si="11"/>
        <v>4</v>
      </c>
      <c r="Z19" s="65">
        <f>VLOOKUP($A19,'Return Data'!$B$7:$R$2292,16,0)</f>
        <v>7.4055999999999997</v>
      </c>
      <c r="AA19" s="67">
        <f t="shared" si="9"/>
        <v>2</v>
      </c>
    </row>
    <row r="20" spans="1:27" x14ac:dyDescent="0.3">
      <c r="A20" s="63" t="s">
        <v>1182</v>
      </c>
      <c r="B20" s="64">
        <f>VLOOKUP($A20,'Return Data'!$B$7:$R$2292,3,0)</f>
        <v>44651</v>
      </c>
      <c r="C20" s="65">
        <f>VLOOKUP($A20,'Return Data'!$B$7:$R$2292,4,0)</f>
        <v>1075.0932</v>
      </c>
      <c r="D20" s="65">
        <f>VLOOKUP($A20,'Return Data'!$B$7:$R$2292,5,0)</f>
        <v>7.0223000000000004</v>
      </c>
      <c r="E20" s="66">
        <f t="shared" si="0"/>
        <v>16</v>
      </c>
      <c r="F20" s="65">
        <f>VLOOKUP($A20,'Return Data'!$B$7:$R$2292,6,0)</f>
        <v>5.6996000000000002</v>
      </c>
      <c r="G20" s="66">
        <f t="shared" si="1"/>
        <v>16</v>
      </c>
      <c r="H20" s="65">
        <f>VLOOKUP($A20,'Return Data'!$B$7:$R$2292,7,0)</f>
        <v>5.6097999999999999</v>
      </c>
      <c r="I20" s="66">
        <f t="shared" si="2"/>
        <v>14</v>
      </c>
      <c r="J20" s="65">
        <f>VLOOKUP($A20,'Return Data'!$B$7:$R$2292,8,0)</f>
        <v>4.8361999999999998</v>
      </c>
      <c r="K20" s="66">
        <f t="shared" si="3"/>
        <v>15</v>
      </c>
      <c r="L20" s="65">
        <f>VLOOKUP($A20,'Return Data'!$B$7:$R$2292,9,0)</f>
        <v>4.1124000000000001</v>
      </c>
      <c r="M20" s="66">
        <f t="shared" si="4"/>
        <v>15</v>
      </c>
      <c r="N20" s="65">
        <f>VLOOKUP($A20,'Return Data'!$B$7:$R$2292,10,0)</f>
        <v>3.5268999999999999</v>
      </c>
      <c r="O20" s="66">
        <f t="shared" si="5"/>
        <v>17</v>
      </c>
      <c r="P20" s="65">
        <f>VLOOKUP($A20,'Return Data'!$B$7:$R$2292,11,0)</f>
        <v>3.1265999999999998</v>
      </c>
      <c r="Q20" s="66">
        <f t="shared" si="6"/>
        <v>17</v>
      </c>
      <c r="R20" s="65">
        <f>VLOOKUP($A20,'Return Data'!$B$7:$R$2292,12,0)</f>
        <v>3.1677</v>
      </c>
      <c r="S20" s="66">
        <f t="shared" si="7"/>
        <v>16</v>
      </c>
      <c r="T20" s="65"/>
      <c r="U20" s="66"/>
      <c r="V20" s="65"/>
      <c r="W20" s="66"/>
      <c r="X20" s="65"/>
      <c r="Y20" s="66"/>
      <c r="Z20" s="65">
        <f>VLOOKUP($A20,'Return Data'!$B$7:$R$2292,16,0)</f>
        <v>3.5625</v>
      </c>
      <c r="AA20" s="67">
        <f t="shared" si="9"/>
        <v>17</v>
      </c>
    </row>
    <row r="21" spans="1:27" x14ac:dyDescent="0.3">
      <c r="A21" s="63" t="s">
        <v>1186</v>
      </c>
      <c r="B21" s="64">
        <f>VLOOKUP($A21,'Return Data'!$B$7:$R$2292,3,0)</f>
        <v>44651</v>
      </c>
      <c r="C21" s="65">
        <f>VLOOKUP($A21,'Return Data'!$B$7:$R$2292,4,0)</f>
        <v>33.692700000000002</v>
      </c>
      <c r="D21" s="65">
        <f>VLOOKUP($A21,'Return Data'!$B$7:$R$2292,5,0)</f>
        <v>10.402799999999999</v>
      </c>
      <c r="E21" s="66">
        <f t="shared" si="0"/>
        <v>14</v>
      </c>
      <c r="F21" s="65">
        <f>VLOOKUP($A21,'Return Data'!$B$7:$R$2292,6,0)</f>
        <v>7.0457000000000001</v>
      </c>
      <c r="G21" s="66">
        <f t="shared" si="1"/>
        <v>14</v>
      </c>
      <c r="H21" s="65">
        <f>VLOOKUP($A21,'Return Data'!$B$7:$R$2292,7,0)</f>
        <v>5.7013999999999996</v>
      </c>
      <c r="I21" s="66">
        <f t="shared" si="2"/>
        <v>12</v>
      </c>
      <c r="J21" s="65">
        <f>VLOOKUP($A21,'Return Data'!$B$7:$R$2292,8,0)</f>
        <v>5.0239000000000003</v>
      </c>
      <c r="K21" s="66">
        <f t="shared" si="3"/>
        <v>14</v>
      </c>
      <c r="L21" s="65">
        <f>VLOOKUP($A21,'Return Data'!$B$7:$R$2292,9,0)</f>
        <v>4.4020999999999999</v>
      </c>
      <c r="M21" s="66">
        <f t="shared" si="4"/>
        <v>13</v>
      </c>
      <c r="N21" s="65">
        <f>VLOOKUP($A21,'Return Data'!$B$7:$R$2292,10,0)</f>
        <v>3.8532000000000002</v>
      </c>
      <c r="O21" s="66">
        <f t="shared" si="5"/>
        <v>10</v>
      </c>
      <c r="P21" s="65">
        <f>VLOOKUP($A21,'Return Data'!$B$7:$R$2292,11,0)</f>
        <v>3.4967999999999999</v>
      </c>
      <c r="Q21" s="66">
        <f t="shared" si="6"/>
        <v>13</v>
      </c>
      <c r="R21" s="65">
        <f>VLOOKUP($A21,'Return Data'!$B$7:$R$2292,12,0)</f>
        <v>3.4851000000000001</v>
      </c>
      <c r="S21" s="66">
        <f t="shared" si="7"/>
        <v>12</v>
      </c>
      <c r="T21" s="65">
        <f>VLOOKUP($A21,'Return Data'!$B$7:$R$2292,13,0)</f>
        <v>3.4434999999999998</v>
      </c>
      <c r="U21" s="66">
        <f>RANK(T21,T$8:T$24,0)</f>
        <v>12</v>
      </c>
      <c r="V21" s="65">
        <f>VLOOKUP($A21,'Return Data'!$B$7:$R$2292,17,0)</f>
        <v>4.2575000000000003</v>
      </c>
      <c r="W21" s="66">
        <f>RANK(V21,V$8:V$24,0)</f>
        <v>11</v>
      </c>
      <c r="X21" s="65">
        <f>VLOOKUP($A21,'Return Data'!$B$7:$R$2292,14,0)</f>
        <v>5.1894999999999998</v>
      </c>
      <c r="Y21" s="66">
        <f>RANK(X21,X$8:X$24,0)</f>
        <v>10</v>
      </c>
      <c r="Z21" s="65">
        <f>VLOOKUP($A21,'Return Data'!$B$7:$R$2292,16,0)</f>
        <v>7.0940000000000003</v>
      </c>
      <c r="AA21" s="67">
        <f t="shared" si="9"/>
        <v>7</v>
      </c>
    </row>
    <row r="22" spans="1:27" x14ac:dyDescent="0.3">
      <c r="A22" s="63" t="s">
        <v>1188</v>
      </c>
      <c r="B22" s="64">
        <f>VLOOKUP($A22,'Return Data'!$B$7:$R$2292,3,0)</f>
        <v>44651</v>
      </c>
      <c r="C22" s="65">
        <f>VLOOKUP($A22,'Return Data'!$B$7:$R$2292,4,0)</f>
        <v>12.081300000000001</v>
      </c>
      <c r="D22" s="65">
        <f>VLOOKUP($A22,'Return Data'!$B$7:$R$2292,5,0)</f>
        <v>5.1368</v>
      </c>
      <c r="E22" s="66">
        <f t="shared" si="0"/>
        <v>17</v>
      </c>
      <c r="F22" s="65">
        <f>VLOOKUP($A22,'Return Data'!$B$7:$R$2292,6,0)</f>
        <v>3.8281000000000001</v>
      </c>
      <c r="G22" s="66">
        <f t="shared" si="1"/>
        <v>17</v>
      </c>
      <c r="H22" s="65">
        <f>VLOOKUP($A22,'Return Data'!$B$7:$R$2292,7,0)</f>
        <v>4.2763</v>
      </c>
      <c r="I22" s="66">
        <f t="shared" si="2"/>
        <v>17</v>
      </c>
      <c r="J22" s="65">
        <f>VLOOKUP($A22,'Return Data'!$B$7:$R$2292,8,0)</f>
        <v>4.6696</v>
      </c>
      <c r="K22" s="66">
        <f t="shared" si="3"/>
        <v>16</v>
      </c>
      <c r="L22" s="65">
        <f>VLOOKUP($A22,'Return Data'!$B$7:$R$2292,9,0)</f>
        <v>4.0289999999999999</v>
      </c>
      <c r="M22" s="66">
        <f t="shared" si="4"/>
        <v>16</v>
      </c>
      <c r="N22" s="65">
        <f>VLOOKUP($A22,'Return Data'!$B$7:$R$2292,10,0)</f>
        <v>3.5693000000000001</v>
      </c>
      <c r="O22" s="66">
        <f t="shared" si="5"/>
        <v>16</v>
      </c>
      <c r="P22" s="65">
        <f>VLOOKUP($A22,'Return Data'!$B$7:$R$2292,11,0)</f>
        <v>3.3759000000000001</v>
      </c>
      <c r="Q22" s="66">
        <f t="shared" si="6"/>
        <v>14</v>
      </c>
      <c r="R22" s="65">
        <f>VLOOKUP($A22,'Return Data'!$B$7:$R$2292,12,0)</f>
        <v>3.4397000000000002</v>
      </c>
      <c r="S22" s="66">
        <f t="shared" si="7"/>
        <v>13</v>
      </c>
      <c r="T22" s="65">
        <f>VLOOKUP($A22,'Return Data'!$B$7:$R$2292,13,0)</f>
        <v>3.4304999999999999</v>
      </c>
      <c r="U22" s="66">
        <f>RANK(T22,T$8:T$24,0)</f>
        <v>13</v>
      </c>
      <c r="V22" s="65">
        <f>VLOOKUP($A22,'Return Data'!$B$7:$R$2292,17,0)</f>
        <v>3.9527000000000001</v>
      </c>
      <c r="W22" s="66">
        <f>RANK(V22,V$8:V$24,0)</f>
        <v>12</v>
      </c>
      <c r="X22" s="65"/>
      <c r="Y22" s="66"/>
      <c r="Z22" s="65">
        <f>VLOOKUP($A22,'Return Data'!$B$7:$R$2292,16,0)</f>
        <v>5.5307000000000004</v>
      </c>
      <c r="AA22" s="67">
        <f t="shared" si="9"/>
        <v>14</v>
      </c>
    </row>
    <row r="23" spans="1:27" x14ac:dyDescent="0.3">
      <c r="A23" s="63" t="s">
        <v>1190</v>
      </c>
      <c r="B23" s="64">
        <f>VLOOKUP($A23,'Return Data'!$B$7:$R$2292,3,0)</f>
        <v>44651</v>
      </c>
      <c r="C23" s="65">
        <f>VLOOKUP($A23,'Return Data'!$B$7:$R$2292,4,0)</f>
        <v>3785.8762999999999</v>
      </c>
      <c r="D23" s="65">
        <f>VLOOKUP($A23,'Return Data'!$B$7:$R$2292,5,0)</f>
        <v>14.088200000000001</v>
      </c>
      <c r="E23" s="66">
        <f t="shared" si="0"/>
        <v>4</v>
      </c>
      <c r="F23" s="65">
        <f>VLOOKUP($A23,'Return Data'!$B$7:$R$2292,6,0)</f>
        <v>8.4565999999999999</v>
      </c>
      <c r="G23" s="66">
        <f t="shared" si="1"/>
        <v>4</v>
      </c>
      <c r="H23" s="65">
        <f>VLOOKUP($A23,'Return Data'!$B$7:$R$2292,7,0)</f>
        <v>7.0252999999999997</v>
      </c>
      <c r="I23" s="66">
        <f t="shared" si="2"/>
        <v>1</v>
      </c>
      <c r="J23" s="65">
        <f>VLOOKUP($A23,'Return Data'!$B$7:$R$2292,8,0)</f>
        <v>6.1797000000000004</v>
      </c>
      <c r="K23" s="66">
        <f t="shared" si="3"/>
        <v>1</v>
      </c>
      <c r="L23" s="65">
        <f>VLOOKUP($A23,'Return Data'!$B$7:$R$2292,9,0)</f>
        <v>5.1402999999999999</v>
      </c>
      <c r="M23" s="66">
        <f t="shared" si="4"/>
        <v>1</v>
      </c>
      <c r="N23" s="65">
        <f>VLOOKUP($A23,'Return Data'!$B$7:$R$2292,10,0)</f>
        <v>4.3552</v>
      </c>
      <c r="O23" s="66">
        <f t="shared" si="5"/>
        <v>3</v>
      </c>
      <c r="P23" s="65">
        <f>VLOOKUP($A23,'Return Data'!$B$7:$R$2292,11,0)</f>
        <v>3.9788000000000001</v>
      </c>
      <c r="Q23" s="66">
        <f t="shared" si="6"/>
        <v>3</v>
      </c>
      <c r="R23" s="65">
        <f>VLOOKUP($A23,'Return Data'!$B$7:$R$2292,12,0)</f>
        <v>3.9843999999999999</v>
      </c>
      <c r="S23" s="66">
        <f t="shared" si="7"/>
        <v>1</v>
      </c>
      <c r="T23" s="65">
        <f>VLOOKUP($A23,'Return Data'!$B$7:$R$2292,13,0)</f>
        <v>4.0084</v>
      </c>
      <c r="U23" s="66">
        <f>RANK(T23,T$8:T$24,0)</f>
        <v>1</v>
      </c>
      <c r="V23" s="65">
        <f>VLOOKUP($A23,'Return Data'!$B$7:$R$2292,17,0)</f>
        <v>4.8376000000000001</v>
      </c>
      <c r="W23" s="66">
        <f>RANK(V23,V$8:V$24,0)</f>
        <v>3</v>
      </c>
      <c r="X23" s="65">
        <f>VLOOKUP($A23,'Return Data'!$B$7:$R$2292,14,0)</f>
        <v>5.6680000000000001</v>
      </c>
      <c r="Y23" s="66">
        <f>RANK(X23,X$8:X$24,0)</f>
        <v>3</v>
      </c>
      <c r="Z23" s="65">
        <f>VLOOKUP($A23,'Return Data'!$B$7:$R$2292,16,0)</f>
        <v>6.7115</v>
      </c>
      <c r="AA23" s="67">
        <f t="shared" si="9"/>
        <v>11</v>
      </c>
    </row>
    <row r="24" spans="1:27" x14ac:dyDescent="0.3">
      <c r="A24" s="63" t="s">
        <v>1192</v>
      </c>
      <c r="B24" s="64">
        <f>VLOOKUP($A24,'Return Data'!$B$7:$R$2292,3,0)</f>
        <v>44651</v>
      </c>
      <c r="C24" s="65">
        <f>VLOOKUP($A24,'Return Data'!$B$7:$R$2292,4,0)</f>
        <v>2467.3688000000002</v>
      </c>
      <c r="D24" s="65">
        <f>VLOOKUP($A24,'Return Data'!$B$7:$R$2292,5,0)</f>
        <v>12.258699999999999</v>
      </c>
      <c r="E24" s="66">
        <f t="shared" si="0"/>
        <v>6</v>
      </c>
      <c r="F24" s="65">
        <f>VLOOKUP($A24,'Return Data'!$B$7:$R$2292,6,0)</f>
        <v>8.1234000000000002</v>
      </c>
      <c r="G24" s="66">
        <f t="shared" si="1"/>
        <v>5</v>
      </c>
      <c r="H24" s="65">
        <f>VLOOKUP($A24,'Return Data'!$B$7:$R$2292,7,0)</f>
        <v>6.2389000000000001</v>
      </c>
      <c r="I24" s="66">
        <f t="shared" si="2"/>
        <v>5</v>
      </c>
      <c r="J24" s="65">
        <f>VLOOKUP($A24,'Return Data'!$B$7:$R$2292,8,0)</f>
        <v>5.6924999999999999</v>
      </c>
      <c r="K24" s="66">
        <f t="shared" si="3"/>
        <v>5</v>
      </c>
      <c r="L24" s="65">
        <f>VLOOKUP($A24,'Return Data'!$B$7:$R$2292,9,0)</f>
        <v>4.9555999999999996</v>
      </c>
      <c r="M24" s="66">
        <f t="shared" si="4"/>
        <v>3</v>
      </c>
      <c r="N24" s="65">
        <f>VLOOKUP($A24,'Return Data'!$B$7:$R$2292,10,0)</f>
        <v>4.3712</v>
      </c>
      <c r="O24" s="66">
        <f t="shared" si="5"/>
        <v>2</v>
      </c>
      <c r="P24" s="65">
        <f>VLOOKUP($A24,'Return Data'!$B$7:$R$2292,11,0)</f>
        <v>3.9826999999999999</v>
      </c>
      <c r="Q24" s="66">
        <f t="shared" si="6"/>
        <v>2</v>
      </c>
      <c r="R24" s="65">
        <f>VLOOKUP($A24,'Return Data'!$B$7:$R$2292,12,0)</f>
        <v>3.9565000000000001</v>
      </c>
      <c r="S24" s="66">
        <f t="shared" si="7"/>
        <v>4</v>
      </c>
      <c r="T24" s="65">
        <f>VLOOKUP($A24,'Return Data'!$B$7:$R$2292,13,0)</f>
        <v>3.8982000000000001</v>
      </c>
      <c r="U24" s="66">
        <f>RANK(T24,T$8:T$24,0)</f>
        <v>4</v>
      </c>
      <c r="V24" s="65">
        <f>VLOOKUP($A24,'Return Data'!$B$7:$R$2292,17,0)</f>
        <v>4.7049000000000003</v>
      </c>
      <c r="W24" s="66">
        <f>RANK(V24,V$8:V$24,0)</f>
        <v>4</v>
      </c>
      <c r="X24" s="65">
        <f>VLOOKUP($A24,'Return Data'!$B$7:$R$2292,14,0)</f>
        <v>5.5248999999999997</v>
      </c>
      <c r="Y24" s="66">
        <f>RANK(X24,X$8:X$24,0)</f>
        <v>6</v>
      </c>
      <c r="Z24" s="65">
        <f>VLOOKUP($A24,'Return Data'!$B$7:$R$2292,16,0)</f>
        <v>7.3498999999999999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11.976500000000001</v>
      </c>
      <c r="E26" s="74"/>
      <c r="F26" s="75">
        <f>AVERAGE(F8:F24)</f>
        <v>7.5770294117647055</v>
      </c>
      <c r="G26" s="74"/>
      <c r="H26" s="75">
        <f>AVERAGE(H8:H24)</f>
        <v>5.9326294117647063</v>
      </c>
      <c r="I26" s="74"/>
      <c r="J26" s="75">
        <f>AVERAGE(J8:J24)</f>
        <v>5.3581647058823521</v>
      </c>
      <c r="K26" s="74"/>
      <c r="L26" s="75">
        <f>AVERAGE(L8:L24)</f>
        <v>4.5833529411764706</v>
      </c>
      <c r="M26" s="74"/>
      <c r="N26" s="75">
        <f>AVERAGE(N8:N24)</f>
        <v>3.991764705882352</v>
      </c>
      <c r="O26" s="74"/>
      <c r="P26" s="75">
        <f>AVERAGE(P8:P24)</f>
        <v>3.6715411764705888</v>
      </c>
      <c r="Q26" s="74"/>
      <c r="R26" s="75">
        <f>AVERAGE(R8:R24)</f>
        <v>3.6641529411764706</v>
      </c>
      <c r="S26" s="74"/>
      <c r="T26" s="75">
        <f>AVERAGE(T8:T24)</f>
        <v>3.6609750000000005</v>
      </c>
      <c r="U26" s="74"/>
      <c r="V26" s="75">
        <f>AVERAGE(V8:V24)</f>
        <v>4.4516857142857145</v>
      </c>
      <c r="W26" s="74"/>
      <c r="X26" s="75">
        <f>AVERAGE(X8:X24)</f>
        <v>5.3663846153846162</v>
      </c>
      <c r="Y26" s="74"/>
      <c r="Z26" s="75">
        <f>AVERAGE(Z8:Z24)</f>
        <v>6.483582352941176</v>
      </c>
      <c r="AA26" s="76"/>
    </row>
    <row r="27" spans="1:27" x14ac:dyDescent="0.3">
      <c r="A27" s="73" t="s">
        <v>28</v>
      </c>
      <c r="B27" s="74"/>
      <c r="C27" s="74"/>
      <c r="D27" s="75">
        <f>MIN(D8:D24)</f>
        <v>5.1368</v>
      </c>
      <c r="E27" s="74"/>
      <c r="F27" s="75">
        <f>MIN(F8:F24)</f>
        <v>3.8281000000000001</v>
      </c>
      <c r="G27" s="74"/>
      <c r="H27" s="75">
        <f>MIN(H8:H24)</f>
        <v>4.2763</v>
      </c>
      <c r="I27" s="74"/>
      <c r="J27" s="75">
        <f>MIN(J8:J24)</f>
        <v>3.9138000000000002</v>
      </c>
      <c r="K27" s="74"/>
      <c r="L27" s="75">
        <f>MIN(L8:L24)</f>
        <v>3.6065</v>
      </c>
      <c r="M27" s="74"/>
      <c r="N27" s="75">
        <f>MIN(N8:N24)</f>
        <v>3.5268999999999999</v>
      </c>
      <c r="O27" s="74"/>
      <c r="P27" s="75">
        <f>MIN(P8:P24)</f>
        <v>3.1265999999999998</v>
      </c>
      <c r="Q27" s="74"/>
      <c r="R27" s="75">
        <f>MIN(R8:R24)</f>
        <v>3.1478000000000002</v>
      </c>
      <c r="S27" s="74"/>
      <c r="T27" s="75">
        <f>MIN(T8:T24)</f>
        <v>3.0901000000000001</v>
      </c>
      <c r="U27" s="74"/>
      <c r="V27" s="75">
        <f>MIN(V8:V24)</f>
        <v>3.7755999999999998</v>
      </c>
      <c r="W27" s="74"/>
      <c r="X27" s="75">
        <f>MIN(X8:X24)</f>
        <v>4.5176999999999996</v>
      </c>
      <c r="Y27" s="74"/>
      <c r="Z27" s="75">
        <f>MIN(Z8:Z24)</f>
        <v>3.5625</v>
      </c>
      <c r="AA27" s="76"/>
    </row>
    <row r="28" spans="1:27" ht="15" thickBot="1" x14ac:dyDescent="0.35">
      <c r="A28" s="77" t="s">
        <v>29</v>
      </c>
      <c r="B28" s="78"/>
      <c r="C28" s="78"/>
      <c r="D28" s="79">
        <f>MAX(D8:D24)</f>
        <v>20.324100000000001</v>
      </c>
      <c r="E28" s="78"/>
      <c r="F28" s="79">
        <f>MAX(F8:F24)</f>
        <v>11.192299999999999</v>
      </c>
      <c r="G28" s="78"/>
      <c r="H28" s="79">
        <f>MAX(H8:H24)</f>
        <v>7.0252999999999997</v>
      </c>
      <c r="I28" s="78"/>
      <c r="J28" s="79">
        <f>MAX(J8:J24)</f>
        <v>6.1797000000000004</v>
      </c>
      <c r="K28" s="78"/>
      <c r="L28" s="79">
        <f>MAX(L8:L24)</f>
        <v>5.1402999999999999</v>
      </c>
      <c r="M28" s="78"/>
      <c r="N28" s="79">
        <f>MAX(N8:N24)</f>
        <v>4.4241999999999999</v>
      </c>
      <c r="O28" s="78"/>
      <c r="P28" s="79">
        <f>MAX(P8:P24)</f>
        <v>4.0412999999999997</v>
      </c>
      <c r="Q28" s="78"/>
      <c r="R28" s="79">
        <f>MAX(R8:R24)</f>
        <v>3.9843999999999999</v>
      </c>
      <c r="S28" s="78"/>
      <c r="T28" s="79">
        <f>MAX(T8:T24)</f>
        <v>4.0084</v>
      </c>
      <c r="U28" s="78"/>
      <c r="V28" s="79">
        <f>MAX(V8:V24)</f>
        <v>4.9177999999999997</v>
      </c>
      <c r="W28" s="78"/>
      <c r="X28" s="79">
        <f>MAX(X8:X24)</f>
        <v>5.7670000000000003</v>
      </c>
      <c r="Y28" s="78"/>
      <c r="Z28" s="79">
        <f>MAX(Z8:Z24)</f>
        <v>7.4672999999999998</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1195</v>
      </c>
      <c r="B8" s="64">
        <f>VLOOKUP($A8,'Return Data'!$B$7:$R$2292,3,0)</f>
        <v>44651</v>
      </c>
      <c r="C8" s="65">
        <f>VLOOKUP($A8,'Return Data'!$B$7:$R$2292,4,0)</f>
        <v>33.655900000000003</v>
      </c>
      <c r="D8" s="65">
        <f>VLOOKUP($A8,'Return Data'!$B$7:$R$2292,10,0)</f>
        <v>-2.7924000000000002</v>
      </c>
      <c r="E8" s="66">
        <f t="shared" ref="E8:E16" si="0">RANK(D8,D$8:D$16,0)</f>
        <v>9</v>
      </c>
      <c r="F8" s="65">
        <f>VLOOKUP($A8,'Return Data'!$B$7:$R$2292,11,0)</f>
        <v>-0.78620000000000001</v>
      </c>
      <c r="G8" s="66">
        <f t="shared" ref="G8:G16" si="1">RANK(F8,F$8:F$16,0)</f>
        <v>9</v>
      </c>
      <c r="H8" s="65">
        <f>VLOOKUP($A8,'Return Data'!$B$7:$R$2292,12,0)</f>
        <v>10.0168</v>
      </c>
      <c r="I8" s="66">
        <f t="shared" ref="I8:I16" si="2">RANK(H8,H$8:H$16,0)</f>
        <v>5</v>
      </c>
      <c r="J8" s="65">
        <f>VLOOKUP($A8,'Return Data'!$B$7:$R$2292,13,0)</f>
        <v>19.543399999999998</v>
      </c>
      <c r="K8" s="66">
        <f t="shared" ref="K8:K16" si="3">RANK(J8,J$8:J$16,0)</f>
        <v>4</v>
      </c>
      <c r="L8" s="65">
        <f>VLOOKUP($A8,'Return Data'!$B$7:$R$2292,17,0)</f>
        <v>33.291200000000003</v>
      </c>
      <c r="M8" s="66">
        <f t="shared" ref="M8:M14" si="4">RANK(L8,L$8:L$16,0)</f>
        <v>4</v>
      </c>
      <c r="N8" s="65">
        <f>VLOOKUP($A8,'Return Data'!$B$7:$R$2292,14,0)</f>
        <v>18.233499999999999</v>
      </c>
      <c r="O8" s="66">
        <f t="shared" ref="O8:O14" si="5">RANK(N8,N$8:N$16,0)</f>
        <v>2</v>
      </c>
      <c r="P8" s="65">
        <f>VLOOKUP($A8,'Return Data'!$B$7:$R$2292,15,0)</f>
        <v>13.9717</v>
      </c>
      <c r="Q8" s="66">
        <f t="shared" ref="Q8:Q14" si="6">RANK(P8,P$8:P$16,0)</f>
        <v>3</v>
      </c>
      <c r="R8" s="65">
        <f>VLOOKUP($A8,'Return Data'!$B$7:$R$2292,16,0)</f>
        <v>11.123799999999999</v>
      </c>
      <c r="S8" s="67">
        <f t="shared" ref="S8:S16" si="7">RANK(R8,R$8:R$16,0)</f>
        <v>6</v>
      </c>
    </row>
    <row r="9" spans="1:20" x14ac:dyDescent="0.3">
      <c r="A9" s="63" t="s">
        <v>1198</v>
      </c>
      <c r="B9" s="64">
        <f>VLOOKUP($A9,'Return Data'!$B$7:$R$2292,3,0)</f>
        <v>44651</v>
      </c>
      <c r="C9" s="65">
        <f>VLOOKUP($A9,'Return Data'!$B$7:$R$2292,4,0)</f>
        <v>50.906999999999996</v>
      </c>
      <c r="D9" s="65">
        <f>VLOOKUP($A9,'Return Data'!$B$7:$R$2292,10,0)</f>
        <v>-0.35039999999999999</v>
      </c>
      <c r="E9" s="66">
        <f t="shared" si="0"/>
        <v>7</v>
      </c>
      <c r="F9" s="65">
        <f>VLOOKUP($A9,'Return Data'!$B$7:$R$2292,11,0)</f>
        <v>2.1941999999999999</v>
      </c>
      <c r="G9" s="66">
        <f t="shared" si="1"/>
        <v>6</v>
      </c>
      <c r="H9" s="65">
        <f>VLOOKUP($A9,'Return Data'!$B$7:$R$2292,12,0)</f>
        <v>8.8757000000000001</v>
      </c>
      <c r="I9" s="66">
        <f t="shared" si="2"/>
        <v>6</v>
      </c>
      <c r="J9" s="65">
        <f>VLOOKUP($A9,'Return Data'!$B$7:$R$2292,13,0)</f>
        <v>17.419</v>
      </c>
      <c r="K9" s="66">
        <f t="shared" si="3"/>
        <v>6</v>
      </c>
      <c r="L9" s="65">
        <f>VLOOKUP($A9,'Return Data'!$B$7:$R$2292,17,0)</f>
        <v>33.359400000000001</v>
      </c>
      <c r="M9" s="66">
        <f t="shared" si="4"/>
        <v>3</v>
      </c>
      <c r="N9" s="65">
        <f>VLOOKUP($A9,'Return Data'!$B$7:$R$2292,14,0)</f>
        <v>14.949400000000001</v>
      </c>
      <c r="O9" s="66">
        <f t="shared" si="5"/>
        <v>4</v>
      </c>
      <c r="P9" s="65">
        <f>VLOOKUP($A9,'Return Data'!$B$7:$R$2292,15,0)</f>
        <v>11.3245</v>
      </c>
      <c r="Q9" s="66">
        <f t="shared" si="6"/>
        <v>4</v>
      </c>
      <c r="R9" s="65">
        <f>VLOOKUP($A9,'Return Data'!$B$7:$R$2292,16,0)</f>
        <v>11.149900000000001</v>
      </c>
      <c r="S9" s="67">
        <f t="shared" si="7"/>
        <v>4</v>
      </c>
    </row>
    <row r="10" spans="1:20" x14ac:dyDescent="0.3">
      <c r="A10" s="63" t="s">
        <v>1200</v>
      </c>
      <c r="B10" s="64">
        <f>VLOOKUP($A10,'Return Data'!$B$7:$R$2292,3,0)</f>
        <v>44651</v>
      </c>
      <c r="C10" s="65">
        <f>VLOOKUP($A10,'Return Data'!$B$7:$R$2292,4,0)</f>
        <v>466.49919999999997</v>
      </c>
      <c r="D10" s="65">
        <f>VLOOKUP($A10,'Return Data'!$B$7:$R$2292,10,0)</f>
        <v>5.8681999999999999</v>
      </c>
      <c r="E10" s="66">
        <f t="shared" si="0"/>
        <v>2</v>
      </c>
      <c r="F10" s="65">
        <f>VLOOKUP($A10,'Return Data'!$B$7:$R$2292,11,0)</f>
        <v>6.7477999999999998</v>
      </c>
      <c r="G10" s="66">
        <f t="shared" si="1"/>
        <v>2</v>
      </c>
      <c r="H10" s="65">
        <f>VLOOKUP($A10,'Return Data'!$B$7:$R$2292,12,0)</f>
        <v>20.692699999999999</v>
      </c>
      <c r="I10" s="66">
        <f t="shared" si="2"/>
        <v>1</v>
      </c>
      <c r="J10" s="65">
        <f>VLOOKUP($A10,'Return Data'!$B$7:$R$2292,13,0)</f>
        <v>31.902799999999999</v>
      </c>
      <c r="K10" s="66">
        <f t="shared" si="3"/>
        <v>2</v>
      </c>
      <c r="L10" s="65">
        <f>VLOOKUP($A10,'Return Data'!$B$7:$R$2292,17,0)</f>
        <v>44.326900000000002</v>
      </c>
      <c r="M10" s="66">
        <f t="shared" si="4"/>
        <v>2</v>
      </c>
      <c r="N10" s="65">
        <f>VLOOKUP($A10,'Return Data'!$B$7:$R$2292,14,0)</f>
        <v>18.165600000000001</v>
      </c>
      <c r="O10" s="66">
        <f t="shared" si="5"/>
        <v>3</v>
      </c>
      <c r="P10" s="65">
        <f>VLOOKUP($A10,'Return Data'!$B$7:$R$2292,15,0)</f>
        <v>14.4201</v>
      </c>
      <c r="Q10" s="66">
        <f t="shared" si="6"/>
        <v>2</v>
      </c>
      <c r="R10" s="65">
        <f>VLOOKUP($A10,'Return Data'!$B$7:$R$2292,16,0)</f>
        <v>16.121099999999998</v>
      </c>
      <c r="S10" s="67">
        <f t="shared" si="7"/>
        <v>2</v>
      </c>
    </row>
    <row r="11" spans="1:20" x14ac:dyDescent="0.3">
      <c r="A11" s="63" t="s">
        <v>1921</v>
      </c>
      <c r="B11" s="64">
        <f>VLOOKUP($A11,'Return Data'!$B$7:$R$2292,3,0)</f>
        <v>44651</v>
      </c>
      <c r="C11" s="65">
        <f>VLOOKUP($A11,'Return Data'!$B$7:$R$2292,4,0)</f>
        <v>28.561499999999999</v>
      </c>
      <c r="D11" s="65">
        <f>VLOOKUP($A11,'Return Data'!$B$7:$R$2292,10,0)</f>
        <v>-0.79330000000000001</v>
      </c>
      <c r="E11" s="66">
        <f t="shared" si="0"/>
        <v>8</v>
      </c>
      <c r="F11" s="65">
        <f>VLOOKUP($A11,'Return Data'!$B$7:$R$2292,11,0)</f>
        <v>2.331</v>
      </c>
      <c r="G11" s="66">
        <f t="shared" si="1"/>
        <v>5</v>
      </c>
      <c r="H11" s="65">
        <f>VLOOKUP($A11,'Return Data'!$B$7:$R$2292,12,0)</f>
        <v>10.9969</v>
      </c>
      <c r="I11" s="66">
        <f t="shared" si="2"/>
        <v>3</v>
      </c>
      <c r="J11" s="65">
        <f>VLOOKUP($A11,'Return Data'!$B$7:$R$2292,13,0)</f>
        <v>20.098099999999999</v>
      </c>
      <c r="K11" s="66">
        <f t="shared" si="3"/>
        <v>3</v>
      </c>
      <c r="L11" s="65">
        <f>VLOOKUP($A11,'Return Data'!$B$7:$R$2292,17,0)</f>
        <v>32.965699999999998</v>
      </c>
      <c r="M11" s="66">
        <f t="shared" si="4"/>
        <v>5</v>
      </c>
      <c r="N11" s="65">
        <f>VLOOKUP($A11,'Return Data'!$B$7:$R$2292,14,0)</f>
        <v>14.160299999999999</v>
      </c>
      <c r="O11" s="66">
        <f t="shared" si="5"/>
        <v>5</v>
      </c>
      <c r="P11" s="65">
        <f>VLOOKUP($A11,'Return Data'!$B$7:$R$2292,15,0)</f>
        <v>10.8582</v>
      </c>
      <c r="Q11" s="66">
        <f t="shared" si="6"/>
        <v>5</v>
      </c>
      <c r="R11" s="65">
        <f>VLOOKUP($A11,'Return Data'!$B$7:$R$2292,16,0)</f>
        <v>9.8254999999999999</v>
      </c>
      <c r="S11" s="67">
        <f t="shared" si="7"/>
        <v>7</v>
      </c>
    </row>
    <row r="12" spans="1:20" x14ac:dyDescent="0.3">
      <c r="A12" s="63" t="s">
        <v>1202</v>
      </c>
      <c r="B12" s="64">
        <f>VLOOKUP($A12,'Return Data'!$B$7:$R$2292,3,0)</f>
        <v>44651</v>
      </c>
      <c r="C12" s="65">
        <f>VLOOKUP($A12,'Return Data'!$B$7:$R$2292,4,0)</f>
        <v>82.869900000000001</v>
      </c>
      <c r="D12" s="65">
        <f>VLOOKUP($A12,'Return Data'!$B$7:$R$2292,10,0)</f>
        <v>4.3526999999999996</v>
      </c>
      <c r="E12" s="66">
        <f t="shared" si="0"/>
        <v>3</v>
      </c>
      <c r="F12" s="65">
        <f>VLOOKUP($A12,'Return Data'!$B$7:$R$2292,11,0)</f>
        <v>11.1189</v>
      </c>
      <c r="G12" s="66">
        <f t="shared" si="1"/>
        <v>1</v>
      </c>
      <c r="H12" s="65">
        <f>VLOOKUP($A12,'Return Data'!$B$7:$R$2292,12,0)</f>
        <v>16.9054</v>
      </c>
      <c r="I12" s="66">
        <f t="shared" si="2"/>
        <v>2</v>
      </c>
      <c r="J12" s="65">
        <f>VLOOKUP($A12,'Return Data'!$B$7:$R$2292,13,0)</f>
        <v>52.8782</v>
      </c>
      <c r="K12" s="66">
        <f t="shared" si="3"/>
        <v>1</v>
      </c>
      <c r="L12" s="65">
        <f>VLOOKUP($A12,'Return Data'!$B$7:$R$2292,17,0)</f>
        <v>63.868299999999998</v>
      </c>
      <c r="M12" s="66">
        <f t="shared" si="4"/>
        <v>1</v>
      </c>
      <c r="N12" s="65">
        <f>VLOOKUP($A12,'Return Data'!$B$7:$R$2292,14,0)</f>
        <v>31.2575</v>
      </c>
      <c r="O12" s="66">
        <f t="shared" si="5"/>
        <v>1</v>
      </c>
      <c r="P12" s="65">
        <f>VLOOKUP($A12,'Return Data'!$B$7:$R$2292,15,0)</f>
        <v>19.597100000000001</v>
      </c>
      <c r="Q12" s="66">
        <f t="shared" si="6"/>
        <v>1</v>
      </c>
      <c r="R12" s="65">
        <f>VLOOKUP($A12,'Return Data'!$B$7:$R$2292,16,0)</f>
        <v>14.1427</v>
      </c>
      <c r="S12" s="67">
        <f t="shared" si="7"/>
        <v>3</v>
      </c>
    </row>
    <row r="13" spans="1:20" x14ac:dyDescent="0.3">
      <c r="A13" s="63" t="s">
        <v>742</v>
      </c>
      <c r="B13" s="64">
        <f>VLOOKUP($A13,'Return Data'!$B$7:$R$2292,3,0)</f>
        <v>44651</v>
      </c>
      <c r="C13" s="65">
        <f>VLOOKUP($A13,'Return Data'!$B$7:$R$2292,4,0)</f>
        <v>23.9696</v>
      </c>
      <c r="D13" s="65">
        <f>VLOOKUP($A13,'Return Data'!$B$7:$R$2292,10,0)</f>
        <v>6.6344000000000003</v>
      </c>
      <c r="E13" s="66">
        <f t="shared" si="0"/>
        <v>1</v>
      </c>
      <c r="F13" s="65">
        <f>VLOOKUP($A13,'Return Data'!$B$7:$R$2292,11,0)</f>
        <v>4.8028000000000004</v>
      </c>
      <c r="G13" s="66">
        <f t="shared" si="1"/>
        <v>3</v>
      </c>
      <c r="H13" s="65">
        <f>VLOOKUP($A13,'Return Data'!$B$7:$R$2292,12,0)</f>
        <v>7.0057</v>
      </c>
      <c r="I13" s="66">
        <f t="shared" si="2"/>
        <v>8</v>
      </c>
      <c r="J13" s="65">
        <f>VLOOKUP($A13,'Return Data'!$B$7:$R$2292,13,0)</f>
        <v>8.9764999999999997</v>
      </c>
      <c r="K13" s="66">
        <f t="shared" si="3"/>
        <v>9</v>
      </c>
      <c r="L13" s="65">
        <f>VLOOKUP($A13,'Return Data'!$B$7:$R$2292,17,0)</f>
        <v>16.351299999999998</v>
      </c>
      <c r="M13" s="66">
        <f t="shared" si="4"/>
        <v>8</v>
      </c>
      <c r="N13" s="65">
        <f>VLOOKUP($A13,'Return Data'!$B$7:$R$2292,14,0)</f>
        <v>9.3123000000000005</v>
      </c>
      <c r="O13" s="66">
        <f t="shared" si="5"/>
        <v>8</v>
      </c>
      <c r="P13" s="65">
        <f>VLOOKUP($A13,'Return Data'!$B$7:$R$2292,15,0)</f>
        <v>8.3489000000000004</v>
      </c>
      <c r="Q13" s="66">
        <f t="shared" si="6"/>
        <v>7</v>
      </c>
      <c r="R13" s="65">
        <f>VLOOKUP($A13,'Return Data'!$B$7:$R$2292,16,0)</f>
        <v>9.4046000000000003</v>
      </c>
      <c r="S13" s="67">
        <f t="shared" si="7"/>
        <v>8</v>
      </c>
    </row>
    <row r="14" spans="1:20" x14ac:dyDescent="0.3">
      <c r="A14" s="63" t="s">
        <v>1203</v>
      </c>
      <c r="B14" s="64">
        <f>VLOOKUP($A14,'Return Data'!$B$7:$R$2292,3,0)</f>
        <v>44651</v>
      </c>
      <c r="C14" s="65">
        <f>VLOOKUP($A14,'Return Data'!$B$7:$R$2292,4,0)</f>
        <v>40.348199999999999</v>
      </c>
      <c r="D14" s="65">
        <f>VLOOKUP($A14,'Return Data'!$B$7:$R$2292,10,0)</f>
        <v>1.0949</v>
      </c>
      <c r="E14" s="66">
        <f t="shared" si="0"/>
        <v>5</v>
      </c>
      <c r="F14" s="65">
        <f>VLOOKUP($A14,'Return Data'!$B$7:$R$2292,11,0)</f>
        <v>1.4801</v>
      </c>
      <c r="G14" s="66">
        <f t="shared" si="1"/>
        <v>7</v>
      </c>
      <c r="H14" s="65">
        <f>VLOOKUP($A14,'Return Data'!$B$7:$R$2292,12,0)</f>
        <v>7.0284000000000004</v>
      </c>
      <c r="I14" s="66">
        <f t="shared" si="2"/>
        <v>7</v>
      </c>
      <c r="J14" s="65">
        <f>VLOOKUP($A14,'Return Data'!$B$7:$R$2292,13,0)</f>
        <v>14.8896</v>
      </c>
      <c r="K14" s="66">
        <f t="shared" si="3"/>
        <v>7</v>
      </c>
      <c r="L14" s="65">
        <f>VLOOKUP($A14,'Return Data'!$B$7:$R$2292,17,0)</f>
        <v>20.752199999999998</v>
      </c>
      <c r="M14" s="66">
        <f t="shared" si="4"/>
        <v>7</v>
      </c>
      <c r="N14" s="65">
        <f>VLOOKUP($A14,'Return Data'!$B$7:$R$2292,14,0)</f>
        <v>12.7624</v>
      </c>
      <c r="O14" s="66">
        <f t="shared" si="5"/>
        <v>6</v>
      </c>
      <c r="P14" s="65">
        <f>VLOOKUP($A14,'Return Data'!$B$7:$R$2292,15,0)</f>
        <v>10.104900000000001</v>
      </c>
      <c r="Q14" s="66">
        <f t="shared" si="6"/>
        <v>6</v>
      </c>
      <c r="R14" s="65">
        <f>VLOOKUP($A14,'Return Data'!$B$7:$R$2292,16,0)</f>
        <v>11.136200000000001</v>
      </c>
      <c r="S14" s="67">
        <f t="shared" si="7"/>
        <v>5</v>
      </c>
    </row>
    <row r="15" spans="1:20" x14ac:dyDescent="0.3">
      <c r="A15" s="63" t="s">
        <v>1205</v>
      </c>
      <c r="B15" s="64">
        <f>VLOOKUP($A15,'Return Data'!$B$7:$R$2292,3,0)</f>
        <v>44651</v>
      </c>
      <c r="C15" s="65">
        <f>VLOOKUP($A15,'Return Data'!$B$7:$R$2292,4,0)</f>
        <v>16.190100000000001</v>
      </c>
      <c r="D15" s="65">
        <f>VLOOKUP($A15,'Return Data'!$B$7:$R$2292,10,0)</f>
        <v>1.8411999999999999</v>
      </c>
      <c r="E15" s="66">
        <f t="shared" si="0"/>
        <v>4</v>
      </c>
      <c r="F15" s="65">
        <f>VLOOKUP($A15,'Return Data'!$B$7:$R$2292,11,0)</f>
        <v>3.7806999999999999</v>
      </c>
      <c r="G15" s="66">
        <f t="shared" si="1"/>
        <v>4</v>
      </c>
      <c r="H15" s="65">
        <f>VLOOKUP($A15,'Return Data'!$B$7:$R$2292,12,0)</f>
        <v>10.681100000000001</v>
      </c>
      <c r="I15" s="66">
        <f t="shared" si="2"/>
        <v>4</v>
      </c>
      <c r="J15" s="65">
        <f>VLOOKUP($A15,'Return Data'!$B$7:$R$2292,13,0)</f>
        <v>19.434799999999999</v>
      </c>
      <c r="K15" s="66">
        <f t="shared" si="3"/>
        <v>5</v>
      </c>
      <c r="L15" s="65"/>
      <c r="M15" s="66"/>
      <c r="N15" s="65"/>
      <c r="O15" s="66"/>
      <c r="P15" s="65"/>
      <c r="Q15" s="66"/>
      <c r="R15" s="65">
        <f>VLOOKUP($A15,'Return Data'!$B$7:$R$2292,16,0)</f>
        <v>26.151700000000002</v>
      </c>
      <c r="S15" s="67">
        <f t="shared" si="7"/>
        <v>1</v>
      </c>
    </row>
    <row r="16" spans="1:20" x14ac:dyDescent="0.3">
      <c r="A16" s="63" t="s">
        <v>1207</v>
      </c>
      <c r="B16" s="64">
        <f>VLOOKUP($A16,'Return Data'!$B$7:$R$2292,3,0)</f>
        <v>44651</v>
      </c>
      <c r="C16" s="65">
        <f>VLOOKUP($A16,'Return Data'!$B$7:$R$2292,4,0)</f>
        <v>47.275199999999998</v>
      </c>
      <c r="D16" s="65">
        <f>VLOOKUP($A16,'Return Data'!$B$7:$R$2292,10,0)</f>
        <v>0.23960000000000001</v>
      </c>
      <c r="E16" s="66">
        <f t="shared" si="0"/>
        <v>6</v>
      </c>
      <c r="F16" s="65">
        <f>VLOOKUP($A16,'Return Data'!$B$7:$R$2292,11,0)</f>
        <v>0.57799999999999996</v>
      </c>
      <c r="G16" s="66">
        <f t="shared" si="1"/>
        <v>8</v>
      </c>
      <c r="H16" s="65">
        <f>VLOOKUP($A16,'Return Data'!$B$7:$R$2292,12,0)</f>
        <v>6.0740999999999996</v>
      </c>
      <c r="I16" s="66">
        <f t="shared" si="2"/>
        <v>9</v>
      </c>
      <c r="J16" s="65">
        <f>VLOOKUP($A16,'Return Data'!$B$7:$R$2292,13,0)</f>
        <v>10.918900000000001</v>
      </c>
      <c r="K16" s="66">
        <f t="shared" si="3"/>
        <v>8</v>
      </c>
      <c r="L16" s="65">
        <f>VLOOKUP($A16,'Return Data'!$B$7:$R$2292,17,0)</f>
        <v>23.743500000000001</v>
      </c>
      <c r="M16" s="66">
        <f>RANK(L16,L$8:L$16,0)</f>
        <v>6</v>
      </c>
      <c r="N16" s="65">
        <f>VLOOKUP($A16,'Return Data'!$B$7:$R$2292,14,0)</f>
        <v>10.014699999999999</v>
      </c>
      <c r="O16" s="66">
        <f>RANK(N16,N$8:N$16,0)</f>
        <v>7</v>
      </c>
      <c r="P16" s="65">
        <f>VLOOKUP($A16,'Return Data'!$B$7:$R$2292,15,0)</f>
        <v>8.2613000000000003</v>
      </c>
      <c r="Q16" s="66">
        <f>RANK(P16,P$8:P$16,0)</f>
        <v>8</v>
      </c>
      <c r="R16" s="65">
        <f>VLOOKUP($A16,'Return Data'!$B$7:$R$2292,16,0)</f>
        <v>7.7907000000000002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1.7883222222222221</v>
      </c>
      <c r="E18" s="74"/>
      <c r="F18" s="75">
        <f>AVERAGE(F8:F16)</f>
        <v>3.5830333333333337</v>
      </c>
      <c r="G18" s="74"/>
      <c r="H18" s="75">
        <f>AVERAGE(H8:H16)</f>
        <v>10.919644444444446</v>
      </c>
      <c r="I18" s="74"/>
      <c r="J18" s="75">
        <f>AVERAGE(J8:J16)</f>
        <v>21.784588888888887</v>
      </c>
      <c r="K18" s="74"/>
      <c r="L18" s="75">
        <f>AVERAGE(L8:L16)</f>
        <v>33.5823125</v>
      </c>
      <c r="M18" s="74"/>
      <c r="N18" s="75">
        <f>AVERAGE(N8:N16)</f>
        <v>16.106962499999998</v>
      </c>
      <c r="O18" s="74"/>
      <c r="P18" s="75">
        <f>AVERAGE(P8:P16)</f>
        <v>12.110837500000001</v>
      </c>
      <c r="Q18" s="74"/>
      <c r="R18" s="75">
        <f>AVERAGE(R8:R16)</f>
        <v>12.982911111111111</v>
      </c>
      <c r="S18" s="76"/>
    </row>
    <row r="19" spans="1:19" x14ac:dyDescent="0.3">
      <c r="A19" s="73" t="s">
        <v>28</v>
      </c>
      <c r="B19" s="74"/>
      <c r="C19" s="74"/>
      <c r="D19" s="75">
        <f>MIN(D8:D16)</f>
        <v>-2.7924000000000002</v>
      </c>
      <c r="E19" s="74"/>
      <c r="F19" s="75">
        <f>MIN(F8:F16)</f>
        <v>-0.78620000000000001</v>
      </c>
      <c r="G19" s="74"/>
      <c r="H19" s="75">
        <f>MIN(H8:H16)</f>
        <v>6.0740999999999996</v>
      </c>
      <c r="I19" s="74"/>
      <c r="J19" s="75">
        <f>MIN(J8:J16)</f>
        <v>8.9764999999999997</v>
      </c>
      <c r="K19" s="74"/>
      <c r="L19" s="75">
        <f>MIN(L8:L16)</f>
        <v>16.351299999999998</v>
      </c>
      <c r="M19" s="74"/>
      <c r="N19" s="75">
        <f>MIN(N8:N16)</f>
        <v>9.3123000000000005</v>
      </c>
      <c r="O19" s="74"/>
      <c r="P19" s="75">
        <f>MIN(P8:P16)</f>
        <v>8.2613000000000003</v>
      </c>
      <c r="Q19" s="74"/>
      <c r="R19" s="75">
        <f>MIN(R8:R16)</f>
        <v>7.7907000000000002</v>
      </c>
      <c r="S19" s="76"/>
    </row>
    <row r="20" spans="1:19" ht="15" thickBot="1" x14ac:dyDescent="0.35">
      <c r="A20" s="77" t="s">
        <v>29</v>
      </c>
      <c r="B20" s="78"/>
      <c r="C20" s="78"/>
      <c r="D20" s="79">
        <f>MAX(D8:D16)</f>
        <v>6.6344000000000003</v>
      </c>
      <c r="E20" s="78"/>
      <c r="F20" s="79">
        <f>MAX(F8:F16)</f>
        <v>11.1189</v>
      </c>
      <c r="G20" s="78"/>
      <c r="H20" s="79">
        <f>MAX(H8:H16)</f>
        <v>20.692699999999999</v>
      </c>
      <c r="I20" s="78"/>
      <c r="J20" s="79">
        <f>MAX(J8:J16)</f>
        <v>52.8782</v>
      </c>
      <c r="K20" s="78"/>
      <c r="L20" s="79">
        <f>MAX(L8:L16)</f>
        <v>63.868299999999998</v>
      </c>
      <c r="M20" s="78"/>
      <c r="N20" s="79">
        <f>MAX(N8:N16)</f>
        <v>31.2575</v>
      </c>
      <c r="O20" s="78"/>
      <c r="P20" s="79">
        <f>MAX(P8:P16)</f>
        <v>19.597100000000001</v>
      </c>
      <c r="Q20" s="78"/>
      <c r="R20" s="79">
        <f>MAX(R8:R16)</f>
        <v>26.151700000000002</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44651</v>
      </c>
      <c r="C8" s="65">
        <f>VLOOKUP($A8,'Return Data'!$B$7:$R$2292,4,0)</f>
        <v>283.54930000000002</v>
      </c>
      <c r="D8" s="65">
        <f>VLOOKUP($A8,'Return Data'!$B$7:$R$2292,5,0)</f>
        <v>29.978999999999999</v>
      </c>
      <c r="E8" s="66">
        <f>RANK(D8,D$8:D$14,0)</f>
        <v>3</v>
      </c>
      <c r="F8" s="65">
        <f>VLOOKUP($A8,'Return Data'!$B$7:$R$2292,6,0)</f>
        <v>9.6621000000000006</v>
      </c>
      <c r="G8" s="66">
        <f>RANK(F8,F$8:F$14,0)</f>
        <v>5</v>
      </c>
      <c r="H8" s="65">
        <f>VLOOKUP($A8,'Return Data'!$B$7:$R$2292,7,0)</f>
        <v>12.6198</v>
      </c>
      <c r="I8" s="66">
        <f>RANK(H8,H$8:H$14,0)</f>
        <v>3</v>
      </c>
      <c r="J8" s="65">
        <f>VLOOKUP($A8,'Return Data'!$B$7:$R$2292,8,0)</f>
        <v>13.037599999999999</v>
      </c>
      <c r="K8" s="66">
        <f>RANK(J8,J$8:J$14,0)</f>
        <v>1</v>
      </c>
      <c r="L8" s="65">
        <f>VLOOKUP($A8,'Return Data'!$B$7:$R$2292,9,0)</f>
        <v>7.5865</v>
      </c>
      <c r="M8" s="66">
        <f>RANK(L8,L$8:L$14,0)</f>
        <v>1</v>
      </c>
      <c r="N8" s="65">
        <f>VLOOKUP($A8,'Return Data'!$B$7:$R$2292,10,0)</f>
        <v>5.1492000000000004</v>
      </c>
      <c r="O8" s="66">
        <f>RANK(N8,N$8:N$14,0)</f>
        <v>1</v>
      </c>
      <c r="P8" s="65">
        <f>VLOOKUP($A8,'Return Data'!$B$7:$R$2292,11,0)</f>
        <v>3.9586999999999999</v>
      </c>
      <c r="Q8" s="66">
        <f>RANK(P8,P$8:P$14,0)</f>
        <v>1</v>
      </c>
      <c r="R8" s="65">
        <f>VLOOKUP($A8,'Return Data'!$B$7:$R$2292,12,0)</f>
        <v>4.4759000000000002</v>
      </c>
      <c r="S8" s="66">
        <f>RANK(R8,R$8:R$14,0)</f>
        <v>3</v>
      </c>
      <c r="T8" s="65">
        <f>VLOOKUP($A8,'Return Data'!$B$7:$R$2292,13,0)</f>
        <v>4.7530999999999999</v>
      </c>
      <c r="U8" s="66">
        <f>RANK(T8,T$8:T$14,0)</f>
        <v>4</v>
      </c>
      <c r="V8" s="65">
        <f>VLOOKUP($A8,'Return Data'!$B$7:$R$2292,17,0)</f>
        <v>6.0129999999999999</v>
      </c>
      <c r="W8" s="66">
        <f>RANK(V8,V$8:V$14,0)</f>
        <v>4</v>
      </c>
      <c r="X8" s="65">
        <f>VLOOKUP($A8,'Return Data'!$B$7:$R$2292,14,0)</f>
        <v>6.7531999999999996</v>
      </c>
      <c r="Y8" s="66">
        <f>RANK(X8,X$8:X$14,0)</f>
        <v>4</v>
      </c>
      <c r="Z8" s="65">
        <f>VLOOKUP($A8,'Return Data'!$B$7:$R$2292,16,0)</f>
        <v>8.2223000000000006</v>
      </c>
      <c r="AA8" s="67">
        <f>RANK(Z8,Z$8:Z$14,0)</f>
        <v>3</v>
      </c>
    </row>
    <row r="9" spans="1:27" x14ac:dyDescent="0.3">
      <c r="A9" s="63" t="s">
        <v>784</v>
      </c>
      <c r="B9" s="64">
        <f>VLOOKUP($A9,'Return Data'!$B$7:$R$2292,3,0)</f>
        <v>44651</v>
      </c>
      <c r="C9" s="65">
        <f>VLOOKUP($A9,'Return Data'!$B$7:$R$2292,4,0)</f>
        <v>34.625</v>
      </c>
      <c r="D9" s="65">
        <f>VLOOKUP($A9,'Return Data'!$B$7:$R$2292,5,0)</f>
        <v>34.186500000000002</v>
      </c>
      <c r="E9" s="66">
        <f t="shared" ref="E9:E14" si="0">RANK(D9,D$8:D$14,0)</f>
        <v>2</v>
      </c>
      <c r="F9" s="65">
        <f>VLOOKUP($A9,'Return Data'!$B$7:$R$2292,6,0)</f>
        <v>17.488900000000001</v>
      </c>
      <c r="G9" s="66">
        <f t="shared" ref="G9:G14" si="1">RANK(F9,F$8:F$14,0)</f>
        <v>2</v>
      </c>
      <c r="H9" s="65">
        <f>VLOOKUP($A9,'Return Data'!$B$7:$R$2292,7,0)</f>
        <v>9.7464999999999993</v>
      </c>
      <c r="I9" s="66">
        <f t="shared" ref="I9:I14" si="2">RANK(H9,H$8:H$14,0)</f>
        <v>4</v>
      </c>
      <c r="J9" s="65">
        <f>VLOOKUP($A9,'Return Data'!$B$7:$R$2292,8,0)</f>
        <v>8.7637999999999998</v>
      </c>
      <c r="K9" s="66">
        <f t="shared" ref="K9:K14" si="3">RANK(J9,J$8:J$14,0)</f>
        <v>4</v>
      </c>
      <c r="L9" s="65">
        <f>VLOOKUP($A9,'Return Data'!$B$7:$R$2292,9,0)</f>
        <v>5.8231000000000002</v>
      </c>
      <c r="M9" s="66">
        <f t="shared" ref="M9:M14" si="4">RANK(L9,L$8:L$14,0)</f>
        <v>3</v>
      </c>
      <c r="N9" s="65">
        <f>VLOOKUP($A9,'Return Data'!$B$7:$R$2292,10,0)</f>
        <v>3.9741</v>
      </c>
      <c r="O9" s="66">
        <f t="shared" ref="O9:O14" si="5">RANK(N9,N$8:N$14,0)</f>
        <v>4</v>
      </c>
      <c r="P9" s="65">
        <f>VLOOKUP($A9,'Return Data'!$B$7:$R$2292,11,0)</f>
        <v>3.0470000000000002</v>
      </c>
      <c r="Q9" s="66">
        <f t="shared" ref="Q9:Q14" si="6">RANK(P9,P$8:P$14,0)</f>
        <v>5</v>
      </c>
      <c r="R9" s="65">
        <f>VLOOKUP($A9,'Return Data'!$B$7:$R$2292,12,0)</f>
        <v>4.0327000000000002</v>
      </c>
      <c r="S9" s="66">
        <f t="shared" ref="S9:S14" si="7">RANK(R9,R$8:R$14,0)</f>
        <v>5</v>
      </c>
      <c r="T9" s="65">
        <f>VLOOKUP($A9,'Return Data'!$B$7:$R$2292,13,0)</f>
        <v>4.1970999999999998</v>
      </c>
      <c r="U9" s="66">
        <f t="shared" ref="U9:U14" si="8">RANK(T9,T$8:T$14,0)</f>
        <v>6</v>
      </c>
      <c r="V9" s="65">
        <f>VLOOKUP($A9,'Return Data'!$B$7:$R$2292,17,0)</f>
        <v>5.0349000000000004</v>
      </c>
      <c r="W9" s="66">
        <f t="shared" ref="W9:W13" si="9">RANK(V9,V$8:V$14,0)</f>
        <v>6</v>
      </c>
      <c r="X9" s="65">
        <f>VLOOKUP($A9,'Return Data'!$B$7:$R$2292,14,0)</f>
        <v>5.8997999999999999</v>
      </c>
      <c r="Y9" s="66">
        <f t="shared" ref="Y9:Y13" si="10">RANK(X9,X$8:X$14,0)</f>
        <v>5</v>
      </c>
      <c r="Z9" s="65">
        <f>VLOOKUP($A9,'Return Data'!$B$7:$R$2292,16,0)</f>
        <v>6.8368000000000002</v>
      </c>
      <c r="AA9" s="67">
        <f t="shared" ref="AA9:AA14" si="11">RANK(Z9,Z$8:Z$14,0)</f>
        <v>7</v>
      </c>
    </row>
    <row r="10" spans="1:27" x14ac:dyDescent="0.3">
      <c r="A10" s="63" t="s">
        <v>786</v>
      </c>
      <c r="B10" s="64">
        <f>VLOOKUP($A10,'Return Data'!$B$7:$R$2292,3,0)</f>
        <v>44651</v>
      </c>
      <c r="C10" s="65">
        <f>VLOOKUP($A10,'Return Data'!$B$7:$R$2292,4,0)</f>
        <v>40.095199999999998</v>
      </c>
      <c r="D10" s="65">
        <f>VLOOKUP($A10,'Return Data'!$B$7:$R$2292,5,0)</f>
        <v>14.3889</v>
      </c>
      <c r="E10" s="66">
        <f t="shared" si="0"/>
        <v>6</v>
      </c>
      <c r="F10" s="65">
        <f>VLOOKUP($A10,'Return Data'!$B$7:$R$2292,6,0)</f>
        <v>7.8643000000000001</v>
      </c>
      <c r="G10" s="66">
        <f t="shared" si="1"/>
        <v>6</v>
      </c>
      <c r="H10" s="65">
        <f>VLOOKUP($A10,'Return Data'!$B$7:$R$2292,7,0)</f>
        <v>9.5891000000000002</v>
      </c>
      <c r="I10" s="66">
        <f t="shared" si="2"/>
        <v>5</v>
      </c>
      <c r="J10" s="65">
        <f>VLOOKUP($A10,'Return Data'!$B$7:$R$2292,8,0)</f>
        <v>8.6835000000000004</v>
      </c>
      <c r="K10" s="66">
        <f t="shared" si="3"/>
        <v>5</v>
      </c>
      <c r="L10" s="65">
        <f>VLOOKUP($A10,'Return Data'!$B$7:$R$2292,9,0)</f>
        <v>5.6712999999999996</v>
      </c>
      <c r="M10" s="66">
        <f t="shared" si="4"/>
        <v>4</v>
      </c>
      <c r="N10" s="65">
        <f>VLOOKUP($A10,'Return Data'!$B$7:$R$2292,10,0)</f>
        <v>3.9464000000000001</v>
      </c>
      <c r="O10" s="66">
        <f t="shared" si="5"/>
        <v>5</v>
      </c>
      <c r="P10" s="65">
        <f>VLOOKUP($A10,'Return Data'!$B$7:$R$2292,11,0)</f>
        <v>3.2681</v>
      </c>
      <c r="Q10" s="66">
        <f t="shared" si="6"/>
        <v>4</v>
      </c>
      <c r="R10" s="65">
        <f>VLOOKUP($A10,'Return Data'!$B$7:$R$2292,12,0)</f>
        <v>4.2519</v>
      </c>
      <c r="S10" s="66">
        <f t="shared" si="7"/>
        <v>4</v>
      </c>
      <c r="T10" s="65">
        <f>VLOOKUP($A10,'Return Data'!$B$7:$R$2292,13,0)</f>
        <v>4.7123999999999997</v>
      </c>
      <c r="U10" s="66">
        <f t="shared" si="8"/>
        <v>5</v>
      </c>
      <c r="V10" s="65">
        <f>VLOOKUP($A10,'Return Data'!$B$7:$R$2292,17,0)</f>
        <v>6.4515000000000002</v>
      </c>
      <c r="W10" s="66">
        <f t="shared" si="9"/>
        <v>3</v>
      </c>
      <c r="X10" s="65">
        <f>VLOOKUP($A10,'Return Data'!$B$7:$R$2292,14,0)</f>
        <v>7.0086000000000004</v>
      </c>
      <c r="Y10" s="66">
        <f t="shared" si="10"/>
        <v>3</v>
      </c>
      <c r="Z10" s="65">
        <f>VLOOKUP($A10,'Return Data'!$B$7:$R$2292,16,0)</f>
        <v>8.0274999999999999</v>
      </c>
      <c r="AA10" s="67">
        <f t="shared" si="11"/>
        <v>4</v>
      </c>
    </row>
    <row r="11" spans="1:27" x14ac:dyDescent="0.3">
      <c r="A11" s="63" t="s">
        <v>788</v>
      </c>
      <c r="B11" s="64">
        <f>VLOOKUP($A11,'Return Data'!$B$7:$R$2292,3,0)</f>
        <v>44651</v>
      </c>
      <c r="C11" s="65">
        <f>VLOOKUP($A11,'Return Data'!$B$7:$R$2292,4,0)</f>
        <v>360.66050000000001</v>
      </c>
      <c r="D11" s="65">
        <f>VLOOKUP($A11,'Return Data'!$B$7:$R$2292,5,0)</f>
        <v>50.448599999999999</v>
      </c>
      <c r="E11" s="66">
        <f t="shared" si="0"/>
        <v>1</v>
      </c>
      <c r="F11" s="65">
        <f>VLOOKUP($A11,'Return Data'!$B$7:$R$2292,6,0)</f>
        <v>24.289899999999999</v>
      </c>
      <c r="G11" s="66">
        <f t="shared" si="1"/>
        <v>1</v>
      </c>
      <c r="H11" s="65">
        <f>VLOOKUP($A11,'Return Data'!$B$7:$R$2292,7,0)</f>
        <v>15.658200000000001</v>
      </c>
      <c r="I11" s="66">
        <f t="shared" si="2"/>
        <v>2</v>
      </c>
      <c r="J11" s="65">
        <f>VLOOKUP($A11,'Return Data'!$B$7:$R$2292,8,0)</f>
        <v>11.9116</v>
      </c>
      <c r="K11" s="66">
        <f t="shared" si="3"/>
        <v>2</v>
      </c>
      <c r="L11" s="65">
        <f>VLOOKUP($A11,'Return Data'!$B$7:$R$2292,9,0)</f>
        <v>6.9318999999999997</v>
      </c>
      <c r="M11" s="66">
        <f t="shared" si="4"/>
        <v>2</v>
      </c>
      <c r="N11" s="65">
        <f>VLOOKUP($A11,'Return Data'!$B$7:$R$2292,10,0)</f>
        <v>2.5895000000000001</v>
      </c>
      <c r="O11" s="66">
        <f t="shared" si="5"/>
        <v>7</v>
      </c>
      <c r="P11" s="65">
        <f>VLOOKUP($A11,'Return Data'!$B$7:$R$2292,11,0)</f>
        <v>1.6380999999999999</v>
      </c>
      <c r="Q11" s="66">
        <f t="shared" si="6"/>
        <v>7</v>
      </c>
      <c r="R11" s="65">
        <f>VLOOKUP($A11,'Return Data'!$B$7:$R$2292,12,0)</f>
        <v>3.9426999999999999</v>
      </c>
      <c r="S11" s="66">
        <f t="shared" si="7"/>
        <v>6</v>
      </c>
      <c r="T11" s="65">
        <f>VLOOKUP($A11,'Return Data'!$B$7:$R$2292,13,0)</f>
        <v>4.7644000000000002</v>
      </c>
      <c r="U11" s="66">
        <f t="shared" si="8"/>
        <v>3</v>
      </c>
      <c r="V11" s="65">
        <f>VLOOKUP($A11,'Return Data'!$B$7:$R$2292,17,0)</f>
        <v>6.7755999999999998</v>
      </c>
      <c r="W11" s="66">
        <f t="shared" si="9"/>
        <v>2</v>
      </c>
      <c r="X11" s="65">
        <f>VLOOKUP($A11,'Return Data'!$B$7:$R$2292,14,0)</f>
        <v>7.4122000000000003</v>
      </c>
      <c r="Y11" s="66">
        <f t="shared" si="10"/>
        <v>2</v>
      </c>
      <c r="Z11" s="65">
        <f>VLOOKUP($A11,'Return Data'!$B$7:$R$2292,16,0)</f>
        <v>8.4308999999999994</v>
      </c>
      <c r="AA11" s="67">
        <f t="shared" si="11"/>
        <v>1</v>
      </c>
    </row>
    <row r="12" spans="1:27" x14ac:dyDescent="0.3">
      <c r="A12" s="63" t="s">
        <v>789</v>
      </c>
      <c r="B12" s="64">
        <f>VLOOKUP($A12,'Return Data'!$B$7:$R$2292,3,0)</f>
        <v>44651</v>
      </c>
      <c r="C12" s="65">
        <f>VLOOKUP($A12,'Return Data'!$B$7:$R$2292,4,0)</f>
        <v>1227.3269</v>
      </c>
      <c r="D12" s="65">
        <f>VLOOKUP($A12,'Return Data'!$B$7:$R$2292,5,0)</f>
        <v>27.407599999999999</v>
      </c>
      <c r="E12" s="66">
        <f t="shared" si="0"/>
        <v>4</v>
      </c>
      <c r="F12" s="65">
        <f>VLOOKUP($A12,'Return Data'!$B$7:$R$2292,6,0)</f>
        <v>16.109300000000001</v>
      </c>
      <c r="G12" s="66">
        <f t="shared" si="1"/>
        <v>3</v>
      </c>
      <c r="H12" s="65">
        <f>VLOOKUP($A12,'Return Data'!$B$7:$R$2292,7,0)</f>
        <v>16.666799999999999</v>
      </c>
      <c r="I12" s="66">
        <f t="shared" si="2"/>
        <v>1</v>
      </c>
      <c r="J12" s="65">
        <f>VLOOKUP($A12,'Return Data'!$B$7:$R$2292,8,0)</f>
        <v>8.8755000000000006</v>
      </c>
      <c r="K12" s="66">
        <f t="shared" si="3"/>
        <v>3</v>
      </c>
      <c r="L12" s="65">
        <f>VLOOKUP($A12,'Return Data'!$B$7:$R$2292,9,0)</f>
        <v>4.5368000000000004</v>
      </c>
      <c r="M12" s="66">
        <f t="shared" si="4"/>
        <v>6</v>
      </c>
      <c r="N12" s="65">
        <f>VLOOKUP($A12,'Return Data'!$B$7:$R$2292,10,0)</f>
        <v>4.0868000000000002</v>
      </c>
      <c r="O12" s="66">
        <f t="shared" si="5"/>
        <v>3</v>
      </c>
      <c r="P12" s="65">
        <f>VLOOKUP($A12,'Return Data'!$B$7:$R$2292,11,0)</f>
        <v>3.4582000000000002</v>
      </c>
      <c r="Q12" s="66">
        <f t="shared" si="6"/>
        <v>3</v>
      </c>
      <c r="R12" s="65">
        <f>VLOOKUP($A12,'Return Data'!$B$7:$R$2292,12,0)</f>
        <v>5.1454000000000004</v>
      </c>
      <c r="S12" s="66">
        <f t="shared" si="7"/>
        <v>1</v>
      </c>
      <c r="T12" s="65">
        <f>VLOOKUP($A12,'Return Data'!$B$7:$R$2292,13,0)</f>
        <v>6.0735000000000001</v>
      </c>
      <c r="U12" s="66">
        <f t="shared" si="8"/>
        <v>1</v>
      </c>
      <c r="V12" s="65"/>
      <c r="W12" s="66"/>
      <c r="X12" s="65"/>
      <c r="Y12" s="66"/>
      <c r="Z12" s="65">
        <f>VLOOKUP($A12,'Return Data'!$B$7:$R$2292,16,0)</f>
        <v>7.3657000000000004</v>
      </c>
      <c r="AA12" s="67">
        <f t="shared" si="11"/>
        <v>5</v>
      </c>
    </row>
    <row r="13" spans="1:27" x14ac:dyDescent="0.3">
      <c r="A13" s="63" t="s">
        <v>792</v>
      </c>
      <c r="B13" s="64">
        <f>VLOOKUP($A13,'Return Data'!$B$7:$R$2292,3,0)</f>
        <v>44651</v>
      </c>
      <c r="C13" s="65">
        <f>VLOOKUP($A13,'Return Data'!$B$7:$R$2292,4,0)</f>
        <v>37.744399999999999</v>
      </c>
      <c r="D13" s="65">
        <f>VLOOKUP($A13,'Return Data'!$B$7:$R$2292,5,0)</f>
        <v>7.8346</v>
      </c>
      <c r="E13" s="66">
        <f t="shared" si="0"/>
        <v>7</v>
      </c>
      <c r="F13" s="65">
        <f>VLOOKUP($A13,'Return Data'!$B$7:$R$2292,6,0)</f>
        <v>5.2887000000000004</v>
      </c>
      <c r="G13" s="66">
        <f t="shared" si="1"/>
        <v>7</v>
      </c>
      <c r="H13" s="65">
        <f>VLOOKUP($A13,'Return Data'!$B$7:$R$2292,7,0)</f>
        <v>5.9194000000000004</v>
      </c>
      <c r="I13" s="66">
        <f t="shared" si="2"/>
        <v>7</v>
      </c>
      <c r="J13" s="65">
        <f>VLOOKUP($A13,'Return Data'!$B$7:$R$2292,8,0)</f>
        <v>5.2809999999999997</v>
      </c>
      <c r="K13" s="66">
        <f t="shared" si="3"/>
        <v>7</v>
      </c>
      <c r="L13" s="65">
        <f>VLOOKUP($A13,'Return Data'!$B$7:$R$2292,9,0)</f>
        <v>3.8306</v>
      </c>
      <c r="M13" s="66">
        <f t="shared" si="4"/>
        <v>7</v>
      </c>
      <c r="N13" s="65">
        <f>VLOOKUP($A13,'Return Data'!$B$7:$R$2292,10,0)</f>
        <v>4.2222</v>
      </c>
      <c r="O13" s="66">
        <f t="shared" si="5"/>
        <v>2</v>
      </c>
      <c r="P13" s="65">
        <f>VLOOKUP($A13,'Return Data'!$B$7:$R$2292,11,0)</f>
        <v>3.6122000000000001</v>
      </c>
      <c r="Q13" s="66">
        <f t="shared" si="6"/>
        <v>2</v>
      </c>
      <c r="R13" s="65">
        <f>VLOOKUP($A13,'Return Data'!$B$7:$R$2292,12,0)</f>
        <v>4.4985999999999997</v>
      </c>
      <c r="S13" s="66">
        <f t="shared" si="7"/>
        <v>2</v>
      </c>
      <c r="T13" s="65">
        <f>VLOOKUP($A13,'Return Data'!$B$7:$R$2292,13,0)</f>
        <v>4.8804999999999996</v>
      </c>
      <c r="U13" s="66">
        <f t="shared" si="8"/>
        <v>2</v>
      </c>
      <c r="V13" s="65">
        <f>VLOOKUP($A13,'Return Data'!$B$7:$R$2292,17,0)</f>
        <v>7.1391999999999998</v>
      </c>
      <c r="W13" s="66">
        <f t="shared" si="9"/>
        <v>1</v>
      </c>
      <c r="X13" s="65">
        <f>VLOOKUP($A13,'Return Data'!$B$7:$R$2292,14,0)</f>
        <v>7.8087</v>
      </c>
      <c r="Y13" s="66">
        <f t="shared" si="10"/>
        <v>1</v>
      </c>
      <c r="Z13" s="65">
        <f>VLOOKUP($A13,'Return Data'!$B$7:$R$2292,16,0)</f>
        <v>8.2501999999999995</v>
      </c>
      <c r="AA13" s="67">
        <f t="shared" si="11"/>
        <v>2</v>
      </c>
    </row>
    <row r="14" spans="1:27" x14ac:dyDescent="0.3">
      <c r="A14" s="63" t="s">
        <v>793</v>
      </c>
      <c r="B14" s="64">
        <f>VLOOKUP($A14,'Return Data'!$B$7:$R$2292,3,0)</f>
        <v>44651</v>
      </c>
      <c r="C14" s="65">
        <f>VLOOKUP($A14,'Return Data'!$B$7:$R$2292,4,0)</f>
        <v>1258.4241</v>
      </c>
      <c r="D14" s="65">
        <f>VLOOKUP($A14,'Return Data'!$B$7:$R$2292,5,0)</f>
        <v>16.998799999999999</v>
      </c>
      <c r="E14" s="66">
        <f t="shared" si="0"/>
        <v>5</v>
      </c>
      <c r="F14" s="65">
        <f>VLOOKUP($A14,'Return Data'!$B$7:$R$2292,6,0)</f>
        <v>11.567399999999999</v>
      </c>
      <c r="G14" s="66">
        <f t="shared" si="1"/>
        <v>4</v>
      </c>
      <c r="H14" s="65">
        <f>VLOOKUP($A14,'Return Data'!$B$7:$R$2292,7,0)</f>
        <v>7.2122000000000002</v>
      </c>
      <c r="I14" s="66">
        <f t="shared" si="2"/>
        <v>6</v>
      </c>
      <c r="J14" s="65">
        <f>VLOOKUP($A14,'Return Data'!$B$7:$R$2292,8,0)</f>
        <v>6.2239000000000004</v>
      </c>
      <c r="K14" s="66">
        <f t="shared" si="3"/>
        <v>6</v>
      </c>
      <c r="L14" s="65">
        <f>VLOOKUP($A14,'Return Data'!$B$7:$R$2292,9,0)</f>
        <v>5.0430999999999999</v>
      </c>
      <c r="M14" s="66">
        <f t="shared" si="4"/>
        <v>5</v>
      </c>
      <c r="N14" s="65">
        <f>VLOOKUP($A14,'Return Data'!$B$7:$R$2292,10,0)</f>
        <v>3.3264</v>
      </c>
      <c r="O14" s="66">
        <f t="shared" si="5"/>
        <v>6</v>
      </c>
      <c r="P14" s="65">
        <f>VLOOKUP($A14,'Return Data'!$B$7:$R$2292,11,0)</f>
        <v>2.6787999999999998</v>
      </c>
      <c r="Q14" s="66">
        <f t="shared" si="6"/>
        <v>6</v>
      </c>
      <c r="R14" s="65">
        <f>VLOOKUP($A14,'Return Data'!$B$7:$R$2292,12,0)</f>
        <v>3.7229999999999999</v>
      </c>
      <c r="S14" s="66">
        <f t="shared" si="7"/>
        <v>7</v>
      </c>
      <c r="T14" s="65">
        <f>VLOOKUP($A14,'Return Data'!$B$7:$R$2292,13,0)</f>
        <v>4.0399000000000003</v>
      </c>
      <c r="U14" s="66">
        <f t="shared" si="8"/>
        <v>7</v>
      </c>
      <c r="V14" s="65">
        <f>VLOOKUP($A14,'Return Data'!$B$7:$R$2292,17,0)</f>
        <v>5.6295999999999999</v>
      </c>
      <c r="W14" s="66">
        <f t="shared" ref="W14" si="12">RANK(V14,V$8:V$14,0)</f>
        <v>5</v>
      </c>
      <c r="X14" s="65"/>
      <c r="Y14" s="66"/>
      <c r="Z14" s="65">
        <f>VLOOKUP($A14,'Return Data'!$B$7:$R$2292,16,0)</f>
        <v>6.9538000000000002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25.891999999999999</v>
      </c>
      <c r="E16" s="74"/>
      <c r="F16" s="75">
        <f>AVERAGE(F8:F14)</f>
        <v>13.181514285714286</v>
      </c>
      <c r="G16" s="74"/>
      <c r="H16" s="75">
        <f>AVERAGE(H8:H14)</f>
        <v>11.058857142857141</v>
      </c>
      <c r="I16" s="74"/>
      <c r="J16" s="75">
        <f>AVERAGE(J8:J14)</f>
        <v>8.9681285714285721</v>
      </c>
      <c r="K16" s="74"/>
      <c r="L16" s="75">
        <f>AVERAGE(L8:L14)</f>
        <v>5.6318999999999999</v>
      </c>
      <c r="M16" s="74"/>
      <c r="N16" s="75">
        <f>AVERAGE(N8:N14)</f>
        <v>3.8992285714285719</v>
      </c>
      <c r="O16" s="74"/>
      <c r="P16" s="75">
        <f>AVERAGE(P8:P14)</f>
        <v>3.0944428571428566</v>
      </c>
      <c r="Q16" s="74"/>
      <c r="R16" s="75">
        <f>AVERAGE(R8:R14)</f>
        <v>4.2957428571428569</v>
      </c>
      <c r="S16" s="74"/>
      <c r="T16" s="75">
        <f>AVERAGE(T8:T14)</f>
        <v>4.7744142857142862</v>
      </c>
      <c r="U16" s="74"/>
      <c r="V16" s="75">
        <f>AVERAGE(V8:V14)</f>
        <v>6.1739666666666677</v>
      </c>
      <c r="W16" s="74"/>
      <c r="X16" s="75">
        <f>AVERAGE(X8:X14)</f>
        <v>6.9764999999999997</v>
      </c>
      <c r="Y16" s="74"/>
      <c r="Z16" s="75">
        <f>AVERAGE(Z8:Z14)</f>
        <v>7.7267428571428578</v>
      </c>
      <c r="AA16" s="76"/>
    </row>
    <row r="17" spans="1:27" x14ac:dyDescent="0.3">
      <c r="A17" s="73" t="s">
        <v>28</v>
      </c>
      <c r="B17" s="74"/>
      <c r="C17" s="74"/>
      <c r="D17" s="75">
        <f>MIN(D8:D14)</f>
        <v>7.8346</v>
      </c>
      <c r="E17" s="74"/>
      <c r="F17" s="75">
        <f>MIN(F8:F14)</f>
        <v>5.2887000000000004</v>
      </c>
      <c r="G17" s="74"/>
      <c r="H17" s="75">
        <f>MIN(H8:H14)</f>
        <v>5.9194000000000004</v>
      </c>
      <c r="I17" s="74"/>
      <c r="J17" s="75">
        <f>MIN(J8:J14)</f>
        <v>5.2809999999999997</v>
      </c>
      <c r="K17" s="74"/>
      <c r="L17" s="75">
        <f>MIN(L8:L14)</f>
        <v>3.8306</v>
      </c>
      <c r="M17" s="74"/>
      <c r="N17" s="75">
        <f>MIN(N8:N14)</f>
        <v>2.5895000000000001</v>
      </c>
      <c r="O17" s="74"/>
      <c r="P17" s="75">
        <f>MIN(P8:P14)</f>
        <v>1.6380999999999999</v>
      </c>
      <c r="Q17" s="74"/>
      <c r="R17" s="75">
        <f>MIN(R8:R14)</f>
        <v>3.7229999999999999</v>
      </c>
      <c r="S17" s="74"/>
      <c r="T17" s="75">
        <f>MIN(T8:T14)</f>
        <v>4.0399000000000003</v>
      </c>
      <c r="U17" s="74"/>
      <c r="V17" s="75">
        <f>MIN(V8:V14)</f>
        <v>5.0349000000000004</v>
      </c>
      <c r="W17" s="74"/>
      <c r="X17" s="75">
        <f>MIN(X8:X14)</f>
        <v>5.8997999999999999</v>
      </c>
      <c r="Y17" s="74"/>
      <c r="Z17" s="75">
        <f>MIN(Z8:Z14)</f>
        <v>6.8368000000000002</v>
      </c>
      <c r="AA17" s="76"/>
    </row>
    <row r="18" spans="1:27" ht="15" thickBot="1" x14ac:dyDescent="0.35">
      <c r="A18" s="77" t="s">
        <v>29</v>
      </c>
      <c r="B18" s="78"/>
      <c r="C18" s="78"/>
      <c r="D18" s="79">
        <f>MAX(D8:D14)</f>
        <v>50.448599999999999</v>
      </c>
      <c r="E18" s="78"/>
      <c r="F18" s="79">
        <f>MAX(F8:F14)</f>
        <v>24.289899999999999</v>
      </c>
      <c r="G18" s="78"/>
      <c r="H18" s="79">
        <f>MAX(H8:H14)</f>
        <v>16.666799999999999</v>
      </c>
      <c r="I18" s="78"/>
      <c r="J18" s="79">
        <f>MAX(J8:J14)</f>
        <v>13.037599999999999</v>
      </c>
      <c r="K18" s="78"/>
      <c r="L18" s="79">
        <f>MAX(L8:L14)</f>
        <v>7.5865</v>
      </c>
      <c r="M18" s="78"/>
      <c r="N18" s="79">
        <f>MAX(N8:N14)</f>
        <v>5.1492000000000004</v>
      </c>
      <c r="O18" s="78"/>
      <c r="P18" s="79">
        <f>MAX(P8:P14)</f>
        <v>3.9586999999999999</v>
      </c>
      <c r="Q18" s="78"/>
      <c r="R18" s="79">
        <f>MAX(R8:R14)</f>
        <v>5.1454000000000004</v>
      </c>
      <c r="S18" s="78"/>
      <c r="T18" s="79">
        <f>MAX(T8:T14)</f>
        <v>6.0735000000000001</v>
      </c>
      <c r="U18" s="78"/>
      <c r="V18" s="79">
        <f>MAX(V8:V14)</f>
        <v>7.1391999999999998</v>
      </c>
      <c r="W18" s="78"/>
      <c r="X18" s="79">
        <f>MAX(X8:X14)</f>
        <v>7.8087</v>
      </c>
      <c r="Y18" s="78"/>
      <c r="Z18" s="79">
        <f>MAX(Z8:Z14)</f>
        <v>8.4308999999999994</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44651</v>
      </c>
      <c r="C8" s="65">
        <f>VLOOKUP($A8,'Return Data'!$B$7:$R$2292,4,0)</f>
        <v>277.91390000000001</v>
      </c>
      <c r="D8" s="65">
        <f>VLOOKUP($A8,'Return Data'!$B$7:$R$2292,5,0)</f>
        <v>29.732299999999999</v>
      </c>
      <c r="E8" s="66">
        <f>RANK(D8,D$8:D$14,0)</f>
        <v>3</v>
      </c>
      <c r="F8" s="65">
        <f>VLOOKUP($A8,'Return Data'!$B$7:$R$2292,6,0)</f>
        <v>9.4064999999999994</v>
      </c>
      <c r="G8" s="66">
        <f>RANK(F8,F$8:F$14,0)</f>
        <v>5</v>
      </c>
      <c r="H8" s="65">
        <f>VLOOKUP($A8,'Return Data'!$B$7:$R$2292,7,0)</f>
        <v>12.361700000000001</v>
      </c>
      <c r="I8" s="66">
        <f>RANK(H8,H$8:H$14,0)</f>
        <v>3</v>
      </c>
      <c r="J8" s="65">
        <f>VLOOKUP($A8,'Return Data'!$B$7:$R$2292,8,0)</f>
        <v>12.7803</v>
      </c>
      <c r="K8" s="66">
        <f>RANK(J8,J$8:J$14,0)</f>
        <v>1</v>
      </c>
      <c r="L8" s="65">
        <f>VLOOKUP($A8,'Return Data'!$B$7:$R$2292,9,0)</f>
        <v>7.3297999999999996</v>
      </c>
      <c r="M8" s="66">
        <f>RANK(L8,L$8:L$14,0)</f>
        <v>1</v>
      </c>
      <c r="N8" s="65">
        <f>VLOOKUP($A8,'Return Data'!$B$7:$R$2292,10,0)</f>
        <v>4.907</v>
      </c>
      <c r="O8" s="66">
        <f>RANK(N8,N$8:N$14,0)</f>
        <v>1</v>
      </c>
      <c r="P8" s="65">
        <f>VLOOKUP($A8,'Return Data'!$B$7:$R$2292,11,0)</f>
        <v>3.7328000000000001</v>
      </c>
      <c r="Q8" s="66">
        <f>RANK(P8,P$8:P$14,0)</f>
        <v>1</v>
      </c>
      <c r="R8" s="65">
        <f>VLOOKUP($A8,'Return Data'!$B$7:$R$2292,12,0)</f>
        <v>4.2622999999999998</v>
      </c>
      <c r="S8" s="66">
        <f>RANK(R8,R$8:R$14,0)</f>
        <v>2</v>
      </c>
      <c r="T8" s="65">
        <f>VLOOKUP($A8,'Return Data'!$B$7:$R$2292,13,0)</f>
        <v>4.5513000000000003</v>
      </c>
      <c r="U8" s="66">
        <f>RANK(T8,T$8:T$14,0)</f>
        <v>2</v>
      </c>
      <c r="V8" s="65">
        <f>VLOOKUP($A8,'Return Data'!$B$7:$R$2292,17,0)</f>
        <v>5.8205</v>
      </c>
      <c r="W8" s="66">
        <f>RANK(V8,V$8:V$14,0)</f>
        <v>4</v>
      </c>
      <c r="X8" s="65">
        <f>VLOOKUP($A8,'Return Data'!$B$7:$R$2292,14,0)</f>
        <v>6.5458999999999996</v>
      </c>
      <c r="Y8" s="66">
        <f>RANK(X8,X$8:X$14,0)</f>
        <v>4</v>
      </c>
      <c r="Z8" s="65">
        <f>VLOOKUP($A8,'Return Data'!$B$7:$R$2292,16,0)</f>
        <v>8.1621000000000006</v>
      </c>
      <c r="AA8" s="67">
        <f>RANK(Z8,Z$8:Z$14,0)</f>
        <v>1</v>
      </c>
    </row>
    <row r="9" spans="1:27" x14ac:dyDescent="0.3">
      <c r="A9" s="63" t="s">
        <v>783</v>
      </c>
      <c r="B9" s="64">
        <f>VLOOKUP($A9,'Return Data'!$B$7:$R$2292,3,0)</f>
        <v>44651</v>
      </c>
      <c r="C9" s="65">
        <f>VLOOKUP($A9,'Return Data'!$B$7:$R$2292,4,0)</f>
        <v>32.470500000000001</v>
      </c>
      <c r="D9" s="65">
        <f>VLOOKUP($A9,'Return Data'!$B$7:$R$2292,5,0)</f>
        <v>33.4163</v>
      </c>
      <c r="E9" s="66">
        <f t="shared" ref="E9:E14" si="0">RANK(D9,D$8:D$14,0)</f>
        <v>2</v>
      </c>
      <c r="F9" s="65">
        <f>VLOOKUP($A9,'Return Data'!$B$7:$R$2292,6,0)</f>
        <v>16.772099999999998</v>
      </c>
      <c r="G9" s="66">
        <f t="shared" ref="G9:G14" si="1">RANK(F9,F$8:F$14,0)</f>
        <v>2</v>
      </c>
      <c r="H9" s="65">
        <f>VLOOKUP($A9,'Return Data'!$B$7:$R$2292,7,0)</f>
        <v>9.0728000000000009</v>
      </c>
      <c r="I9" s="66">
        <f t="shared" ref="I9:I14" si="2">RANK(H9,H$8:H$14,0)</f>
        <v>5</v>
      </c>
      <c r="J9" s="65">
        <f>VLOOKUP($A9,'Return Data'!$B$7:$R$2292,8,0)</f>
        <v>8.0945</v>
      </c>
      <c r="K9" s="66">
        <f t="shared" ref="K9:K14" si="3">RANK(J9,J$8:J$14,0)</f>
        <v>5</v>
      </c>
      <c r="L9" s="65">
        <f>VLOOKUP($A9,'Return Data'!$B$7:$R$2292,9,0)</f>
        <v>5.1460999999999997</v>
      </c>
      <c r="M9" s="66">
        <f t="shared" ref="M9:M14" si="4">RANK(L9,L$8:L$14,0)</f>
        <v>4</v>
      </c>
      <c r="N9" s="65">
        <f>VLOOKUP($A9,'Return Data'!$B$7:$R$2292,10,0)</f>
        <v>3.3052999999999999</v>
      </c>
      <c r="O9" s="66">
        <f t="shared" ref="O9:O14" si="5">RANK(N9,N$8:N$14,0)</f>
        <v>5</v>
      </c>
      <c r="P9" s="65">
        <f>VLOOKUP($A9,'Return Data'!$B$7:$R$2292,11,0)</f>
        <v>2.3811</v>
      </c>
      <c r="Q9" s="66">
        <f t="shared" ref="Q9:Q14" si="6">RANK(P9,P$8:P$14,0)</f>
        <v>5</v>
      </c>
      <c r="R9" s="65">
        <f>VLOOKUP($A9,'Return Data'!$B$7:$R$2292,12,0)</f>
        <v>3.3477000000000001</v>
      </c>
      <c r="S9" s="66">
        <f t="shared" ref="S9:S14" si="7">RANK(R9,R$8:R$14,0)</f>
        <v>5</v>
      </c>
      <c r="T9" s="65">
        <f>VLOOKUP($A9,'Return Data'!$B$7:$R$2292,13,0)</f>
        <v>3.5047999999999999</v>
      </c>
      <c r="U9" s="66">
        <f t="shared" ref="U9:U14" si="8">RANK(T9,T$8:T$14,0)</f>
        <v>6</v>
      </c>
      <c r="V9" s="65">
        <f>VLOOKUP($A9,'Return Data'!$B$7:$R$2292,17,0)</f>
        <v>4.3094999999999999</v>
      </c>
      <c r="W9" s="66">
        <f t="shared" ref="W9:W11" si="9">RANK(V9,V$8:V$14,0)</f>
        <v>6</v>
      </c>
      <c r="X9" s="65">
        <f>VLOOKUP($A9,'Return Data'!$B$7:$R$2292,14,0)</f>
        <v>5.2253999999999996</v>
      </c>
      <c r="Y9" s="66">
        <f t="shared" ref="Y9:Y11" si="10">RANK(X9,X$8:X$14,0)</f>
        <v>5</v>
      </c>
      <c r="Z9" s="65">
        <f>VLOOKUP($A9,'Return Data'!$B$7:$R$2292,16,0)</f>
        <v>5.7824999999999998</v>
      </c>
      <c r="AA9" s="67">
        <f t="shared" ref="AA9:AA14" si="11">RANK(Z9,Z$8:Z$14,0)</f>
        <v>7</v>
      </c>
    </row>
    <row r="10" spans="1:27" x14ac:dyDescent="0.3">
      <c r="A10" s="63" t="s">
        <v>785</v>
      </c>
      <c r="B10" s="64">
        <f>VLOOKUP($A10,'Return Data'!$B$7:$R$2292,3,0)</f>
        <v>44651</v>
      </c>
      <c r="C10" s="65">
        <f>VLOOKUP($A10,'Return Data'!$B$7:$R$2292,4,0)</f>
        <v>39.599200000000003</v>
      </c>
      <c r="D10" s="65">
        <f>VLOOKUP($A10,'Return Data'!$B$7:$R$2292,5,0)</f>
        <v>14.2003</v>
      </c>
      <c r="E10" s="66">
        <f t="shared" si="0"/>
        <v>6</v>
      </c>
      <c r="F10" s="65">
        <f>VLOOKUP($A10,'Return Data'!$B$7:$R$2292,6,0)</f>
        <v>7.6245000000000003</v>
      </c>
      <c r="G10" s="66">
        <f t="shared" si="1"/>
        <v>6</v>
      </c>
      <c r="H10" s="65">
        <f>VLOOKUP($A10,'Return Data'!$B$7:$R$2292,7,0)</f>
        <v>9.3393999999999995</v>
      </c>
      <c r="I10" s="66">
        <f t="shared" si="2"/>
        <v>4</v>
      </c>
      <c r="J10" s="65">
        <f>VLOOKUP($A10,'Return Data'!$B$7:$R$2292,8,0)</f>
        <v>8.4346999999999994</v>
      </c>
      <c r="K10" s="66">
        <f t="shared" si="3"/>
        <v>4</v>
      </c>
      <c r="L10" s="65">
        <f>VLOOKUP($A10,'Return Data'!$B$7:$R$2292,9,0)</f>
        <v>5.4184999999999999</v>
      </c>
      <c r="M10" s="66">
        <f t="shared" si="4"/>
        <v>3</v>
      </c>
      <c r="N10" s="65">
        <f>VLOOKUP($A10,'Return Data'!$B$7:$R$2292,10,0)</f>
        <v>3.6947000000000001</v>
      </c>
      <c r="O10" s="66">
        <f t="shared" si="5"/>
        <v>3</v>
      </c>
      <c r="P10" s="65">
        <f>VLOOKUP($A10,'Return Data'!$B$7:$R$2292,11,0)</f>
        <v>3.0145</v>
      </c>
      <c r="Q10" s="66">
        <f t="shared" si="6"/>
        <v>4</v>
      </c>
      <c r="R10" s="65">
        <f>VLOOKUP($A10,'Return Data'!$B$7:$R$2292,12,0)</f>
        <v>3.9943</v>
      </c>
      <c r="S10" s="66">
        <f t="shared" si="7"/>
        <v>4</v>
      </c>
      <c r="T10" s="65">
        <f>VLOOKUP($A10,'Return Data'!$B$7:$R$2292,13,0)</f>
        <v>4.4508999999999999</v>
      </c>
      <c r="U10" s="66">
        <f t="shared" si="8"/>
        <v>4</v>
      </c>
      <c r="V10" s="65">
        <f>VLOOKUP($A10,'Return Data'!$B$7:$R$2292,17,0)</f>
        <v>6.1969000000000003</v>
      </c>
      <c r="W10" s="66">
        <f t="shared" si="9"/>
        <v>2</v>
      </c>
      <c r="X10" s="65">
        <f>VLOOKUP($A10,'Return Data'!$B$7:$R$2292,14,0)</f>
        <v>6.7847</v>
      </c>
      <c r="Y10" s="66">
        <f t="shared" si="10"/>
        <v>2</v>
      </c>
      <c r="Z10" s="65">
        <f>VLOOKUP($A10,'Return Data'!$B$7:$R$2292,16,0)</f>
        <v>7.9112999999999998</v>
      </c>
      <c r="AA10" s="67">
        <f t="shared" si="11"/>
        <v>2</v>
      </c>
    </row>
    <row r="11" spans="1:27" x14ac:dyDescent="0.3">
      <c r="A11" s="63" t="s">
        <v>787</v>
      </c>
      <c r="B11" s="64">
        <f>VLOOKUP($A11,'Return Data'!$B$7:$R$2292,3,0)</f>
        <v>44651</v>
      </c>
      <c r="C11" s="65">
        <f>VLOOKUP($A11,'Return Data'!$B$7:$R$2292,4,0)</f>
        <v>337.33409999999998</v>
      </c>
      <c r="D11" s="65">
        <f>VLOOKUP($A11,'Return Data'!$B$7:$R$2292,5,0)</f>
        <v>49.721200000000003</v>
      </c>
      <c r="E11" s="66">
        <f t="shared" si="0"/>
        <v>1</v>
      </c>
      <c r="F11" s="65">
        <f>VLOOKUP($A11,'Return Data'!$B$7:$R$2292,6,0)</f>
        <v>23.5685</v>
      </c>
      <c r="G11" s="66">
        <f t="shared" si="1"/>
        <v>1</v>
      </c>
      <c r="H11" s="65">
        <f>VLOOKUP($A11,'Return Data'!$B$7:$R$2292,7,0)</f>
        <v>14.9358</v>
      </c>
      <c r="I11" s="66">
        <f t="shared" si="2"/>
        <v>2</v>
      </c>
      <c r="J11" s="65">
        <f>VLOOKUP($A11,'Return Data'!$B$7:$R$2292,8,0)</f>
        <v>11.187900000000001</v>
      </c>
      <c r="K11" s="66">
        <f t="shared" si="3"/>
        <v>2</v>
      </c>
      <c r="L11" s="65">
        <f>VLOOKUP($A11,'Return Data'!$B$7:$R$2292,9,0)</f>
        <v>6.2077</v>
      </c>
      <c r="M11" s="66">
        <f t="shared" si="4"/>
        <v>2</v>
      </c>
      <c r="N11" s="65">
        <f>VLOOKUP($A11,'Return Data'!$B$7:$R$2292,10,0)</f>
        <v>1.8654999999999999</v>
      </c>
      <c r="O11" s="66">
        <f t="shared" si="5"/>
        <v>7</v>
      </c>
      <c r="P11" s="65">
        <f>VLOOKUP($A11,'Return Data'!$B$7:$R$2292,11,0)</f>
        <v>0.91339999999999999</v>
      </c>
      <c r="Q11" s="66">
        <f t="shared" si="6"/>
        <v>7</v>
      </c>
      <c r="R11" s="65">
        <f>VLOOKUP($A11,'Return Data'!$B$7:$R$2292,12,0)</f>
        <v>3.2033</v>
      </c>
      <c r="S11" s="66">
        <f t="shared" si="7"/>
        <v>6</v>
      </c>
      <c r="T11" s="65">
        <f>VLOOKUP($A11,'Return Data'!$B$7:$R$2292,13,0)</f>
        <v>4.0128000000000004</v>
      </c>
      <c r="U11" s="66">
        <f t="shared" si="8"/>
        <v>5</v>
      </c>
      <c r="V11" s="65">
        <f>VLOOKUP($A11,'Return Data'!$B$7:$R$2292,17,0)</f>
        <v>6.0086000000000004</v>
      </c>
      <c r="W11" s="66">
        <f t="shared" si="9"/>
        <v>3</v>
      </c>
      <c r="X11" s="65">
        <f>VLOOKUP($A11,'Return Data'!$B$7:$R$2292,14,0)</f>
        <v>6.6299000000000001</v>
      </c>
      <c r="Y11" s="66">
        <f t="shared" si="10"/>
        <v>3</v>
      </c>
      <c r="Z11" s="65">
        <f>VLOOKUP($A11,'Return Data'!$B$7:$R$2292,16,0)</f>
        <v>7.7065000000000001</v>
      </c>
      <c r="AA11" s="67">
        <f t="shared" si="11"/>
        <v>3</v>
      </c>
    </row>
    <row r="12" spans="1:27" x14ac:dyDescent="0.3">
      <c r="A12" s="63" t="s">
        <v>790</v>
      </c>
      <c r="B12" s="64">
        <f>VLOOKUP($A12,'Return Data'!$B$7:$R$2292,3,0)</f>
        <v>44651</v>
      </c>
      <c r="C12" s="65">
        <f>VLOOKUP($A12,'Return Data'!$B$7:$R$2292,4,0)</f>
        <v>1214.8169</v>
      </c>
      <c r="D12" s="65">
        <f>VLOOKUP($A12,'Return Data'!$B$7:$R$2292,5,0)</f>
        <v>27.007000000000001</v>
      </c>
      <c r="E12" s="66">
        <f t="shared" si="0"/>
        <v>4</v>
      </c>
      <c r="F12" s="65">
        <f>VLOOKUP($A12,'Return Data'!$B$7:$R$2292,6,0)</f>
        <v>15.7081</v>
      </c>
      <c r="G12" s="66">
        <f t="shared" si="1"/>
        <v>3</v>
      </c>
      <c r="H12" s="65">
        <f>VLOOKUP($A12,'Return Data'!$B$7:$R$2292,7,0)</f>
        <v>16.265799999999999</v>
      </c>
      <c r="I12" s="66">
        <f t="shared" si="2"/>
        <v>1</v>
      </c>
      <c r="J12" s="65">
        <f>VLOOKUP($A12,'Return Data'!$B$7:$R$2292,8,0)</f>
        <v>8.4741999999999997</v>
      </c>
      <c r="K12" s="66">
        <f t="shared" si="3"/>
        <v>3</v>
      </c>
      <c r="L12" s="65">
        <f>VLOOKUP($A12,'Return Data'!$B$7:$R$2292,9,0)</f>
        <v>4.1359000000000004</v>
      </c>
      <c r="M12" s="66">
        <f t="shared" si="4"/>
        <v>6</v>
      </c>
      <c r="N12" s="65">
        <f>VLOOKUP($A12,'Return Data'!$B$7:$R$2292,10,0)</f>
        <v>3.6829000000000001</v>
      </c>
      <c r="O12" s="66">
        <f t="shared" si="5"/>
        <v>4</v>
      </c>
      <c r="P12" s="65">
        <f>VLOOKUP($A12,'Return Data'!$B$7:$R$2292,11,0)</f>
        <v>3.0525000000000002</v>
      </c>
      <c r="Q12" s="66">
        <f t="shared" si="6"/>
        <v>3</v>
      </c>
      <c r="R12" s="65">
        <f>VLOOKUP($A12,'Return Data'!$B$7:$R$2292,12,0)</f>
        <v>4.7312000000000003</v>
      </c>
      <c r="S12" s="66">
        <f t="shared" si="7"/>
        <v>1</v>
      </c>
      <c r="T12" s="65">
        <f>VLOOKUP($A12,'Return Data'!$B$7:$R$2292,13,0)</f>
        <v>5.6504000000000003</v>
      </c>
      <c r="U12" s="66">
        <f t="shared" si="8"/>
        <v>1</v>
      </c>
      <c r="V12" s="65"/>
      <c r="W12" s="66"/>
      <c r="X12" s="65"/>
      <c r="Y12" s="66"/>
      <c r="Z12" s="65">
        <f>VLOOKUP($A12,'Return Data'!$B$7:$R$2292,16,0)</f>
        <v>6.9847000000000001</v>
      </c>
      <c r="AA12" s="67">
        <f t="shared" si="11"/>
        <v>5</v>
      </c>
    </row>
    <row r="13" spans="1:27" x14ac:dyDescent="0.3">
      <c r="A13" s="63" t="s">
        <v>791</v>
      </c>
      <c r="B13" s="64">
        <f>VLOOKUP($A13,'Return Data'!$B$7:$R$2292,3,0)</f>
        <v>44651</v>
      </c>
      <c r="C13" s="65">
        <f>VLOOKUP($A13,'Return Data'!$B$7:$R$2292,4,0)</f>
        <v>36.229799999999997</v>
      </c>
      <c r="D13" s="65">
        <f>VLOOKUP($A13,'Return Data'!$B$7:$R$2292,5,0)</f>
        <v>7.5575000000000001</v>
      </c>
      <c r="E13" s="66">
        <f t="shared" si="0"/>
        <v>7</v>
      </c>
      <c r="F13" s="65">
        <f>VLOOKUP($A13,'Return Data'!$B$7:$R$2292,6,0)</f>
        <v>4.9722</v>
      </c>
      <c r="G13" s="66">
        <f t="shared" si="1"/>
        <v>7</v>
      </c>
      <c r="H13" s="65">
        <f>VLOOKUP($A13,'Return Data'!$B$7:$R$2292,7,0)</f>
        <v>5.5902000000000003</v>
      </c>
      <c r="I13" s="66">
        <f t="shared" si="2"/>
        <v>7</v>
      </c>
      <c r="J13" s="65">
        <f>VLOOKUP($A13,'Return Data'!$B$7:$R$2292,8,0)</f>
        <v>4.9531000000000001</v>
      </c>
      <c r="K13" s="66">
        <f t="shared" si="3"/>
        <v>7</v>
      </c>
      <c r="L13" s="65">
        <f>VLOOKUP($A13,'Return Data'!$B$7:$R$2292,9,0)</f>
        <v>3.5007000000000001</v>
      </c>
      <c r="M13" s="66">
        <f t="shared" si="4"/>
        <v>7</v>
      </c>
      <c r="N13" s="65">
        <f>VLOOKUP($A13,'Return Data'!$B$7:$R$2292,10,0)</f>
        <v>3.8887999999999998</v>
      </c>
      <c r="O13" s="66">
        <f t="shared" si="5"/>
        <v>2</v>
      </c>
      <c r="P13" s="65">
        <f>VLOOKUP($A13,'Return Data'!$B$7:$R$2292,11,0)</f>
        <v>3.2765</v>
      </c>
      <c r="Q13" s="66">
        <f t="shared" si="6"/>
        <v>2</v>
      </c>
      <c r="R13" s="65">
        <f>VLOOKUP($A13,'Return Data'!$B$7:$R$2292,12,0)</f>
        <v>4.1578999999999997</v>
      </c>
      <c r="S13" s="66">
        <f t="shared" si="7"/>
        <v>3</v>
      </c>
      <c r="T13" s="65">
        <f>VLOOKUP($A13,'Return Data'!$B$7:$R$2292,13,0)</f>
        <v>4.5351999999999997</v>
      </c>
      <c r="U13" s="66">
        <f t="shared" si="8"/>
        <v>3</v>
      </c>
      <c r="V13" s="65">
        <f>VLOOKUP($A13,'Return Data'!$B$7:$R$2292,17,0)</f>
        <v>6.7784000000000004</v>
      </c>
      <c r="W13" s="66">
        <f t="shared" ref="W13:W14" si="12">RANK(V13,V$8:V$14,0)</f>
        <v>1</v>
      </c>
      <c r="X13" s="65">
        <f>VLOOKUP($A13,'Return Data'!$B$7:$R$2292,14,0)</f>
        <v>7.4085000000000001</v>
      </c>
      <c r="Y13" s="66">
        <f t="shared" ref="Y13" si="13">RANK(X13,X$8:X$14,0)</f>
        <v>1</v>
      </c>
      <c r="Z13" s="65">
        <f>VLOOKUP($A13,'Return Data'!$B$7:$R$2292,16,0)</f>
        <v>7.5944000000000003</v>
      </c>
      <c r="AA13" s="67">
        <f t="shared" si="11"/>
        <v>4</v>
      </c>
    </row>
    <row r="14" spans="1:27" x14ac:dyDescent="0.3">
      <c r="A14" s="63" t="s">
        <v>794</v>
      </c>
      <c r="B14" s="64">
        <f>VLOOKUP($A14,'Return Data'!$B$7:$R$2292,3,0)</f>
        <v>44651</v>
      </c>
      <c r="C14" s="65">
        <f>VLOOKUP($A14,'Return Data'!$B$7:$R$2292,4,0)</f>
        <v>1221.3078</v>
      </c>
      <c r="D14" s="65">
        <f>VLOOKUP($A14,'Return Data'!$B$7:$R$2292,5,0)</f>
        <v>16.4985</v>
      </c>
      <c r="E14" s="66">
        <f t="shared" si="0"/>
        <v>5</v>
      </c>
      <c r="F14" s="65">
        <f>VLOOKUP($A14,'Return Data'!$B$7:$R$2292,6,0)</f>
        <v>11.0669</v>
      </c>
      <c r="G14" s="66">
        <f t="shared" si="1"/>
        <v>4</v>
      </c>
      <c r="H14" s="65">
        <f>VLOOKUP($A14,'Return Data'!$B$7:$R$2292,7,0)</f>
        <v>6.7111999999999998</v>
      </c>
      <c r="I14" s="66">
        <f t="shared" si="2"/>
        <v>6</v>
      </c>
      <c r="J14" s="65">
        <f>VLOOKUP($A14,'Return Data'!$B$7:$R$2292,8,0)</f>
        <v>5.7226999999999997</v>
      </c>
      <c r="K14" s="66">
        <f t="shared" si="3"/>
        <v>6</v>
      </c>
      <c r="L14" s="65">
        <f>VLOOKUP($A14,'Return Data'!$B$7:$R$2292,9,0)</f>
        <v>4.5410000000000004</v>
      </c>
      <c r="M14" s="66">
        <f t="shared" si="4"/>
        <v>5</v>
      </c>
      <c r="N14" s="65">
        <f>VLOOKUP($A14,'Return Data'!$B$7:$R$2292,10,0)</f>
        <v>2.8226</v>
      </c>
      <c r="O14" s="66">
        <f t="shared" si="5"/>
        <v>6</v>
      </c>
      <c r="P14" s="65">
        <f>VLOOKUP($A14,'Return Data'!$B$7:$R$2292,11,0)</f>
        <v>2.1726999999999999</v>
      </c>
      <c r="Q14" s="66">
        <f t="shared" si="6"/>
        <v>6</v>
      </c>
      <c r="R14" s="65">
        <f>VLOOKUP($A14,'Return Data'!$B$7:$R$2292,12,0)</f>
        <v>3.1309999999999998</v>
      </c>
      <c r="S14" s="66">
        <f t="shared" si="7"/>
        <v>7</v>
      </c>
      <c r="T14" s="65">
        <f>VLOOKUP($A14,'Return Data'!$B$7:$R$2292,13,0)</f>
        <v>3.3653</v>
      </c>
      <c r="U14" s="66">
        <f t="shared" si="8"/>
        <v>7</v>
      </c>
      <c r="V14" s="65">
        <f>VLOOKUP($A14,'Return Data'!$B$7:$R$2292,17,0)</f>
        <v>4.8023999999999996</v>
      </c>
      <c r="W14" s="66">
        <f t="shared" si="12"/>
        <v>5</v>
      </c>
      <c r="X14" s="65"/>
      <c r="Y14" s="66"/>
      <c r="Z14" s="65">
        <f>VLOOKUP($A14,'Return Data'!$B$7:$R$2292,16,0)</f>
        <v>6.0213999999999999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25.447585714285715</v>
      </c>
      <c r="E16" s="74"/>
      <c r="F16" s="75">
        <f>AVERAGE(F8:F14)</f>
        <v>12.731257142857142</v>
      </c>
      <c r="G16" s="74"/>
      <c r="H16" s="75">
        <f>AVERAGE(H8:H14)</f>
        <v>10.610985714285714</v>
      </c>
      <c r="I16" s="74"/>
      <c r="J16" s="75">
        <f>AVERAGE(J8:J14)</f>
        <v>8.521057142857142</v>
      </c>
      <c r="K16" s="74"/>
      <c r="L16" s="75">
        <f>AVERAGE(L8:L14)</f>
        <v>5.1828142857142847</v>
      </c>
      <c r="M16" s="74"/>
      <c r="N16" s="75">
        <f>AVERAGE(N8:N14)</f>
        <v>3.4524000000000004</v>
      </c>
      <c r="O16" s="74"/>
      <c r="P16" s="75">
        <f>AVERAGE(P8:P14)</f>
        <v>2.6490714285714283</v>
      </c>
      <c r="Q16" s="74"/>
      <c r="R16" s="75">
        <f>AVERAGE(R8:R14)</f>
        <v>3.8325285714285715</v>
      </c>
      <c r="S16" s="74"/>
      <c r="T16" s="75">
        <f>AVERAGE(T8:T14)</f>
        <v>4.2958142857142869</v>
      </c>
      <c r="U16" s="74"/>
      <c r="V16" s="75">
        <f>AVERAGE(V8:V14)</f>
        <v>5.6527166666666666</v>
      </c>
      <c r="W16" s="74"/>
      <c r="X16" s="75">
        <f>AVERAGE(X8:X14)</f>
        <v>6.5188800000000002</v>
      </c>
      <c r="Y16" s="74"/>
      <c r="Z16" s="75">
        <f>AVERAGE(Z8:Z14)</f>
        <v>7.1661285714285716</v>
      </c>
      <c r="AA16" s="76"/>
    </row>
    <row r="17" spans="1:27" x14ac:dyDescent="0.3">
      <c r="A17" s="73" t="s">
        <v>28</v>
      </c>
      <c r="B17" s="74"/>
      <c r="C17" s="74"/>
      <c r="D17" s="75">
        <f>MIN(D8:D14)</f>
        <v>7.5575000000000001</v>
      </c>
      <c r="E17" s="74"/>
      <c r="F17" s="75">
        <f>MIN(F8:F14)</f>
        <v>4.9722</v>
      </c>
      <c r="G17" s="74"/>
      <c r="H17" s="75">
        <f>MIN(H8:H14)</f>
        <v>5.5902000000000003</v>
      </c>
      <c r="I17" s="74"/>
      <c r="J17" s="75">
        <f>MIN(J8:J14)</f>
        <v>4.9531000000000001</v>
      </c>
      <c r="K17" s="74"/>
      <c r="L17" s="75">
        <f>MIN(L8:L14)</f>
        <v>3.5007000000000001</v>
      </c>
      <c r="M17" s="74"/>
      <c r="N17" s="75">
        <f>MIN(N8:N14)</f>
        <v>1.8654999999999999</v>
      </c>
      <c r="O17" s="74"/>
      <c r="P17" s="75">
        <f>MIN(P8:P14)</f>
        <v>0.91339999999999999</v>
      </c>
      <c r="Q17" s="74"/>
      <c r="R17" s="75">
        <f>MIN(R8:R14)</f>
        <v>3.1309999999999998</v>
      </c>
      <c r="S17" s="74"/>
      <c r="T17" s="75">
        <f>MIN(T8:T14)</f>
        <v>3.3653</v>
      </c>
      <c r="U17" s="74"/>
      <c r="V17" s="75">
        <f>MIN(V8:V14)</f>
        <v>4.3094999999999999</v>
      </c>
      <c r="W17" s="74"/>
      <c r="X17" s="75">
        <f>MIN(X8:X14)</f>
        <v>5.2253999999999996</v>
      </c>
      <c r="Y17" s="74"/>
      <c r="Z17" s="75">
        <f>MIN(Z8:Z14)</f>
        <v>5.7824999999999998</v>
      </c>
      <c r="AA17" s="76"/>
    </row>
    <row r="18" spans="1:27" ht="15" thickBot="1" x14ac:dyDescent="0.35">
      <c r="A18" s="77" t="s">
        <v>29</v>
      </c>
      <c r="B18" s="78"/>
      <c r="C18" s="78"/>
      <c r="D18" s="79">
        <f>MAX(D8:D14)</f>
        <v>49.721200000000003</v>
      </c>
      <c r="E18" s="78"/>
      <c r="F18" s="79">
        <f>MAX(F8:F14)</f>
        <v>23.5685</v>
      </c>
      <c r="G18" s="78"/>
      <c r="H18" s="79">
        <f>MAX(H8:H14)</f>
        <v>16.265799999999999</v>
      </c>
      <c r="I18" s="78"/>
      <c r="J18" s="79">
        <f>MAX(J8:J14)</f>
        <v>12.7803</v>
      </c>
      <c r="K18" s="78"/>
      <c r="L18" s="79">
        <f>MAX(L8:L14)</f>
        <v>7.3297999999999996</v>
      </c>
      <c r="M18" s="78"/>
      <c r="N18" s="79">
        <f>MAX(N8:N14)</f>
        <v>4.907</v>
      </c>
      <c r="O18" s="78"/>
      <c r="P18" s="79">
        <f>MAX(P8:P14)</f>
        <v>3.7328000000000001</v>
      </c>
      <c r="Q18" s="78"/>
      <c r="R18" s="79">
        <f>MAX(R8:R14)</f>
        <v>4.7312000000000003</v>
      </c>
      <c r="S18" s="78"/>
      <c r="T18" s="79">
        <f>MAX(T8:T14)</f>
        <v>5.6504000000000003</v>
      </c>
      <c r="U18" s="78"/>
      <c r="V18" s="79">
        <f>MAX(V8:V14)</f>
        <v>6.7784000000000004</v>
      </c>
      <c r="W18" s="78"/>
      <c r="X18" s="79">
        <f>MAX(X8:X14)</f>
        <v>7.4085000000000001</v>
      </c>
      <c r="Y18" s="78"/>
      <c r="Z18" s="79">
        <f>MAX(Z8:Z14)</f>
        <v>8.1621000000000006</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44651</v>
      </c>
      <c r="C8" s="65">
        <f>VLOOKUP($A8,'Return Data'!$B$7:$R$2292,4,0)</f>
        <v>343.12520000000001</v>
      </c>
      <c r="D8" s="65">
        <f>VLOOKUP($A8,'Return Data'!$B$7:$R$2292,5,0)</f>
        <v>8.6609999999999996</v>
      </c>
      <c r="E8" s="66">
        <f t="shared" ref="E8:E44" si="0">RANK(D8,D$8:D$44,0)</f>
        <v>18</v>
      </c>
      <c r="F8" s="65">
        <f>VLOOKUP($A8,'Return Data'!$B$7:$R$2292,6,0)</f>
        <v>5.2465999999999999</v>
      </c>
      <c r="G8" s="66">
        <f t="shared" ref="G8:G44" si="1">RANK(F8,F$8:F$44,0)</f>
        <v>10</v>
      </c>
      <c r="H8" s="65">
        <f>VLOOKUP($A8,'Return Data'!$B$7:$R$2292,7,0)</f>
        <v>4.5035999999999996</v>
      </c>
      <c r="I8" s="66">
        <f t="shared" ref="I8:I44" si="2">RANK(H8,H$8:H$44,0)</f>
        <v>5</v>
      </c>
      <c r="J8" s="65">
        <f>VLOOKUP($A8,'Return Data'!$B$7:$R$2292,8,0)</f>
        <v>4.0858999999999996</v>
      </c>
      <c r="K8" s="66">
        <f t="shared" ref="K8:K44" si="3">RANK(J8,J$8:J$44,0)</f>
        <v>5</v>
      </c>
      <c r="L8" s="65">
        <f>VLOOKUP($A8,'Return Data'!$B$7:$R$2292,9,0)</f>
        <v>3.8858999999999999</v>
      </c>
      <c r="M8" s="66">
        <f t="shared" ref="M8:M44" si="4">RANK(L8,L$8:L$44,0)</f>
        <v>3</v>
      </c>
      <c r="N8" s="65">
        <f>VLOOKUP($A8,'Return Data'!$B$7:$R$2292,10,0)</f>
        <v>3.6777000000000002</v>
      </c>
      <c r="O8" s="66">
        <f t="shared" ref="O8:O44" si="5">RANK(N8,N$8:N$44,0)</f>
        <v>5</v>
      </c>
      <c r="P8" s="65">
        <f>VLOOKUP($A8,'Return Data'!$B$7:$R$2292,11,0)</f>
        <v>3.6212</v>
      </c>
      <c r="Q8" s="66">
        <f t="shared" ref="Q8:Q44" si="6">RANK(P8,P$8:P$44,0)</f>
        <v>5</v>
      </c>
      <c r="R8" s="65">
        <f>VLOOKUP($A8,'Return Data'!$B$7:$R$2292,12,0)</f>
        <v>3.5303</v>
      </c>
      <c r="S8" s="66">
        <f t="shared" ref="S8:S44" si="7">RANK(R8,R$8:R$44,0)</f>
        <v>6</v>
      </c>
      <c r="T8" s="65">
        <f>VLOOKUP($A8,'Return Data'!$B$7:$R$2292,13,0)</f>
        <v>3.4965999999999999</v>
      </c>
      <c r="U8" s="66">
        <f t="shared" ref="U8:U44" si="8">RANK(T8,T$8:T$44,0)</f>
        <v>7</v>
      </c>
      <c r="V8" s="65">
        <f>VLOOKUP($A8,'Return Data'!$B$7:$R$2292,17,0)</f>
        <v>3.6217000000000001</v>
      </c>
      <c r="W8" s="66">
        <f t="shared" ref="W8:W44" si="9">RANK(V8,V$8:V$44,0)</f>
        <v>6</v>
      </c>
      <c r="X8" s="65">
        <f>VLOOKUP($A8,'Return Data'!$B$7:$R$2292,14,0)</f>
        <v>4.524</v>
      </c>
      <c r="Y8" s="66">
        <f t="shared" ref="Y8:Y24" si="10">RANK(X8,X$8:X$44,0)</f>
        <v>6</v>
      </c>
      <c r="Z8" s="65">
        <f>VLOOKUP($A8,'Return Data'!$B$7:$R$2292,16,0)</f>
        <v>6.9691999999999998</v>
      </c>
      <c r="AA8" s="67">
        <f t="shared" ref="AA8:AA44" si="11">RANK(Z8,Z$8:Z$44,0)</f>
        <v>3</v>
      </c>
    </row>
    <row r="9" spans="1:27" x14ac:dyDescent="0.3">
      <c r="A9" s="63" t="s">
        <v>119</v>
      </c>
      <c r="B9" s="64">
        <f>VLOOKUP($A9,'Return Data'!$B$7:$R$2292,3,0)</f>
        <v>44651</v>
      </c>
      <c r="C9" s="65">
        <f>VLOOKUP($A9,'Return Data'!$B$7:$R$2292,4,0)</f>
        <v>2364.0819000000001</v>
      </c>
      <c r="D9" s="65">
        <f>VLOOKUP($A9,'Return Data'!$B$7:$R$2292,5,0)</f>
        <v>9.2552000000000003</v>
      </c>
      <c r="E9" s="66">
        <f t="shared" si="0"/>
        <v>12</v>
      </c>
      <c r="F9" s="65">
        <f>VLOOKUP($A9,'Return Data'!$B$7:$R$2292,6,0)</f>
        <v>4.9359000000000002</v>
      </c>
      <c r="G9" s="66">
        <f t="shared" si="1"/>
        <v>18</v>
      </c>
      <c r="H9" s="65">
        <f>VLOOKUP($A9,'Return Data'!$B$7:$R$2292,7,0)</f>
        <v>4.2312000000000003</v>
      </c>
      <c r="I9" s="66">
        <f t="shared" si="2"/>
        <v>19</v>
      </c>
      <c r="J9" s="65">
        <f>VLOOKUP($A9,'Return Data'!$B$7:$R$2292,8,0)</f>
        <v>3.9205000000000001</v>
      </c>
      <c r="K9" s="66">
        <f t="shared" si="3"/>
        <v>18</v>
      </c>
      <c r="L9" s="65">
        <f>VLOOKUP($A9,'Return Data'!$B$7:$R$2292,9,0)</f>
        <v>3.8111000000000002</v>
      </c>
      <c r="M9" s="66">
        <f t="shared" si="4"/>
        <v>11</v>
      </c>
      <c r="N9" s="65">
        <f>VLOOKUP($A9,'Return Data'!$B$7:$R$2292,10,0)</f>
        <v>3.6495000000000002</v>
      </c>
      <c r="O9" s="66">
        <f t="shared" si="5"/>
        <v>14</v>
      </c>
      <c r="P9" s="65">
        <f>VLOOKUP($A9,'Return Data'!$B$7:$R$2292,11,0)</f>
        <v>3.5836000000000001</v>
      </c>
      <c r="Q9" s="66">
        <f t="shared" si="6"/>
        <v>15</v>
      </c>
      <c r="R9" s="65">
        <f>VLOOKUP($A9,'Return Data'!$B$7:$R$2292,12,0)</f>
        <v>3.5125000000000002</v>
      </c>
      <c r="S9" s="66">
        <f t="shared" si="7"/>
        <v>12</v>
      </c>
      <c r="T9" s="65">
        <f>VLOOKUP($A9,'Return Data'!$B$7:$R$2292,13,0)</f>
        <v>3.4704000000000002</v>
      </c>
      <c r="U9" s="66">
        <f t="shared" si="8"/>
        <v>16</v>
      </c>
      <c r="V9" s="65">
        <f>VLOOKUP($A9,'Return Data'!$B$7:$R$2292,17,0)</f>
        <v>3.5600999999999998</v>
      </c>
      <c r="W9" s="66">
        <f t="shared" si="9"/>
        <v>14</v>
      </c>
      <c r="X9" s="65">
        <f>VLOOKUP($A9,'Return Data'!$B$7:$R$2292,14,0)</f>
        <v>4.4641000000000002</v>
      </c>
      <c r="Y9" s="66">
        <f t="shared" si="10"/>
        <v>13</v>
      </c>
      <c r="Z9" s="65">
        <f>VLOOKUP($A9,'Return Data'!$B$7:$R$2292,16,0)</f>
        <v>6.9198000000000004</v>
      </c>
      <c r="AA9" s="67">
        <f t="shared" si="11"/>
        <v>10</v>
      </c>
    </row>
    <row r="10" spans="1:27" x14ac:dyDescent="0.3">
      <c r="A10" s="63" t="s">
        <v>2022</v>
      </c>
      <c r="B10" s="64">
        <f>VLOOKUP($A10,'Return Data'!$B$7:$R$2292,3,0)</f>
        <v>44651</v>
      </c>
      <c r="C10" s="65">
        <f>VLOOKUP($A10,'Return Data'!$B$7:$R$2292,4,0)</f>
        <v>2452.9344000000001</v>
      </c>
      <c r="D10" s="65">
        <f>VLOOKUP($A10,'Return Data'!$B$7:$R$2292,5,0)</f>
        <v>9.4765999999999995</v>
      </c>
      <c r="E10" s="66">
        <f t="shared" si="0"/>
        <v>6</v>
      </c>
      <c r="F10" s="65">
        <f>VLOOKUP($A10,'Return Data'!$B$7:$R$2292,6,0)</f>
        <v>5.4019000000000004</v>
      </c>
      <c r="G10" s="66">
        <f t="shared" si="1"/>
        <v>5</v>
      </c>
      <c r="H10" s="65">
        <f>VLOOKUP($A10,'Return Data'!$B$7:$R$2292,7,0)</f>
        <v>4.5220000000000002</v>
      </c>
      <c r="I10" s="66">
        <f t="shared" si="2"/>
        <v>4</v>
      </c>
      <c r="J10" s="65">
        <f>VLOOKUP($A10,'Return Data'!$B$7:$R$2292,8,0)</f>
        <v>4.1051000000000002</v>
      </c>
      <c r="K10" s="66">
        <f t="shared" si="3"/>
        <v>3</v>
      </c>
      <c r="L10" s="65">
        <f>VLOOKUP($A10,'Return Data'!$B$7:$R$2292,9,0)</f>
        <v>3.8727999999999998</v>
      </c>
      <c r="M10" s="66">
        <f t="shared" si="4"/>
        <v>5</v>
      </c>
      <c r="N10" s="65">
        <f>VLOOKUP($A10,'Return Data'!$B$7:$R$2292,10,0)</f>
        <v>3.6991999999999998</v>
      </c>
      <c r="O10" s="66">
        <f t="shared" si="5"/>
        <v>3</v>
      </c>
      <c r="P10" s="65">
        <f>VLOOKUP($A10,'Return Data'!$B$7:$R$2292,11,0)</f>
        <v>3.6253000000000002</v>
      </c>
      <c r="Q10" s="66">
        <f t="shared" si="6"/>
        <v>4</v>
      </c>
      <c r="R10" s="65">
        <f>VLOOKUP($A10,'Return Data'!$B$7:$R$2292,12,0)</f>
        <v>3.5577000000000001</v>
      </c>
      <c r="S10" s="66">
        <f t="shared" si="7"/>
        <v>3</v>
      </c>
      <c r="T10" s="65">
        <f>VLOOKUP($A10,'Return Data'!$B$7:$R$2292,13,0)</f>
        <v>3.5306000000000002</v>
      </c>
      <c r="U10" s="66">
        <f t="shared" si="8"/>
        <v>4</v>
      </c>
      <c r="V10" s="65">
        <f>VLOOKUP($A10,'Return Data'!$B$7:$R$2292,17,0)</f>
        <v>3.5129000000000001</v>
      </c>
      <c r="W10" s="66">
        <f t="shared" si="9"/>
        <v>20</v>
      </c>
      <c r="X10" s="65">
        <f>VLOOKUP($A10,'Return Data'!$B$7:$R$2292,14,0)</f>
        <v>4.4630000000000001</v>
      </c>
      <c r="Y10" s="66">
        <f t="shared" si="10"/>
        <v>14</v>
      </c>
      <c r="Z10" s="65">
        <f>VLOOKUP($A10,'Return Data'!$B$7:$R$2292,16,0)</f>
        <v>6.9603999999999999</v>
      </c>
      <c r="AA10" s="67">
        <f t="shared" si="11"/>
        <v>4</v>
      </c>
    </row>
    <row r="11" spans="1:27" x14ac:dyDescent="0.3">
      <c r="A11" s="63" t="s">
        <v>121</v>
      </c>
      <c r="B11" s="64">
        <f>VLOOKUP($A11,'Return Data'!$B$7:$R$2292,3,0)</f>
        <v>0</v>
      </c>
      <c r="C11" s="65">
        <f>VLOOKUP($A11,'Return Data'!$B$7:$R$2292,4,0)</f>
        <v>0</v>
      </c>
      <c r="D11" s="65">
        <f>VLOOKUP($A11,'Return Data'!$B$7:$R$2292,5,0)</f>
        <v>0</v>
      </c>
      <c r="E11" s="66">
        <f t="shared" si="0"/>
        <v>37</v>
      </c>
      <c r="F11" s="65">
        <f>VLOOKUP($A11,'Return Data'!$B$7:$R$2292,6,0)</f>
        <v>0</v>
      </c>
      <c r="G11" s="66">
        <f t="shared" si="1"/>
        <v>37</v>
      </c>
      <c r="H11" s="65">
        <f>VLOOKUP($A11,'Return Data'!$B$7:$R$2292,7,0)</f>
        <v>0</v>
      </c>
      <c r="I11" s="66">
        <f t="shared" si="2"/>
        <v>37</v>
      </c>
      <c r="J11" s="65">
        <f>VLOOKUP($A11,'Return Data'!$B$7:$R$2292,8,0)</f>
        <v>0</v>
      </c>
      <c r="K11" s="66">
        <f t="shared" si="3"/>
        <v>37</v>
      </c>
      <c r="L11" s="65">
        <f>VLOOKUP($A11,'Return Data'!$B$7:$R$2292,9,0)</f>
        <v>0</v>
      </c>
      <c r="M11" s="66">
        <f t="shared" si="4"/>
        <v>37</v>
      </c>
      <c r="N11" s="65">
        <f>VLOOKUP($A11,'Return Data'!$B$7:$R$2292,10,0)</f>
        <v>0</v>
      </c>
      <c r="O11" s="66">
        <f t="shared" si="5"/>
        <v>37</v>
      </c>
      <c r="P11" s="65">
        <f>VLOOKUP($A11,'Return Data'!$B$7:$R$2292,11,0)</f>
        <v>0</v>
      </c>
      <c r="Q11" s="66">
        <f t="shared" si="6"/>
        <v>37</v>
      </c>
      <c r="R11" s="65">
        <f>VLOOKUP($A11,'Return Data'!$B$7:$R$2292,12,0)</f>
        <v>0</v>
      </c>
      <c r="S11" s="66">
        <f t="shared" si="7"/>
        <v>37</v>
      </c>
      <c r="T11" s="65">
        <f>VLOOKUP($A11,'Return Data'!$B$7:$R$2292,13,0)</f>
        <v>0</v>
      </c>
      <c r="U11" s="66">
        <f t="shared" si="8"/>
        <v>37</v>
      </c>
      <c r="V11" s="65">
        <f>VLOOKUP($A11,'Return Data'!$B$7:$R$2292,17,0)</f>
        <v>0</v>
      </c>
      <c r="W11" s="66">
        <f t="shared" si="9"/>
        <v>37</v>
      </c>
      <c r="X11" s="65">
        <f>VLOOKUP($A11,'Return Data'!$B$7:$R$2292,14,0)</f>
        <v>0</v>
      </c>
      <c r="Y11" s="66">
        <f t="shared" si="10"/>
        <v>36</v>
      </c>
      <c r="Z11" s="65">
        <f>VLOOKUP($A11,'Return Data'!$B$7:$R$2292,16,0)</f>
        <v>0</v>
      </c>
      <c r="AA11" s="67">
        <f t="shared" si="11"/>
        <v>37</v>
      </c>
    </row>
    <row r="12" spans="1:27" x14ac:dyDescent="0.3">
      <c r="A12" s="63" t="s">
        <v>122</v>
      </c>
      <c r="B12" s="64">
        <f>VLOOKUP($A12,'Return Data'!$B$7:$R$2292,3,0)</f>
        <v>44651</v>
      </c>
      <c r="C12" s="65">
        <f>VLOOKUP($A12,'Return Data'!$B$7:$R$2292,4,0)</f>
        <v>2449.1725000000001</v>
      </c>
      <c r="D12" s="65">
        <f>VLOOKUP($A12,'Return Data'!$B$7:$R$2292,5,0)</f>
        <v>10.4992</v>
      </c>
      <c r="E12" s="66">
        <f t="shared" si="0"/>
        <v>1</v>
      </c>
      <c r="F12" s="65">
        <f>VLOOKUP($A12,'Return Data'!$B$7:$R$2292,6,0)</f>
        <v>5.3156999999999996</v>
      </c>
      <c r="G12" s="66">
        <f t="shared" si="1"/>
        <v>7</v>
      </c>
      <c r="H12" s="65">
        <f>VLOOKUP($A12,'Return Data'!$B$7:$R$2292,7,0)</f>
        <v>4.4432</v>
      </c>
      <c r="I12" s="66">
        <f t="shared" si="2"/>
        <v>7</v>
      </c>
      <c r="J12" s="65">
        <f>VLOOKUP($A12,'Return Data'!$B$7:$R$2292,8,0)</f>
        <v>4.0835999999999997</v>
      </c>
      <c r="K12" s="66">
        <f t="shared" si="3"/>
        <v>6</v>
      </c>
      <c r="L12" s="65">
        <f>VLOOKUP($A12,'Return Data'!$B$7:$R$2292,9,0)</f>
        <v>3.8832</v>
      </c>
      <c r="M12" s="66">
        <f t="shared" si="4"/>
        <v>4</v>
      </c>
      <c r="N12" s="65">
        <f>VLOOKUP($A12,'Return Data'!$B$7:$R$2292,10,0)</f>
        <v>3.6776</v>
      </c>
      <c r="O12" s="66">
        <f t="shared" si="5"/>
        <v>6</v>
      </c>
      <c r="P12" s="65">
        <f>VLOOKUP($A12,'Return Data'!$B$7:$R$2292,11,0)</f>
        <v>3.6446000000000001</v>
      </c>
      <c r="Q12" s="66">
        <f t="shared" si="6"/>
        <v>3</v>
      </c>
      <c r="R12" s="65">
        <f>VLOOKUP($A12,'Return Data'!$B$7:$R$2292,12,0)</f>
        <v>3.5169999999999999</v>
      </c>
      <c r="S12" s="66">
        <f t="shared" si="7"/>
        <v>11</v>
      </c>
      <c r="T12" s="65">
        <f>VLOOKUP($A12,'Return Data'!$B$7:$R$2292,13,0)</f>
        <v>3.4628000000000001</v>
      </c>
      <c r="U12" s="66">
        <f t="shared" si="8"/>
        <v>20</v>
      </c>
      <c r="V12" s="65">
        <f>VLOOKUP($A12,'Return Data'!$B$7:$R$2292,17,0)</f>
        <v>3.5415000000000001</v>
      </c>
      <c r="W12" s="66">
        <f t="shared" si="9"/>
        <v>16</v>
      </c>
      <c r="X12" s="65">
        <f>VLOOKUP($A12,'Return Data'!$B$7:$R$2292,14,0)</f>
        <v>4.3640999999999996</v>
      </c>
      <c r="Y12" s="66">
        <f t="shared" si="10"/>
        <v>24</v>
      </c>
      <c r="Z12" s="65">
        <f>VLOOKUP($A12,'Return Data'!$B$7:$R$2292,16,0)</f>
        <v>6.8907999999999996</v>
      </c>
      <c r="AA12" s="67">
        <f t="shared" si="11"/>
        <v>14</v>
      </c>
    </row>
    <row r="13" spans="1:27" x14ac:dyDescent="0.3">
      <c r="A13" s="63" t="s">
        <v>123</v>
      </c>
      <c r="B13" s="64">
        <f>VLOOKUP($A13,'Return Data'!$B$7:$R$2292,3,0)</f>
        <v>44651</v>
      </c>
      <c r="C13" s="65">
        <f>VLOOKUP($A13,'Return Data'!$B$7:$R$2292,4,0)</f>
        <v>2549.7953000000002</v>
      </c>
      <c r="D13" s="65">
        <f>VLOOKUP($A13,'Return Data'!$B$7:$R$2292,5,0)</f>
        <v>6.2252000000000001</v>
      </c>
      <c r="E13" s="66">
        <f t="shared" si="0"/>
        <v>31</v>
      </c>
      <c r="F13" s="65">
        <f>VLOOKUP($A13,'Return Data'!$B$7:$R$2292,6,0)</f>
        <v>4.4028999999999998</v>
      </c>
      <c r="G13" s="66">
        <f t="shared" si="1"/>
        <v>31</v>
      </c>
      <c r="H13" s="65">
        <f>VLOOKUP($A13,'Return Data'!$B$7:$R$2292,7,0)</f>
        <v>3.9197000000000002</v>
      </c>
      <c r="I13" s="66">
        <f t="shared" si="2"/>
        <v>31</v>
      </c>
      <c r="J13" s="65">
        <f>VLOOKUP($A13,'Return Data'!$B$7:$R$2292,8,0)</f>
        <v>3.7035</v>
      </c>
      <c r="K13" s="66">
        <f t="shared" si="3"/>
        <v>32</v>
      </c>
      <c r="L13" s="65">
        <f>VLOOKUP($A13,'Return Data'!$B$7:$R$2292,9,0)</f>
        <v>3.5973000000000002</v>
      </c>
      <c r="M13" s="66">
        <f t="shared" si="4"/>
        <v>32</v>
      </c>
      <c r="N13" s="65">
        <f>VLOOKUP($A13,'Return Data'!$B$7:$R$2292,10,0)</f>
        <v>3.5127999999999999</v>
      </c>
      <c r="O13" s="66">
        <f t="shared" si="5"/>
        <v>30</v>
      </c>
      <c r="P13" s="65">
        <f>VLOOKUP($A13,'Return Data'!$B$7:$R$2292,11,0)</f>
        <v>3.4506999999999999</v>
      </c>
      <c r="Q13" s="66">
        <f t="shared" si="6"/>
        <v>29</v>
      </c>
      <c r="R13" s="65">
        <f>VLOOKUP($A13,'Return Data'!$B$7:$R$2292,12,0)</f>
        <v>3.3883000000000001</v>
      </c>
      <c r="S13" s="66">
        <f t="shared" si="7"/>
        <v>29</v>
      </c>
      <c r="T13" s="65">
        <f>VLOOKUP($A13,'Return Data'!$B$7:$R$2292,13,0)</f>
        <v>3.3565999999999998</v>
      </c>
      <c r="U13" s="66">
        <f t="shared" si="8"/>
        <v>29</v>
      </c>
      <c r="V13" s="65">
        <f>VLOOKUP($A13,'Return Data'!$B$7:$R$2292,17,0)</f>
        <v>3.2894000000000001</v>
      </c>
      <c r="W13" s="66">
        <f t="shared" si="9"/>
        <v>30</v>
      </c>
      <c r="X13" s="65">
        <f>VLOOKUP($A13,'Return Data'!$B$7:$R$2292,14,0)</f>
        <v>4.1200999999999999</v>
      </c>
      <c r="Y13" s="66">
        <f t="shared" si="10"/>
        <v>31</v>
      </c>
      <c r="Z13" s="65">
        <f>VLOOKUP($A13,'Return Data'!$B$7:$R$2292,16,0)</f>
        <v>6.7206999999999999</v>
      </c>
      <c r="AA13" s="67">
        <f t="shared" si="11"/>
        <v>27</v>
      </c>
    </row>
    <row r="14" spans="1:27" x14ac:dyDescent="0.3">
      <c r="A14" s="63" t="s">
        <v>124</v>
      </c>
      <c r="B14" s="64">
        <f>VLOOKUP($A14,'Return Data'!$B$7:$R$2292,3,0)</f>
        <v>44651</v>
      </c>
      <c r="C14" s="65">
        <f>VLOOKUP($A14,'Return Data'!$B$7:$R$2292,4,0)</f>
        <v>3042.9872999999998</v>
      </c>
      <c r="D14" s="65">
        <f>VLOOKUP($A14,'Return Data'!$B$7:$R$2292,5,0)</f>
        <v>8.2087000000000003</v>
      </c>
      <c r="E14" s="66">
        <f t="shared" si="0"/>
        <v>23</v>
      </c>
      <c r="F14" s="65">
        <f>VLOOKUP($A14,'Return Data'!$B$7:$R$2292,6,0)</f>
        <v>4.7266000000000004</v>
      </c>
      <c r="G14" s="66">
        <f t="shared" si="1"/>
        <v>26</v>
      </c>
      <c r="H14" s="65">
        <f>VLOOKUP($A14,'Return Data'!$B$7:$R$2292,7,0)</f>
        <v>4.1585000000000001</v>
      </c>
      <c r="I14" s="66">
        <f t="shared" si="2"/>
        <v>27</v>
      </c>
      <c r="J14" s="65">
        <f>VLOOKUP($A14,'Return Data'!$B$7:$R$2292,8,0)</f>
        <v>3.8668999999999998</v>
      </c>
      <c r="K14" s="66">
        <f t="shared" si="3"/>
        <v>26</v>
      </c>
      <c r="L14" s="65">
        <f>VLOOKUP($A14,'Return Data'!$B$7:$R$2292,9,0)</f>
        <v>3.7957999999999998</v>
      </c>
      <c r="M14" s="66">
        <f t="shared" si="4"/>
        <v>15</v>
      </c>
      <c r="N14" s="65">
        <f>VLOOKUP($A14,'Return Data'!$B$7:$R$2292,10,0)</f>
        <v>3.6379999999999999</v>
      </c>
      <c r="O14" s="66">
        <f t="shared" si="5"/>
        <v>18</v>
      </c>
      <c r="P14" s="65">
        <f>VLOOKUP($A14,'Return Data'!$B$7:$R$2292,11,0)</f>
        <v>3.5872999999999999</v>
      </c>
      <c r="Q14" s="66">
        <f t="shared" si="6"/>
        <v>13</v>
      </c>
      <c r="R14" s="65">
        <f>VLOOKUP($A14,'Return Data'!$B$7:$R$2292,12,0)</f>
        <v>3.4935999999999998</v>
      </c>
      <c r="S14" s="66">
        <f t="shared" si="7"/>
        <v>22</v>
      </c>
      <c r="T14" s="65">
        <f>VLOOKUP($A14,'Return Data'!$B$7:$R$2292,13,0)</f>
        <v>3.4622999999999999</v>
      </c>
      <c r="U14" s="66">
        <f t="shared" si="8"/>
        <v>21</v>
      </c>
      <c r="V14" s="65">
        <f>VLOOKUP($A14,'Return Data'!$B$7:$R$2292,17,0)</f>
        <v>3.4990000000000001</v>
      </c>
      <c r="W14" s="66">
        <f t="shared" si="9"/>
        <v>23</v>
      </c>
      <c r="X14" s="65">
        <f>VLOOKUP($A14,'Return Data'!$B$7:$R$2292,14,0)</f>
        <v>4.4067999999999996</v>
      </c>
      <c r="Y14" s="66">
        <f t="shared" si="10"/>
        <v>18</v>
      </c>
      <c r="Z14" s="65">
        <f>VLOOKUP($A14,'Return Data'!$B$7:$R$2292,16,0)</f>
        <v>6.8837000000000002</v>
      </c>
      <c r="AA14" s="67">
        <f t="shared" si="11"/>
        <v>17</v>
      </c>
    </row>
    <row r="15" spans="1:27" x14ac:dyDescent="0.3">
      <c r="A15" s="63" t="s">
        <v>125</v>
      </c>
      <c r="B15" s="64">
        <f>VLOOKUP($A15,'Return Data'!$B$7:$R$2292,3,0)</f>
        <v>44651</v>
      </c>
      <c r="C15" s="65">
        <f>VLOOKUP($A15,'Return Data'!$B$7:$R$2292,4,0)</f>
        <v>2747.6244000000002</v>
      </c>
      <c r="D15" s="65">
        <f>VLOOKUP($A15,'Return Data'!$B$7:$R$2292,5,0)</f>
        <v>7.1882000000000001</v>
      </c>
      <c r="E15" s="66">
        <f t="shared" si="0"/>
        <v>30</v>
      </c>
      <c r="F15" s="65">
        <f>VLOOKUP($A15,'Return Data'!$B$7:$R$2292,6,0)</f>
        <v>4.7359</v>
      </c>
      <c r="G15" s="66">
        <f t="shared" si="1"/>
        <v>25</v>
      </c>
      <c r="H15" s="65">
        <f>VLOOKUP($A15,'Return Data'!$B$7:$R$2292,7,0)</f>
        <v>4.2309999999999999</v>
      </c>
      <c r="I15" s="66">
        <f t="shared" si="2"/>
        <v>20</v>
      </c>
      <c r="J15" s="65">
        <f>VLOOKUP($A15,'Return Data'!$B$7:$R$2292,8,0)</f>
        <v>3.9055</v>
      </c>
      <c r="K15" s="66">
        <f t="shared" si="3"/>
        <v>21</v>
      </c>
      <c r="L15" s="65">
        <f>VLOOKUP($A15,'Return Data'!$B$7:$R$2292,9,0)</f>
        <v>3.7315</v>
      </c>
      <c r="M15" s="66">
        <f t="shared" si="4"/>
        <v>24</v>
      </c>
      <c r="N15" s="65">
        <f>VLOOKUP($A15,'Return Data'!$B$7:$R$2292,10,0)</f>
        <v>3.5829</v>
      </c>
      <c r="O15" s="66">
        <f t="shared" si="5"/>
        <v>26</v>
      </c>
      <c r="P15" s="65">
        <f>VLOOKUP($A15,'Return Data'!$B$7:$R$2292,11,0)</f>
        <v>3.5647000000000002</v>
      </c>
      <c r="Q15" s="66">
        <f t="shared" si="6"/>
        <v>19</v>
      </c>
      <c r="R15" s="65">
        <f>VLOOKUP($A15,'Return Data'!$B$7:$R$2292,12,0)</f>
        <v>3.5371000000000001</v>
      </c>
      <c r="S15" s="66">
        <f t="shared" si="7"/>
        <v>4</v>
      </c>
      <c r="T15" s="65">
        <f>VLOOKUP($A15,'Return Data'!$B$7:$R$2292,13,0)</f>
        <v>3.5430999999999999</v>
      </c>
      <c r="U15" s="66">
        <f t="shared" si="8"/>
        <v>3</v>
      </c>
      <c r="V15" s="65">
        <f>VLOOKUP($A15,'Return Data'!$B$7:$R$2292,17,0)</f>
        <v>3.6442000000000001</v>
      </c>
      <c r="W15" s="66">
        <f t="shared" si="9"/>
        <v>3</v>
      </c>
      <c r="X15" s="65">
        <f>VLOOKUP($A15,'Return Data'!$B$7:$R$2292,14,0)</f>
        <v>4.5583</v>
      </c>
      <c r="Y15" s="66">
        <f t="shared" si="10"/>
        <v>3</v>
      </c>
      <c r="Z15" s="65">
        <f>VLOOKUP($A15,'Return Data'!$B$7:$R$2292,16,0)</f>
        <v>6.8455000000000004</v>
      </c>
      <c r="AA15" s="67">
        <f t="shared" si="11"/>
        <v>24</v>
      </c>
    </row>
    <row r="16" spans="1:27" x14ac:dyDescent="0.3">
      <c r="A16" s="63" t="s">
        <v>127</v>
      </c>
      <c r="B16" s="64">
        <f>VLOOKUP($A16,'Return Data'!$B$7:$R$2292,3,0)</f>
        <v>44651</v>
      </c>
      <c r="C16" s="65">
        <f>VLOOKUP($A16,'Return Data'!$B$7:$R$2292,4,0)</f>
        <v>3198.9614999999999</v>
      </c>
      <c r="D16" s="65">
        <f>VLOOKUP($A16,'Return Data'!$B$7:$R$2292,5,0)</f>
        <v>9.3015000000000008</v>
      </c>
      <c r="E16" s="66">
        <f t="shared" si="0"/>
        <v>11</v>
      </c>
      <c r="F16" s="65">
        <f>VLOOKUP($A16,'Return Data'!$B$7:$R$2292,6,0)</f>
        <v>5.1228999999999996</v>
      </c>
      <c r="G16" s="66">
        <f t="shared" si="1"/>
        <v>14</v>
      </c>
      <c r="H16" s="65">
        <f>VLOOKUP($A16,'Return Data'!$B$7:$R$2292,7,0)</f>
        <v>4.1893000000000002</v>
      </c>
      <c r="I16" s="66">
        <f t="shared" si="2"/>
        <v>24</v>
      </c>
      <c r="J16" s="65">
        <f>VLOOKUP($A16,'Return Data'!$B$7:$R$2292,8,0)</f>
        <v>3.8380000000000001</v>
      </c>
      <c r="K16" s="66">
        <f t="shared" si="3"/>
        <v>27</v>
      </c>
      <c r="L16" s="65">
        <f>VLOOKUP($A16,'Return Data'!$B$7:$R$2292,9,0)</f>
        <v>3.7248999999999999</v>
      </c>
      <c r="M16" s="66">
        <f t="shared" si="4"/>
        <v>25</v>
      </c>
      <c r="N16" s="65">
        <f>VLOOKUP($A16,'Return Data'!$B$7:$R$2292,10,0)</f>
        <v>3.6415000000000002</v>
      </c>
      <c r="O16" s="66">
        <f t="shared" si="5"/>
        <v>16</v>
      </c>
      <c r="P16" s="65">
        <f>VLOOKUP($A16,'Return Data'!$B$7:$R$2292,11,0)</f>
        <v>3.5882999999999998</v>
      </c>
      <c r="Q16" s="66">
        <f t="shared" si="6"/>
        <v>12</v>
      </c>
      <c r="R16" s="65">
        <f>VLOOKUP($A16,'Return Data'!$B$7:$R$2292,12,0)</f>
        <v>3.5085000000000002</v>
      </c>
      <c r="S16" s="66">
        <f t="shared" si="7"/>
        <v>14</v>
      </c>
      <c r="T16" s="65">
        <f>VLOOKUP($A16,'Return Data'!$B$7:$R$2292,13,0)</f>
        <v>3.4658000000000002</v>
      </c>
      <c r="U16" s="66">
        <f t="shared" si="8"/>
        <v>17</v>
      </c>
      <c r="V16" s="65">
        <f>VLOOKUP($A16,'Return Data'!$B$7:$R$2292,17,0)</f>
        <v>3.5506000000000002</v>
      </c>
      <c r="W16" s="66">
        <f t="shared" si="9"/>
        <v>15</v>
      </c>
      <c r="X16" s="65">
        <f>VLOOKUP($A16,'Return Data'!$B$7:$R$2292,14,0)</f>
        <v>4.5542999999999996</v>
      </c>
      <c r="Y16" s="66">
        <f t="shared" si="10"/>
        <v>4</v>
      </c>
      <c r="Z16" s="65">
        <f>VLOOKUP($A16,'Return Data'!$B$7:$R$2292,16,0)</f>
        <v>7.0072999999999999</v>
      </c>
      <c r="AA16" s="67">
        <f t="shared" si="11"/>
        <v>2</v>
      </c>
    </row>
    <row r="17" spans="1:27" x14ac:dyDescent="0.3">
      <c r="A17" s="63" t="s">
        <v>128</v>
      </c>
      <c r="B17" s="64">
        <f>VLOOKUP($A17,'Return Data'!$B$7:$R$2292,3,0)</f>
        <v>44651</v>
      </c>
      <c r="C17" s="65">
        <f>VLOOKUP($A17,'Return Data'!$B$7:$R$2292,4,0)</f>
        <v>4184.7424000000001</v>
      </c>
      <c r="D17" s="65">
        <f>VLOOKUP($A17,'Return Data'!$B$7:$R$2292,5,0)</f>
        <v>9.3115000000000006</v>
      </c>
      <c r="E17" s="66">
        <f t="shared" si="0"/>
        <v>10</v>
      </c>
      <c r="F17" s="65">
        <f>VLOOKUP($A17,'Return Data'!$B$7:$R$2292,6,0)</f>
        <v>5.2725</v>
      </c>
      <c r="G17" s="66">
        <f t="shared" si="1"/>
        <v>9</v>
      </c>
      <c r="H17" s="65">
        <f>VLOOKUP($A17,'Return Data'!$B$7:$R$2292,7,0)</f>
        <v>4.3887999999999998</v>
      </c>
      <c r="I17" s="66">
        <f t="shared" si="2"/>
        <v>11</v>
      </c>
      <c r="J17" s="65">
        <f>VLOOKUP($A17,'Return Data'!$B$7:$R$2292,8,0)</f>
        <v>3.9733000000000001</v>
      </c>
      <c r="K17" s="66">
        <f t="shared" si="3"/>
        <v>13</v>
      </c>
      <c r="L17" s="65">
        <f>VLOOKUP($A17,'Return Data'!$B$7:$R$2292,9,0)</f>
        <v>3.8138999999999998</v>
      </c>
      <c r="M17" s="66">
        <f t="shared" si="4"/>
        <v>10</v>
      </c>
      <c r="N17" s="65">
        <f>VLOOKUP($A17,'Return Data'!$B$7:$R$2292,10,0)</f>
        <v>3.6088</v>
      </c>
      <c r="O17" s="66">
        <f t="shared" si="5"/>
        <v>24</v>
      </c>
      <c r="P17" s="65">
        <f>VLOOKUP($A17,'Return Data'!$B$7:$R$2292,11,0)</f>
        <v>3.5585</v>
      </c>
      <c r="Q17" s="66">
        <f t="shared" si="6"/>
        <v>22</v>
      </c>
      <c r="R17" s="65">
        <f>VLOOKUP($A17,'Return Data'!$B$7:$R$2292,12,0)</f>
        <v>3.4876999999999998</v>
      </c>
      <c r="S17" s="66">
        <f t="shared" si="7"/>
        <v>24</v>
      </c>
      <c r="T17" s="65">
        <f>VLOOKUP($A17,'Return Data'!$B$7:$R$2292,13,0)</f>
        <v>3.4413999999999998</v>
      </c>
      <c r="U17" s="66">
        <f t="shared" si="8"/>
        <v>24</v>
      </c>
      <c r="V17" s="65">
        <f>VLOOKUP($A17,'Return Data'!$B$7:$R$2292,17,0)</f>
        <v>3.4986000000000002</v>
      </c>
      <c r="W17" s="66">
        <f t="shared" si="9"/>
        <v>24</v>
      </c>
      <c r="X17" s="65">
        <f>VLOOKUP($A17,'Return Data'!$B$7:$R$2292,14,0)</f>
        <v>4.3895999999999997</v>
      </c>
      <c r="Y17" s="66">
        <f t="shared" si="10"/>
        <v>20</v>
      </c>
      <c r="Z17" s="65">
        <f>VLOOKUP($A17,'Return Data'!$B$7:$R$2292,16,0)</f>
        <v>6.8589000000000002</v>
      </c>
      <c r="AA17" s="67">
        <f t="shared" si="11"/>
        <v>21</v>
      </c>
    </row>
    <row r="18" spans="1:27" x14ac:dyDescent="0.3">
      <c r="A18" s="63" t="s">
        <v>129</v>
      </c>
      <c r="B18" s="64">
        <f>VLOOKUP($A18,'Return Data'!$B$7:$R$2292,3,0)</f>
        <v>44651</v>
      </c>
      <c r="C18" s="65">
        <f>VLOOKUP($A18,'Return Data'!$B$7:$R$2292,4,0)</f>
        <v>2119.7831000000001</v>
      </c>
      <c r="D18" s="65">
        <f>VLOOKUP($A18,'Return Data'!$B$7:$R$2292,5,0)</f>
        <v>10.2377</v>
      </c>
      <c r="E18" s="66">
        <f t="shared" si="0"/>
        <v>2</v>
      </c>
      <c r="F18" s="65">
        <f>VLOOKUP($A18,'Return Data'!$B$7:$R$2292,6,0)</f>
        <v>5.4619</v>
      </c>
      <c r="G18" s="66">
        <f t="shared" si="1"/>
        <v>3</v>
      </c>
      <c r="H18" s="65">
        <f>VLOOKUP($A18,'Return Data'!$B$7:$R$2292,7,0)</f>
        <v>4.3917999999999999</v>
      </c>
      <c r="I18" s="66">
        <f t="shared" si="2"/>
        <v>10</v>
      </c>
      <c r="J18" s="65">
        <f>VLOOKUP($A18,'Return Data'!$B$7:$R$2292,8,0)</f>
        <v>3.9866000000000001</v>
      </c>
      <c r="K18" s="66">
        <f t="shared" si="3"/>
        <v>10</v>
      </c>
      <c r="L18" s="65">
        <f>VLOOKUP($A18,'Return Data'!$B$7:$R$2292,9,0)</f>
        <v>3.7827000000000002</v>
      </c>
      <c r="M18" s="66">
        <f t="shared" si="4"/>
        <v>19</v>
      </c>
      <c r="N18" s="65">
        <f>VLOOKUP($A18,'Return Data'!$B$7:$R$2292,10,0)</f>
        <v>3.6556999999999999</v>
      </c>
      <c r="O18" s="66">
        <f t="shared" si="5"/>
        <v>12</v>
      </c>
      <c r="P18" s="65">
        <f>VLOOKUP($A18,'Return Data'!$B$7:$R$2292,11,0)</f>
        <v>3.5851999999999999</v>
      </c>
      <c r="Q18" s="66">
        <f t="shared" si="6"/>
        <v>14</v>
      </c>
      <c r="R18" s="65">
        <f>VLOOKUP($A18,'Return Data'!$B$7:$R$2292,12,0)</f>
        <v>3.5001000000000002</v>
      </c>
      <c r="S18" s="66">
        <f t="shared" si="7"/>
        <v>18</v>
      </c>
      <c r="T18" s="65">
        <f>VLOOKUP($A18,'Return Data'!$B$7:$R$2292,13,0)</f>
        <v>3.4639000000000002</v>
      </c>
      <c r="U18" s="66">
        <f t="shared" si="8"/>
        <v>18</v>
      </c>
      <c r="V18" s="65">
        <f>VLOOKUP($A18,'Return Data'!$B$7:$R$2292,17,0)</f>
        <v>3.5352999999999999</v>
      </c>
      <c r="W18" s="66">
        <f t="shared" si="9"/>
        <v>18</v>
      </c>
      <c r="X18" s="65">
        <f>VLOOKUP($A18,'Return Data'!$B$7:$R$2292,14,0)</f>
        <v>4.4123999999999999</v>
      </c>
      <c r="Y18" s="66">
        <f t="shared" si="10"/>
        <v>17</v>
      </c>
      <c r="Z18" s="65">
        <f>VLOOKUP($A18,'Return Data'!$B$7:$R$2292,16,0)</f>
        <v>6.8787000000000003</v>
      </c>
      <c r="AA18" s="67">
        <f t="shared" si="11"/>
        <v>19</v>
      </c>
    </row>
    <row r="19" spans="1:27" x14ac:dyDescent="0.3">
      <c r="A19" s="63" t="s">
        <v>130</v>
      </c>
      <c r="B19" s="64">
        <f>VLOOKUP($A19,'Return Data'!$B$7:$R$2292,3,0)</f>
        <v>44651</v>
      </c>
      <c r="C19" s="65">
        <f>VLOOKUP($A19,'Return Data'!$B$7:$R$2292,4,0)</f>
        <v>315.25630000000001</v>
      </c>
      <c r="D19" s="65">
        <f>VLOOKUP($A19,'Return Data'!$B$7:$R$2292,5,0)</f>
        <v>10.1219</v>
      </c>
      <c r="E19" s="66">
        <f t="shared" si="0"/>
        <v>4</v>
      </c>
      <c r="F19" s="65">
        <f>VLOOKUP($A19,'Return Data'!$B$7:$R$2292,6,0)</f>
        <v>5.4054000000000002</v>
      </c>
      <c r="G19" s="66">
        <f t="shared" si="1"/>
        <v>4</v>
      </c>
      <c r="H19" s="65">
        <f>VLOOKUP($A19,'Return Data'!$B$7:$R$2292,7,0)</f>
        <v>4.4580000000000002</v>
      </c>
      <c r="I19" s="66">
        <f t="shared" si="2"/>
        <v>6</v>
      </c>
      <c r="J19" s="65">
        <f>VLOOKUP($A19,'Return Data'!$B$7:$R$2292,8,0)</f>
        <v>3.9822000000000002</v>
      </c>
      <c r="K19" s="66">
        <f t="shared" si="3"/>
        <v>11</v>
      </c>
      <c r="L19" s="65">
        <f>VLOOKUP($A19,'Return Data'!$B$7:$R$2292,9,0)</f>
        <v>3.8294000000000001</v>
      </c>
      <c r="M19" s="66">
        <f t="shared" si="4"/>
        <v>9</v>
      </c>
      <c r="N19" s="65">
        <f>VLOOKUP($A19,'Return Data'!$B$7:$R$2292,10,0)</f>
        <v>3.6213000000000002</v>
      </c>
      <c r="O19" s="66">
        <f t="shared" si="5"/>
        <v>20</v>
      </c>
      <c r="P19" s="65">
        <f>VLOOKUP($A19,'Return Data'!$B$7:$R$2292,11,0)</f>
        <v>3.5568</v>
      </c>
      <c r="Q19" s="66">
        <f t="shared" si="6"/>
        <v>23</v>
      </c>
      <c r="R19" s="65">
        <f>VLOOKUP($A19,'Return Data'!$B$7:$R$2292,12,0)</f>
        <v>3.4910000000000001</v>
      </c>
      <c r="S19" s="66">
        <f t="shared" si="7"/>
        <v>23</v>
      </c>
      <c r="T19" s="65">
        <f>VLOOKUP($A19,'Return Data'!$B$7:$R$2292,13,0)</f>
        <v>3.4521000000000002</v>
      </c>
      <c r="U19" s="66">
        <f t="shared" si="8"/>
        <v>23</v>
      </c>
      <c r="V19" s="65">
        <f>VLOOKUP($A19,'Return Data'!$B$7:$R$2292,17,0)</f>
        <v>3.5903999999999998</v>
      </c>
      <c r="W19" s="66">
        <f t="shared" si="9"/>
        <v>8</v>
      </c>
      <c r="X19" s="65">
        <f>VLOOKUP($A19,'Return Data'!$B$7:$R$2292,14,0)</f>
        <v>4.4759000000000002</v>
      </c>
      <c r="Y19" s="66">
        <f t="shared" si="10"/>
        <v>11</v>
      </c>
      <c r="Z19" s="65">
        <f>VLOOKUP($A19,'Return Data'!$B$7:$R$2292,16,0)</f>
        <v>6.9120999999999997</v>
      </c>
      <c r="AA19" s="67">
        <f t="shared" si="11"/>
        <v>12</v>
      </c>
    </row>
    <row r="20" spans="1:27" x14ac:dyDescent="0.3">
      <c r="A20" s="63" t="s">
        <v>131</v>
      </c>
      <c r="B20" s="64">
        <f>VLOOKUP($A20,'Return Data'!$B$7:$R$2292,3,0)</f>
        <v>44651</v>
      </c>
      <c r="C20" s="65">
        <f>VLOOKUP($A20,'Return Data'!$B$7:$R$2292,4,0)</f>
        <v>2291.1210999999998</v>
      </c>
      <c r="D20" s="65">
        <f>VLOOKUP($A20,'Return Data'!$B$7:$R$2292,5,0)</f>
        <v>9.3460000000000001</v>
      </c>
      <c r="E20" s="66">
        <f t="shared" si="0"/>
        <v>9</v>
      </c>
      <c r="F20" s="65">
        <f>VLOOKUP($A20,'Return Data'!$B$7:$R$2292,6,0)</f>
        <v>5.1829999999999998</v>
      </c>
      <c r="G20" s="66">
        <f t="shared" si="1"/>
        <v>12</v>
      </c>
      <c r="H20" s="65">
        <f>VLOOKUP($A20,'Return Data'!$B$7:$R$2292,7,0)</f>
        <v>4.3723999999999998</v>
      </c>
      <c r="I20" s="66">
        <f t="shared" si="2"/>
        <v>14</v>
      </c>
      <c r="J20" s="65">
        <f>VLOOKUP($A20,'Return Data'!$B$7:$R$2292,8,0)</f>
        <v>3.9115000000000002</v>
      </c>
      <c r="K20" s="66">
        <f t="shared" si="3"/>
        <v>19</v>
      </c>
      <c r="L20" s="65">
        <f>VLOOKUP($A20,'Return Data'!$B$7:$R$2292,9,0)</f>
        <v>3.7113999999999998</v>
      </c>
      <c r="M20" s="66">
        <f t="shared" si="4"/>
        <v>29</v>
      </c>
      <c r="N20" s="65">
        <f>VLOOKUP($A20,'Return Data'!$B$7:$R$2292,10,0)</f>
        <v>3.6695000000000002</v>
      </c>
      <c r="O20" s="66">
        <f t="shared" si="5"/>
        <v>8</v>
      </c>
      <c r="P20" s="65">
        <f>VLOOKUP($A20,'Return Data'!$B$7:$R$2292,11,0)</f>
        <v>3.6124000000000001</v>
      </c>
      <c r="Q20" s="66">
        <f t="shared" si="6"/>
        <v>6</v>
      </c>
      <c r="R20" s="65">
        <f>VLOOKUP($A20,'Return Data'!$B$7:$R$2292,12,0)</f>
        <v>3.5234999999999999</v>
      </c>
      <c r="S20" s="66">
        <f t="shared" si="7"/>
        <v>10</v>
      </c>
      <c r="T20" s="65">
        <f>VLOOKUP($A20,'Return Data'!$B$7:$R$2292,13,0)</f>
        <v>3.5171000000000001</v>
      </c>
      <c r="U20" s="66">
        <f t="shared" si="8"/>
        <v>5</v>
      </c>
      <c r="V20" s="65">
        <f>VLOOKUP($A20,'Return Data'!$B$7:$R$2292,17,0)</f>
        <v>3.6897000000000002</v>
      </c>
      <c r="W20" s="66">
        <f t="shared" si="9"/>
        <v>2</v>
      </c>
      <c r="X20" s="65">
        <f>VLOOKUP($A20,'Return Data'!$B$7:$R$2292,14,0)</f>
        <v>4.5776000000000003</v>
      </c>
      <c r="Y20" s="66">
        <f t="shared" si="10"/>
        <v>2</v>
      </c>
      <c r="Z20" s="65">
        <f>VLOOKUP($A20,'Return Data'!$B$7:$R$2292,16,0)</f>
        <v>6.9290000000000003</v>
      </c>
      <c r="AA20" s="67">
        <f t="shared" si="11"/>
        <v>8</v>
      </c>
    </row>
    <row r="21" spans="1:27" x14ac:dyDescent="0.3">
      <c r="A21" s="63" t="s">
        <v>132</v>
      </c>
      <c r="B21" s="64">
        <f>VLOOKUP($A21,'Return Data'!$B$7:$R$2292,3,0)</f>
        <v>44651</v>
      </c>
      <c r="C21" s="65">
        <f>VLOOKUP($A21,'Return Data'!$B$7:$R$2292,4,0)</f>
        <v>2570.9434000000001</v>
      </c>
      <c r="D21" s="65">
        <f>VLOOKUP($A21,'Return Data'!$B$7:$R$2292,5,0)</f>
        <v>7.7575000000000003</v>
      </c>
      <c r="E21" s="66">
        <f t="shared" si="0"/>
        <v>26</v>
      </c>
      <c r="F21" s="65">
        <f>VLOOKUP($A21,'Return Data'!$B$7:$R$2292,6,0)</f>
        <v>4.4851000000000001</v>
      </c>
      <c r="G21" s="66">
        <f t="shared" si="1"/>
        <v>30</v>
      </c>
      <c r="H21" s="65">
        <f>VLOOKUP($A21,'Return Data'!$B$7:$R$2292,7,0)</f>
        <v>4.0381999999999998</v>
      </c>
      <c r="I21" s="66">
        <f t="shared" si="2"/>
        <v>29</v>
      </c>
      <c r="J21" s="65">
        <f>VLOOKUP($A21,'Return Data'!$B$7:$R$2292,8,0)</f>
        <v>3.806</v>
      </c>
      <c r="K21" s="66">
        <f t="shared" si="3"/>
        <v>29</v>
      </c>
      <c r="L21" s="65">
        <f>VLOOKUP($A21,'Return Data'!$B$7:$R$2292,9,0)</f>
        <v>3.7179000000000002</v>
      </c>
      <c r="M21" s="66">
        <f t="shared" si="4"/>
        <v>28</v>
      </c>
      <c r="N21" s="65">
        <f>VLOOKUP($A21,'Return Data'!$B$7:$R$2292,10,0)</f>
        <v>3.6015000000000001</v>
      </c>
      <c r="O21" s="66">
        <f t="shared" si="5"/>
        <v>25</v>
      </c>
      <c r="P21" s="65">
        <f>VLOOKUP($A21,'Return Data'!$B$7:$R$2292,11,0)</f>
        <v>3.5259</v>
      </c>
      <c r="Q21" s="66">
        <f t="shared" si="6"/>
        <v>26</v>
      </c>
      <c r="R21" s="65">
        <f>VLOOKUP($A21,'Return Data'!$B$7:$R$2292,12,0)</f>
        <v>3.4502000000000002</v>
      </c>
      <c r="S21" s="66">
        <f t="shared" si="7"/>
        <v>26</v>
      </c>
      <c r="T21" s="65">
        <f>VLOOKUP($A21,'Return Data'!$B$7:$R$2292,13,0)</f>
        <v>3.4174000000000002</v>
      </c>
      <c r="U21" s="66">
        <f t="shared" si="8"/>
        <v>26</v>
      </c>
      <c r="V21" s="65">
        <f>VLOOKUP($A21,'Return Data'!$B$7:$R$2292,17,0)</f>
        <v>3.4605999999999999</v>
      </c>
      <c r="W21" s="66">
        <f t="shared" si="9"/>
        <v>27</v>
      </c>
      <c r="X21" s="65">
        <f>VLOOKUP($A21,'Return Data'!$B$7:$R$2292,14,0)</f>
        <v>4.2864000000000004</v>
      </c>
      <c r="Y21" s="66">
        <f t="shared" si="10"/>
        <v>26</v>
      </c>
      <c r="Z21" s="65">
        <f>VLOOKUP($A21,'Return Data'!$B$7:$R$2292,16,0)</f>
        <v>6.8188000000000004</v>
      </c>
      <c r="AA21" s="67">
        <f t="shared" si="11"/>
        <v>25</v>
      </c>
    </row>
    <row r="22" spans="1:27" x14ac:dyDescent="0.3">
      <c r="A22" s="63" t="s">
        <v>133</v>
      </c>
      <c r="B22" s="64">
        <f>VLOOKUP($A22,'Return Data'!$B$7:$R$2292,3,0)</f>
        <v>44651</v>
      </c>
      <c r="C22" s="65">
        <f>VLOOKUP($A22,'Return Data'!$B$7:$R$2292,4,0)</f>
        <v>1641.0799</v>
      </c>
      <c r="D22" s="65">
        <f>VLOOKUP($A22,'Return Data'!$B$7:$R$2292,5,0)</f>
        <v>7.9329999999999998</v>
      </c>
      <c r="E22" s="66">
        <f t="shared" si="0"/>
        <v>24</v>
      </c>
      <c r="F22" s="65">
        <f>VLOOKUP($A22,'Return Data'!$B$7:$R$2292,6,0)</f>
        <v>4.5225999999999997</v>
      </c>
      <c r="G22" s="66">
        <f t="shared" si="1"/>
        <v>29</v>
      </c>
      <c r="H22" s="65">
        <f>VLOOKUP($A22,'Return Data'!$B$7:$R$2292,7,0)</f>
        <v>3.8557000000000001</v>
      </c>
      <c r="I22" s="66">
        <f t="shared" si="2"/>
        <v>32</v>
      </c>
      <c r="J22" s="65">
        <f>VLOOKUP($A22,'Return Data'!$B$7:$R$2292,8,0)</f>
        <v>3.7121</v>
      </c>
      <c r="K22" s="66">
        <f t="shared" si="3"/>
        <v>31</v>
      </c>
      <c r="L22" s="65">
        <f>VLOOKUP($A22,'Return Data'!$B$7:$R$2292,9,0)</f>
        <v>3.5327000000000002</v>
      </c>
      <c r="M22" s="66">
        <f t="shared" si="4"/>
        <v>34</v>
      </c>
      <c r="N22" s="65">
        <f>VLOOKUP($A22,'Return Data'!$B$7:$R$2292,10,0)</f>
        <v>3.4634</v>
      </c>
      <c r="O22" s="66">
        <f t="shared" si="5"/>
        <v>33</v>
      </c>
      <c r="P22" s="65">
        <f>VLOOKUP($A22,'Return Data'!$B$7:$R$2292,11,0)</f>
        <v>3.3940999999999999</v>
      </c>
      <c r="Q22" s="66">
        <f t="shared" si="6"/>
        <v>32</v>
      </c>
      <c r="R22" s="65">
        <f>VLOOKUP($A22,'Return Data'!$B$7:$R$2292,12,0)</f>
        <v>3.2745000000000002</v>
      </c>
      <c r="S22" s="66">
        <f t="shared" si="7"/>
        <v>33</v>
      </c>
      <c r="T22" s="65">
        <f>VLOOKUP($A22,'Return Data'!$B$7:$R$2292,13,0)</f>
        <v>3.2147999999999999</v>
      </c>
      <c r="U22" s="66">
        <f t="shared" si="8"/>
        <v>33</v>
      </c>
      <c r="V22" s="65">
        <f>VLOOKUP($A22,'Return Data'!$B$7:$R$2292,17,0)</f>
        <v>3.1095000000000002</v>
      </c>
      <c r="W22" s="66">
        <f t="shared" si="9"/>
        <v>34</v>
      </c>
      <c r="X22" s="65">
        <f>VLOOKUP($A22,'Return Data'!$B$7:$R$2292,14,0)</f>
        <v>3.8887999999999998</v>
      </c>
      <c r="Y22" s="66">
        <f t="shared" si="10"/>
        <v>34</v>
      </c>
      <c r="Z22" s="65">
        <f>VLOOKUP($A22,'Return Data'!$B$7:$R$2292,16,0)</f>
        <v>6.0837000000000003</v>
      </c>
      <c r="AA22" s="67">
        <f t="shared" si="11"/>
        <v>30</v>
      </c>
    </row>
    <row r="23" spans="1:27" x14ac:dyDescent="0.3">
      <c r="A23" s="63" t="s">
        <v>134</v>
      </c>
      <c r="B23" s="64">
        <f>VLOOKUP($A23,'Return Data'!$B$7:$R$2292,3,0)</f>
        <v>44651</v>
      </c>
      <c r="C23" s="65">
        <f>VLOOKUP($A23,'Return Data'!$B$7:$R$2292,4,0)</f>
        <v>2069.3935000000001</v>
      </c>
      <c r="D23" s="65">
        <f>VLOOKUP($A23,'Return Data'!$B$7:$R$2292,5,0)</f>
        <v>4.7576000000000001</v>
      </c>
      <c r="E23" s="66">
        <f t="shared" si="0"/>
        <v>36</v>
      </c>
      <c r="F23" s="65">
        <f>VLOOKUP($A23,'Return Data'!$B$7:$R$2292,6,0)</f>
        <v>3.7086000000000001</v>
      </c>
      <c r="G23" s="66">
        <f t="shared" si="1"/>
        <v>36</v>
      </c>
      <c r="H23" s="65">
        <f>VLOOKUP($A23,'Return Data'!$B$7:$R$2292,7,0)</f>
        <v>3.4668999999999999</v>
      </c>
      <c r="I23" s="66">
        <f t="shared" si="2"/>
        <v>36</v>
      </c>
      <c r="J23" s="65">
        <f>VLOOKUP($A23,'Return Data'!$B$7:$R$2292,8,0)</f>
        <v>3.3797000000000001</v>
      </c>
      <c r="K23" s="66">
        <f t="shared" si="3"/>
        <v>35</v>
      </c>
      <c r="L23" s="65">
        <f>VLOOKUP($A23,'Return Data'!$B$7:$R$2292,9,0)</f>
        <v>3.3285</v>
      </c>
      <c r="M23" s="66">
        <f t="shared" si="4"/>
        <v>35</v>
      </c>
      <c r="N23" s="65">
        <f>VLOOKUP($A23,'Return Data'!$B$7:$R$2292,10,0)</f>
        <v>3.3001999999999998</v>
      </c>
      <c r="O23" s="66">
        <f t="shared" si="5"/>
        <v>35</v>
      </c>
      <c r="P23" s="65">
        <f>VLOOKUP($A23,'Return Data'!$B$7:$R$2292,11,0)</f>
        <v>3.2608000000000001</v>
      </c>
      <c r="Q23" s="66">
        <f t="shared" si="6"/>
        <v>35</v>
      </c>
      <c r="R23" s="65">
        <f>VLOOKUP($A23,'Return Data'!$B$7:$R$2292,12,0)</f>
        <v>3.1962000000000002</v>
      </c>
      <c r="S23" s="66">
        <f t="shared" si="7"/>
        <v>35</v>
      </c>
      <c r="T23" s="65">
        <f>VLOOKUP($A23,'Return Data'!$B$7:$R$2292,13,0)</f>
        <v>3.1467999999999998</v>
      </c>
      <c r="U23" s="66">
        <f t="shared" si="8"/>
        <v>35</v>
      </c>
      <c r="V23" s="65">
        <f>VLOOKUP($A23,'Return Data'!$B$7:$R$2292,17,0)</f>
        <v>3.2985000000000002</v>
      </c>
      <c r="W23" s="66">
        <f t="shared" si="9"/>
        <v>29</v>
      </c>
      <c r="X23" s="65">
        <f>VLOOKUP($A23,'Return Data'!$B$7:$R$2292,14,0)</f>
        <v>4.2670000000000003</v>
      </c>
      <c r="Y23" s="66">
        <f t="shared" si="10"/>
        <v>27</v>
      </c>
      <c r="Z23" s="65">
        <f>VLOOKUP($A23,'Return Data'!$B$7:$R$2292,16,0)</f>
        <v>6.8903999999999996</v>
      </c>
      <c r="AA23" s="67">
        <f t="shared" si="11"/>
        <v>15</v>
      </c>
    </row>
    <row r="24" spans="1:27" x14ac:dyDescent="0.3">
      <c r="A24" s="63" t="s">
        <v>139</v>
      </c>
      <c r="B24" s="64">
        <f>VLOOKUP($A24,'Return Data'!$B$7:$R$2292,3,0)</f>
        <v>44651</v>
      </c>
      <c r="C24" s="65">
        <f>VLOOKUP($A24,'Return Data'!$B$7:$R$2292,4,0)</f>
        <v>2923.2968000000001</v>
      </c>
      <c r="D24" s="65">
        <f>VLOOKUP($A24,'Return Data'!$B$7:$R$2292,5,0)</f>
        <v>8.31</v>
      </c>
      <c r="E24" s="66">
        <f t="shared" si="0"/>
        <v>22</v>
      </c>
      <c r="F24" s="65">
        <f>VLOOKUP($A24,'Return Data'!$B$7:$R$2292,6,0)</f>
        <v>4.9260000000000002</v>
      </c>
      <c r="G24" s="66">
        <f t="shared" si="1"/>
        <v>19</v>
      </c>
      <c r="H24" s="65">
        <f>VLOOKUP($A24,'Return Data'!$B$7:$R$2292,7,0)</f>
        <v>4.2798999999999996</v>
      </c>
      <c r="I24" s="66">
        <f t="shared" si="2"/>
        <v>17</v>
      </c>
      <c r="J24" s="65">
        <f>VLOOKUP($A24,'Return Data'!$B$7:$R$2292,8,0)</f>
        <v>3.9401000000000002</v>
      </c>
      <c r="K24" s="66">
        <f t="shared" si="3"/>
        <v>17</v>
      </c>
      <c r="L24" s="65">
        <f>VLOOKUP($A24,'Return Data'!$B$7:$R$2292,9,0)</f>
        <v>3.7972000000000001</v>
      </c>
      <c r="M24" s="66">
        <f t="shared" si="4"/>
        <v>13</v>
      </c>
      <c r="N24" s="65">
        <f>VLOOKUP($A24,'Return Data'!$B$7:$R$2292,10,0)</f>
        <v>3.6185</v>
      </c>
      <c r="O24" s="66">
        <f t="shared" si="5"/>
        <v>21</v>
      </c>
      <c r="P24" s="65">
        <f>VLOOKUP($A24,'Return Data'!$B$7:$R$2292,11,0)</f>
        <v>3.5448</v>
      </c>
      <c r="Q24" s="66">
        <f t="shared" si="6"/>
        <v>24</v>
      </c>
      <c r="R24" s="65">
        <f>VLOOKUP($A24,'Return Data'!$B$7:$R$2292,12,0)</f>
        <v>3.4802</v>
      </c>
      <c r="S24" s="66">
        <f t="shared" si="7"/>
        <v>25</v>
      </c>
      <c r="T24" s="65">
        <f>VLOOKUP($A24,'Return Data'!$B$7:$R$2292,13,0)</f>
        <v>3.4405000000000001</v>
      </c>
      <c r="U24" s="66">
        <f t="shared" si="8"/>
        <v>25</v>
      </c>
      <c r="V24" s="65">
        <f>VLOOKUP($A24,'Return Data'!$B$7:$R$2292,17,0)</f>
        <v>3.5125999999999999</v>
      </c>
      <c r="W24" s="66">
        <f t="shared" si="9"/>
        <v>21</v>
      </c>
      <c r="X24" s="65">
        <f>VLOOKUP($A24,'Return Data'!$B$7:$R$2292,14,0)</f>
        <v>4.3499999999999996</v>
      </c>
      <c r="Y24" s="66">
        <f t="shared" si="10"/>
        <v>25</v>
      </c>
      <c r="Z24" s="65">
        <f>VLOOKUP($A24,'Return Data'!$B$7:$R$2292,16,0)</f>
        <v>6.8829000000000002</v>
      </c>
      <c r="AA24" s="67">
        <f t="shared" si="11"/>
        <v>18</v>
      </c>
    </row>
    <row r="25" spans="1:27" x14ac:dyDescent="0.3">
      <c r="A25" s="63" t="s">
        <v>140</v>
      </c>
      <c r="B25" s="64">
        <f>VLOOKUP($A25,'Return Data'!$B$7:$R$2292,3,0)</f>
        <v>44651</v>
      </c>
      <c r="C25" s="65">
        <f>VLOOKUP($A25,'Return Data'!$B$7:$R$2292,4,0)</f>
        <v>1115.1787999999999</v>
      </c>
      <c r="D25" s="65">
        <f>VLOOKUP($A25,'Return Data'!$B$7:$R$2292,5,0)</f>
        <v>6.1280999999999999</v>
      </c>
      <c r="E25" s="66">
        <f t="shared" si="0"/>
        <v>32</v>
      </c>
      <c r="F25" s="65">
        <f>VLOOKUP($A25,'Return Data'!$B$7:$R$2292,6,0)</f>
        <v>4.3470000000000004</v>
      </c>
      <c r="G25" s="66">
        <f t="shared" si="1"/>
        <v>32</v>
      </c>
      <c r="H25" s="65">
        <f>VLOOKUP($A25,'Return Data'!$B$7:$R$2292,7,0)</f>
        <v>3.9361999999999999</v>
      </c>
      <c r="I25" s="66">
        <f t="shared" si="2"/>
        <v>30</v>
      </c>
      <c r="J25" s="65">
        <f>VLOOKUP($A25,'Return Data'!$B$7:$R$2292,8,0)</f>
        <v>3.7555999999999998</v>
      </c>
      <c r="K25" s="66">
        <f t="shared" si="3"/>
        <v>30</v>
      </c>
      <c r="L25" s="65">
        <f>VLOOKUP($A25,'Return Data'!$B$7:$R$2292,9,0)</f>
        <v>3.6175999999999999</v>
      </c>
      <c r="M25" s="66">
        <f t="shared" si="4"/>
        <v>30</v>
      </c>
      <c r="N25" s="65">
        <f>VLOOKUP($A25,'Return Data'!$B$7:$R$2292,10,0)</f>
        <v>3.4834000000000001</v>
      </c>
      <c r="O25" s="66">
        <f t="shared" si="5"/>
        <v>32</v>
      </c>
      <c r="P25" s="65">
        <f>VLOOKUP($A25,'Return Data'!$B$7:$R$2292,11,0)</f>
        <v>3.3603999999999998</v>
      </c>
      <c r="Q25" s="66">
        <f t="shared" si="6"/>
        <v>33</v>
      </c>
      <c r="R25" s="65">
        <f>VLOOKUP($A25,'Return Data'!$B$7:$R$2292,12,0)</f>
        <v>3.2850000000000001</v>
      </c>
      <c r="S25" s="66">
        <f t="shared" si="7"/>
        <v>32</v>
      </c>
      <c r="T25" s="65">
        <f>VLOOKUP($A25,'Return Data'!$B$7:$R$2292,13,0)</f>
        <v>3.2581000000000002</v>
      </c>
      <c r="U25" s="66">
        <f t="shared" si="8"/>
        <v>32</v>
      </c>
      <c r="V25" s="65">
        <f>VLOOKUP($A25,'Return Data'!$B$7:$R$2292,17,0)</f>
        <v>3.0964</v>
      </c>
      <c r="W25" s="66">
        <f t="shared" si="9"/>
        <v>36</v>
      </c>
      <c r="X25" s="65"/>
      <c r="Y25" s="66"/>
      <c r="Z25" s="65">
        <f>VLOOKUP($A25,'Return Data'!$B$7:$R$2292,16,0)</f>
        <v>3.7785000000000002</v>
      </c>
      <c r="AA25" s="67">
        <f t="shared" si="11"/>
        <v>36</v>
      </c>
    </row>
    <row r="26" spans="1:27" x14ac:dyDescent="0.3">
      <c r="A26" s="63" t="s">
        <v>141</v>
      </c>
      <c r="B26" s="64">
        <f>VLOOKUP($A26,'Return Data'!$B$7:$R$2292,3,0)</f>
        <v>44651</v>
      </c>
      <c r="C26" s="65">
        <f>VLOOKUP($A26,'Return Data'!$B$7:$R$2292,4,0)</f>
        <v>58.211100000000002</v>
      </c>
      <c r="D26" s="65">
        <f>VLOOKUP($A26,'Return Data'!$B$7:$R$2292,5,0)</f>
        <v>7.9023000000000003</v>
      </c>
      <c r="E26" s="66">
        <f t="shared" si="0"/>
        <v>25</v>
      </c>
      <c r="F26" s="65">
        <f>VLOOKUP($A26,'Return Data'!$B$7:$R$2292,6,0)</f>
        <v>4.7253999999999996</v>
      </c>
      <c r="G26" s="66">
        <f t="shared" si="1"/>
        <v>27</v>
      </c>
      <c r="H26" s="65">
        <f>VLOOKUP($A26,'Return Data'!$B$7:$R$2292,7,0)</f>
        <v>4.1776</v>
      </c>
      <c r="I26" s="66">
        <f t="shared" si="2"/>
        <v>26</v>
      </c>
      <c r="J26" s="65">
        <f>VLOOKUP($A26,'Return Data'!$B$7:$R$2292,8,0)</f>
        <v>3.9113000000000002</v>
      </c>
      <c r="K26" s="66">
        <f t="shared" si="3"/>
        <v>20</v>
      </c>
      <c r="L26" s="65">
        <f>VLOOKUP($A26,'Return Data'!$B$7:$R$2292,9,0)</f>
        <v>3.7925</v>
      </c>
      <c r="M26" s="66">
        <f t="shared" si="4"/>
        <v>16</v>
      </c>
      <c r="N26" s="65">
        <f>VLOOKUP($A26,'Return Data'!$B$7:$R$2292,10,0)</f>
        <v>3.6385000000000001</v>
      </c>
      <c r="O26" s="66">
        <f t="shared" si="5"/>
        <v>17</v>
      </c>
      <c r="P26" s="65">
        <f>VLOOKUP($A26,'Return Data'!$B$7:$R$2292,11,0)</f>
        <v>3.6093000000000002</v>
      </c>
      <c r="Q26" s="66">
        <f t="shared" si="6"/>
        <v>8</v>
      </c>
      <c r="R26" s="65">
        <f>VLOOKUP($A26,'Return Data'!$B$7:$R$2292,12,0)</f>
        <v>3.5308999999999999</v>
      </c>
      <c r="S26" s="66">
        <f t="shared" si="7"/>
        <v>5</v>
      </c>
      <c r="T26" s="65">
        <f>VLOOKUP($A26,'Return Data'!$B$7:$R$2292,13,0)</f>
        <v>3.4929999999999999</v>
      </c>
      <c r="U26" s="66">
        <f t="shared" si="8"/>
        <v>8</v>
      </c>
      <c r="V26" s="65">
        <f>VLOOKUP($A26,'Return Data'!$B$7:$R$2292,17,0)</f>
        <v>3.5028999999999999</v>
      </c>
      <c r="W26" s="66">
        <f t="shared" si="9"/>
        <v>22</v>
      </c>
      <c r="X26" s="65">
        <f>VLOOKUP($A26,'Return Data'!$B$7:$R$2292,14,0)</f>
        <v>4.3734000000000002</v>
      </c>
      <c r="Y26" s="66">
        <f>RANK(X26,X$8:X$44,0)</f>
        <v>22</v>
      </c>
      <c r="Z26" s="65">
        <f>VLOOKUP($A26,'Return Data'!$B$7:$R$2292,16,0)</f>
        <v>6.9311999999999996</v>
      </c>
      <c r="AA26" s="67">
        <f t="shared" si="11"/>
        <v>7</v>
      </c>
    </row>
    <row r="27" spans="1:27" x14ac:dyDescent="0.3">
      <c r="A27" s="63" t="s">
        <v>142</v>
      </c>
      <c r="B27" s="64">
        <f>VLOOKUP($A27,'Return Data'!$B$7:$R$2292,3,0)</f>
        <v>44651</v>
      </c>
      <c r="C27" s="65">
        <f>VLOOKUP($A27,'Return Data'!$B$7:$R$2292,4,0)</f>
        <v>4303.0834000000004</v>
      </c>
      <c r="D27" s="65">
        <f>VLOOKUP($A27,'Return Data'!$B$7:$R$2292,5,0)</f>
        <v>9.4466000000000001</v>
      </c>
      <c r="E27" s="66">
        <f t="shared" si="0"/>
        <v>7</v>
      </c>
      <c r="F27" s="65">
        <f>VLOOKUP($A27,'Return Data'!$B$7:$R$2292,6,0)</f>
        <v>5.0728</v>
      </c>
      <c r="G27" s="66">
        <f t="shared" si="1"/>
        <v>16</v>
      </c>
      <c r="H27" s="65">
        <f>VLOOKUP($A27,'Return Data'!$B$7:$R$2292,7,0)</f>
        <v>4.3945999999999996</v>
      </c>
      <c r="I27" s="66">
        <f t="shared" si="2"/>
        <v>9</v>
      </c>
      <c r="J27" s="65">
        <f>VLOOKUP($A27,'Return Data'!$B$7:$R$2292,8,0)</f>
        <v>3.9474</v>
      </c>
      <c r="K27" s="66">
        <f t="shared" si="3"/>
        <v>16</v>
      </c>
      <c r="L27" s="65">
        <f>VLOOKUP($A27,'Return Data'!$B$7:$R$2292,9,0)</f>
        <v>3.7964000000000002</v>
      </c>
      <c r="M27" s="66">
        <f t="shared" si="4"/>
        <v>14</v>
      </c>
      <c r="N27" s="65">
        <f>VLOOKUP($A27,'Return Data'!$B$7:$R$2292,10,0)</f>
        <v>3.6126999999999998</v>
      </c>
      <c r="O27" s="66">
        <f t="shared" si="5"/>
        <v>23</v>
      </c>
      <c r="P27" s="65">
        <f>VLOOKUP($A27,'Return Data'!$B$7:$R$2292,11,0)</f>
        <v>3.5695000000000001</v>
      </c>
      <c r="Q27" s="66">
        <f t="shared" si="6"/>
        <v>18</v>
      </c>
      <c r="R27" s="65">
        <f>VLOOKUP($A27,'Return Data'!$B$7:$R$2292,12,0)</f>
        <v>3.4977999999999998</v>
      </c>
      <c r="S27" s="66">
        <f t="shared" si="7"/>
        <v>20</v>
      </c>
      <c r="T27" s="65">
        <f>VLOOKUP($A27,'Return Data'!$B$7:$R$2292,13,0)</f>
        <v>3.4632000000000001</v>
      </c>
      <c r="U27" s="66">
        <f t="shared" si="8"/>
        <v>19</v>
      </c>
      <c r="V27" s="65">
        <f>VLOOKUP($A27,'Return Data'!$B$7:$R$2292,17,0)</f>
        <v>3.5270999999999999</v>
      </c>
      <c r="W27" s="66">
        <f t="shared" si="9"/>
        <v>19</v>
      </c>
      <c r="X27" s="65">
        <f>VLOOKUP($A27,'Return Data'!$B$7:$R$2292,14,0)</f>
        <v>4.3710000000000004</v>
      </c>
      <c r="Y27" s="66">
        <f>RANK(X27,X$8:X$44,0)</f>
        <v>23</v>
      </c>
      <c r="Z27" s="65">
        <f>VLOOKUP($A27,'Return Data'!$B$7:$R$2292,16,0)</f>
        <v>6.8555000000000001</v>
      </c>
      <c r="AA27" s="67">
        <f t="shared" si="11"/>
        <v>22</v>
      </c>
    </row>
    <row r="28" spans="1:27" x14ac:dyDescent="0.3">
      <c r="A28" s="63" t="s">
        <v>143</v>
      </c>
      <c r="B28" s="64">
        <f>VLOOKUP($A28,'Return Data'!$B$7:$R$2292,3,0)</f>
        <v>44651</v>
      </c>
      <c r="C28" s="65">
        <f>VLOOKUP($A28,'Return Data'!$B$7:$R$2292,4,0)</f>
        <v>2914.9580999999998</v>
      </c>
      <c r="D28" s="65">
        <f>VLOOKUP($A28,'Return Data'!$B$7:$R$2292,5,0)</f>
        <v>8.5016999999999996</v>
      </c>
      <c r="E28" s="66">
        <f t="shared" si="0"/>
        <v>20</v>
      </c>
      <c r="F28" s="65">
        <f>VLOOKUP($A28,'Return Data'!$B$7:$R$2292,6,0)</f>
        <v>4.8510999999999997</v>
      </c>
      <c r="G28" s="66">
        <f t="shared" si="1"/>
        <v>21</v>
      </c>
      <c r="H28" s="65">
        <f>VLOOKUP($A28,'Return Data'!$B$7:$R$2292,7,0)</f>
        <v>4.2426000000000004</v>
      </c>
      <c r="I28" s="66">
        <f t="shared" si="2"/>
        <v>18</v>
      </c>
      <c r="J28" s="65">
        <f>VLOOKUP($A28,'Return Data'!$B$7:$R$2292,8,0)</f>
        <v>3.8769</v>
      </c>
      <c r="K28" s="66">
        <f t="shared" si="3"/>
        <v>24</v>
      </c>
      <c r="L28" s="65">
        <f>VLOOKUP($A28,'Return Data'!$B$7:$R$2292,9,0)</f>
        <v>3.7471999999999999</v>
      </c>
      <c r="M28" s="66">
        <f t="shared" si="4"/>
        <v>22</v>
      </c>
      <c r="N28" s="65">
        <f>VLOOKUP($A28,'Return Data'!$B$7:$R$2292,10,0)</f>
        <v>3.5815000000000001</v>
      </c>
      <c r="O28" s="66">
        <f t="shared" si="5"/>
        <v>27</v>
      </c>
      <c r="P28" s="65">
        <f>VLOOKUP($A28,'Return Data'!$B$7:$R$2292,11,0)</f>
        <v>3.5226000000000002</v>
      </c>
      <c r="Q28" s="66">
        <f t="shared" si="6"/>
        <v>27</v>
      </c>
      <c r="R28" s="65">
        <f>VLOOKUP($A28,'Return Data'!$B$7:$R$2292,12,0)</f>
        <v>3.4434999999999998</v>
      </c>
      <c r="S28" s="66">
        <f t="shared" si="7"/>
        <v>27</v>
      </c>
      <c r="T28" s="65">
        <f>VLOOKUP($A28,'Return Data'!$B$7:$R$2292,13,0)</f>
        <v>3.4066999999999998</v>
      </c>
      <c r="U28" s="66">
        <f t="shared" si="8"/>
        <v>27</v>
      </c>
      <c r="V28" s="65">
        <f>VLOOKUP($A28,'Return Data'!$B$7:$R$2292,17,0)</f>
        <v>3.4908000000000001</v>
      </c>
      <c r="W28" s="66">
        <f t="shared" si="9"/>
        <v>25</v>
      </c>
      <c r="X28" s="65">
        <f>VLOOKUP($A28,'Return Data'!$B$7:$R$2292,14,0)</f>
        <v>4.3834999999999997</v>
      </c>
      <c r="Y28" s="66">
        <f>RANK(X28,X$8:X$44,0)</f>
        <v>21</v>
      </c>
      <c r="Z28" s="65">
        <f>VLOOKUP($A28,'Return Data'!$B$7:$R$2292,16,0)</f>
        <v>6.8756000000000004</v>
      </c>
      <c r="AA28" s="67">
        <f t="shared" si="11"/>
        <v>20</v>
      </c>
    </row>
    <row r="29" spans="1:27" x14ac:dyDescent="0.3">
      <c r="A29" s="63" t="s">
        <v>144</v>
      </c>
      <c r="B29" s="64">
        <f>VLOOKUP($A29,'Return Data'!$B$7:$R$2292,3,0)</f>
        <v>44651</v>
      </c>
      <c r="C29" s="65">
        <f>VLOOKUP($A29,'Return Data'!$B$7:$R$2292,4,0)</f>
        <v>3866.8022999999998</v>
      </c>
      <c r="D29" s="65">
        <f>VLOOKUP($A29,'Return Data'!$B$7:$R$2292,5,0)</f>
        <v>8.8750999999999998</v>
      </c>
      <c r="E29" s="66">
        <f t="shared" si="0"/>
        <v>15</v>
      </c>
      <c r="F29" s="65">
        <f>VLOOKUP($A29,'Return Data'!$B$7:$R$2292,6,0)</f>
        <v>5.0801999999999996</v>
      </c>
      <c r="G29" s="66">
        <f t="shared" si="1"/>
        <v>15</v>
      </c>
      <c r="H29" s="65">
        <f>VLOOKUP($A29,'Return Data'!$B$7:$R$2292,7,0)</f>
        <v>4.2270000000000003</v>
      </c>
      <c r="I29" s="66">
        <f t="shared" si="2"/>
        <v>21</v>
      </c>
      <c r="J29" s="65">
        <f>VLOOKUP($A29,'Return Data'!$B$7:$R$2292,8,0)</f>
        <v>3.8772000000000002</v>
      </c>
      <c r="K29" s="66">
        <f t="shared" si="3"/>
        <v>23</v>
      </c>
      <c r="L29" s="65">
        <f>VLOOKUP($A29,'Return Data'!$B$7:$R$2292,9,0)</f>
        <v>3.7183000000000002</v>
      </c>
      <c r="M29" s="66">
        <f t="shared" si="4"/>
        <v>27</v>
      </c>
      <c r="N29" s="65">
        <f>VLOOKUP($A29,'Return Data'!$B$7:$R$2292,10,0)</f>
        <v>3.6175999999999999</v>
      </c>
      <c r="O29" s="66">
        <f t="shared" si="5"/>
        <v>22</v>
      </c>
      <c r="P29" s="65">
        <f>VLOOKUP($A29,'Return Data'!$B$7:$R$2292,11,0)</f>
        <v>3.5367000000000002</v>
      </c>
      <c r="Q29" s="66">
        <f t="shared" si="6"/>
        <v>25</v>
      </c>
      <c r="R29" s="65">
        <f>VLOOKUP($A29,'Return Data'!$B$7:$R$2292,12,0)</f>
        <v>3.5049999999999999</v>
      </c>
      <c r="S29" s="66">
        <f t="shared" si="7"/>
        <v>16</v>
      </c>
      <c r="T29" s="65">
        <f>VLOOKUP($A29,'Return Data'!$B$7:$R$2292,13,0)</f>
        <v>3.4767999999999999</v>
      </c>
      <c r="U29" s="66">
        <f t="shared" si="8"/>
        <v>13</v>
      </c>
      <c r="V29" s="65">
        <f>VLOOKUP($A29,'Return Data'!$B$7:$R$2292,17,0)</f>
        <v>3.5842000000000001</v>
      </c>
      <c r="W29" s="66">
        <f t="shared" si="9"/>
        <v>10</v>
      </c>
      <c r="X29" s="65">
        <f>VLOOKUP($A29,'Return Data'!$B$7:$R$2292,14,0)</f>
        <v>4.4917999999999996</v>
      </c>
      <c r="Y29" s="66">
        <f>RANK(X29,X$8:X$44,0)</f>
        <v>10</v>
      </c>
      <c r="Z29" s="65">
        <f>VLOOKUP($A29,'Return Data'!$B$7:$R$2292,16,0)</f>
        <v>6.9046000000000003</v>
      </c>
      <c r="AA29" s="67">
        <f t="shared" si="11"/>
        <v>13</v>
      </c>
    </row>
    <row r="30" spans="1:27" x14ac:dyDescent="0.3">
      <c r="A30" s="63" t="s">
        <v>434</v>
      </c>
      <c r="B30" s="64">
        <f>VLOOKUP($A30,'Return Data'!$B$7:$R$2292,3,0)</f>
        <v>44651</v>
      </c>
      <c r="C30" s="65">
        <f>VLOOKUP($A30,'Return Data'!$B$7:$R$2292,4,0)</f>
        <v>1384.1839</v>
      </c>
      <c r="D30" s="65">
        <f>VLOOKUP($A30,'Return Data'!$B$7:$R$2292,5,0)</f>
        <v>8.6748999999999992</v>
      </c>
      <c r="E30" s="66">
        <f t="shared" si="0"/>
        <v>17</v>
      </c>
      <c r="F30" s="65">
        <f>VLOOKUP($A30,'Return Data'!$B$7:$R$2292,6,0)</f>
        <v>4.9005000000000001</v>
      </c>
      <c r="G30" s="66">
        <f t="shared" si="1"/>
        <v>20</v>
      </c>
      <c r="H30" s="65">
        <f>VLOOKUP($A30,'Return Data'!$B$7:$R$2292,7,0)</f>
        <v>4.2904</v>
      </c>
      <c r="I30" s="66">
        <f t="shared" si="2"/>
        <v>16</v>
      </c>
      <c r="J30" s="65">
        <f>VLOOKUP($A30,'Return Data'!$B$7:$R$2292,8,0)</f>
        <v>3.9729000000000001</v>
      </c>
      <c r="K30" s="66">
        <f t="shared" si="3"/>
        <v>14</v>
      </c>
      <c r="L30" s="65">
        <f>VLOOKUP($A30,'Return Data'!$B$7:$R$2292,9,0)</f>
        <v>3.7804000000000002</v>
      </c>
      <c r="M30" s="66">
        <f t="shared" si="4"/>
        <v>20</v>
      </c>
      <c r="N30" s="65">
        <f>VLOOKUP($A30,'Return Data'!$B$7:$R$2292,10,0)</f>
        <v>3.6602999999999999</v>
      </c>
      <c r="O30" s="66">
        <f t="shared" si="5"/>
        <v>11</v>
      </c>
      <c r="P30" s="65">
        <f>VLOOKUP($A30,'Return Data'!$B$7:$R$2292,11,0)</f>
        <v>3.6036000000000001</v>
      </c>
      <c r="Q30" s="66">
        <f t="shared" si="6"/>
        <v>9</v>
      </c>
      <c r="R30" s="65">
        <f>VLOOKUP($A30,'Return Data'!$B$7:$R$2292,12,0)</f>
        <v>3.5278</v>
      </c>
      <c r="S30" s="66">
        <f t="shared" si="7"/>
        <v>8</v>
      </c>
      <c r="T30" s="65">
        <f>VLOOKUP($A30,'Return Data'!$B$7:$R$2292,13,0)</f>
        <v>3.5146000000000002</v>
      </c>
      <c r="U30" s="66">
        <f t="shared" si="8"/>
        <v>6</v>
      </c>
      <c r="V30" s="65">
        <f>VLOOKUP($A30,'Return Data'!$B$7:$R$2292,17,0)</f>
        <v>3.6392000000000002</v>
      </c>
      <c r="W30" s="66">
        <f t="shared" si="9"/>
        <v>4</v>
      </c>
      <c r="X30" s="65">
        <f>VLOOKUP($A30,'Return Data'!$B$7:$R$2292,14,0)</f>
        <v>4.5399000000000003</v>
      </c>
      <c r="Y30" s="66">
        <f>RANK(X30,X$8:X$44,0)</f>
        <v>5</v>
      </c>
      <c r="Z30" s="65">
        <f>VLOOKUP($A30,'Return Data'!$B$7:$R$2292,16,0)</f>
        <v>5.8219000000000003</v>
      </c>
      <c r="AA30" s="67">
        <f t="shared" si="11"/>
        <v>31</v>
      </c>
    </row>
    <row r="31" spans="1:27" x14ac:dyDescent="0.3">
      <c r="A31" s="63" t="s">
        <v>146</v>
      </c>
      <c r="B31" s="64">
        <f>VLOOKUP($A31,'Return Data'!$B$7:$R$2292,3,0)</f>
        <v>44651</v>
      </c>
      <c r="C31" s="65">
        <f>VLOOKUP($A31,'Return Data'!$B$7:$R$2292,4,0)</f>
        <v>2247.0628999999999</v>
      </c>
      <c r="D31" s="65">
        <f>VLOOKUP($A31,'Return Data'!$B$7:$R$2292,5,0)</f>
        <v>9.3651</v>
      </c>
      <c r="E31" s="66">
        <f t="shared" si="0"/>
        <v>8</v>
      </c>
      <c r="F31" s="65">
        <f>VLOOKUP($A31,'Return Data'!$B$7:$R$2292,6,0)</f>
        <v>5.1763000000000003</v>
      </c>
      <c r="G31" s="66">
        <f t="shared" si="1"/>
        <v>13</v>
      </c>
      <c r="H31" s="65">
        <f>VLOOKUP($A31,'Return Data'!$B$7:$R$2292,7,0)</f>
        <v>4.3806000000000003</v>
      </c>
      <c r="I31" s="66">
        <f t="shared" si="2"/>
        <v>12</v>
      </c>
      <c r="J31" s="65">
        <f>VLOOKUP($A31,'Return Data'!$B$7:$R$2292,8,0)</f>
        <v>3.9973999999999998</v>
      </c>
      <c r="K31" s="66">
        <f t="shared" si="3"/>
        <v>7</v>
      </c>
      <c r="L31" s="65">
        <f>VLOOKUP($A31,'Return Data'!$B$7:$R$2292,9,0)</f>
        <v>3.8050999999999999</v>
      </c>
      <c r="M31" s="66">
        <f t="shared" si="4"/>
        <v>12</v>
      </c>
      <c r="N31" s="65">
        <f>VLOOKUP($A31,'Return Data'!$B$7:$R$2292,10,0)</f>
        <v>3.6265000000000001</v>
      </c>
      <c r="O31" s="66">
        <f t="shared" si="5"/>
        <v>19</v>
      </c>
      <c r="P31" s="65">
        <f>VLOOKUP($A31,'Return Data'!$B$7:$R$2292,11,0)</f>
        <v>3.5587</v>
      </c>
      <c r="Q31" s="66">
        <f t="shared" si="6"/>
        <v>21</v>
      </c>
      <c r="R31" s="65">
        <f>VLOOKUP($A31,'Return Data'!$B$7:$R$2292,12,0)</f>
        <v>3.4969000000000001</v>
      </c>
      <c r="S31" s="66">
        <f t="shared" si="7"/>
        <v>21</v>
      </c>
      <c r="T31" s="65">
        <f>VLOOKUP($A31,'Return Data'!$B$7:$R$2292,13,0)</f>
        <v>3.4826000000000001</v>
      </c>
      <c r="U31" s="66">
        <f t="shared" si="8"/>
        <v>12</v>
      </c>
      <c r="V31" s="65">
        <f>VLOOKUP($A31,'Return Data'!$B$7:$R$2292,17,0)</f>
        <v>3.5750000000000002</v>
      </c>
      <c r="W31" s="66">
        <f t="shared" si="9"/>
        <v>12</v>
      </c>
      <c r="X31" s="65">
        <f>VLOOKUP($A31,'Return Data'!$B$7:$R$2292,14,0)</f>
        <v>4.4531999999999998</v>
      </c>
      <c r="Y31" s="66">
        <f t="shared" ref="Y31:Y42" si="12">RANK(X31,X$8:X$44,0)</f>
        <v>15</v>
      </c>
      <c r="Z31" s="65">
        <f>VLOOKUP($A31,'Return Data'!$B$7:$R$2292,16,0)</f>
        <v>6.7102000000000004</v>
      </c>
      <c r="AA31" s="67">
        <f t="shared" si="11"/>
        <v>28</v>
      </c>
    </row>
    <row r="32" spans="1:27" x14ac:dyDescent="0.3">
      <c r="A32" s="63" t="s">
        <v>147</v>
      </c>
      <c r="B32" s="64">
        <f>VLOOKUP($A32,'Return Data'!$B$7:$R$2292,3,0)</f>
        <v>44651</v>
      </c>
      <c r="C32" s="65">
        <f>VLOOKUP($A32,'Return Data'!$B$7:$R$2292,4,0)</f>
        <v>11.3911</v>
      </c>
      <c r="D32" s="65">
        <f>VLOOKUP($A32,'Return Data'!$B$7:$R$2292,5,0)</f>
        <v>5.7686000000000002</v>
      </c>
      <c r="E32" s="66">
        <f t="shared" si="0"/>
        <v>35</v>
      </c>
      <c r="F32" s="65">
        <f>VLOOKUP($A32,'Return Data'!$B$7:$R$2292,6,0)</f>
        <v>4.0601000000000003</v>
      </c>
      <c r="G32" s="66">
        <f t="shared" si="1"/>
        <v>35</v>
      </c>
      <c r="H32" s="65">
        <f>VLOOKUP($A32,'Return Data'!$B$7:$R$2292,7,0)</f>
        <v>3.7563</v>
      </c>
      <c r="I32" s="66">
        <f t="shared" si="2"/>
        <v>34</v>
      </c>
      <c r="J32" s="65">
        <f>VLOOKUP($A32,'Return Data'!$B$7:$R$2292,8,0)</f>
        <v>3.3917999999999999</v>
      </c>
      <c r="K32" s="66">
        <f t="shared" si="3"/>
        <v>34</v>
      </c>
      <c r="L32" s="65">
        <f>VLOOKUP($A32,'Return Data'!$B$7:$R$2292,9,0)</f>
        <v>3.5352999999999999</v>
      </c>
      <c r="M32" s="66">
        <f t="shared" si="4"/>
        <v>33</v>
      </c>
      <c r="N32" s="65">
        <f>VLOOKUP($A32,'Return Data'!$B$7:$R$2292,10,0)</f>
        <v>3.4216000000000002</v>
      </c>
      <c r="O32" s="66">
        <f t="shared" si="5"/>
        <v>34</v>
      </c>
      <c r="P32" s="65">
        <f>VLOOKUP($A32,'Return Data'!$B$7:$R$2292,11,0)</f>
        <v>3.3235999999999999</v>
      </c>
      <c r="Q32" s="66">
        <f t="shared" si="6"/>
        <v>34</v>
      </c>
      <c r="R32" s="65">
        <f>VLOOKUP($A32,'Return Data'!$B$7:$R$2292,12,0)</f>
        <v>3.2562000000000002</v>
      </c>
      <c r="S32" s="66">
        <f t="shared" si="7"/>
        <v>34</v>
      </c>
      <c r="T32" s="65">
        <f>VLOOKUP($A32,'Return Data'!$B$7:$R$2292,13,0)</f>
        <v>3.2082999999999999</v>
      </c>
      <c r="U32" s="66">
        <f t="shared" si="8"/>
        <v>34</v>
      </c>
      <c r="V32" s="65">
        <f>VLOOKUP($A32,'Return Data'!$B$7:$R$2292,17,0)</f>
        <v>3.1741000000000001</v>
      </c>
      <c r="W32" s="66">
        <f t="shared" si="9"/>
        <v>33</v>
      </c>
      <c r="X32" s="65">
        <f>VLOOKUP($A32,'Return Data'!$B$7:$R$2292,14,0)</f>
        <v>3.8439999999999999</v>
      </c>
      <c r="Y32" s="66">
        <f t="shared" si="12"/>
        <v>35</v>
      </c>
      <c r="Z32" s="65">
        <f>VLOOKUP($A32,'Return Data'!$B$7:$R$2292,16,0)</f>
        <v>4.0480999999999998</v>
      </c>
      <c r="AA32" s="67">
        <f t="shared" si="11"/>
        <v>35</v>
      </c>
    </row>
    <row r="33" spans="1:27" x14ac:dyDescent="0.3">
      <c r="A33" s="63" t="s">
        <v>1919</v>
      </c>
      <c r="B33" s="64">
        <f>VLOOKUP($A33,'Return Data'!$B$7:$R$2292,3,0)</f>
        <v>44651</v>
      </c>
      <c r="C33" s="65">
        <f>VLOOKUP($A33,'Return Data'!$B$7:$R$2292,4,0)</f>
        <v>2332.8445000000002</v>
      </c>
      <c r="D33" s="65">
        <f>VLOOKUP($A33,'Return Data'!$B$7:$R$2292,5,0)</f>
        <v>7.3598999999999997</v>
      </c>
      <c r="E33" s="66">
        <f t="shared" si="0"/>
        <v>29</v>
      </c>
      <c r="F33" s="65">
        <f>VLOOKUP($A33,'Return Data'!$B$7:$R$2292,6,0)</f>
        <v>5.7469000000000001</v>
      </c>
      <c r="G33" s="66">
        <f t="shared" si="1"/>
        <v>1</v>
      </c>
      <c r="H33" s="65">
        <f>VLOOKUP($A33,'Return Data'!$B$7:$R$2292,7,0)</f>
        <v>4.9863</v>
      </c>
      <c r="I33" s="66">
        <f t="shared" si="2"/>
        <v>1</v>
      </c>
      <c r="J33" s="65">
        <f>VLOOKUP($A33,'Return Data'!$B$7:$R$2292,8,0)</f>
        <v>4.5343</v>
      </c>
      <c r="K33" s="66">
        <f t="shared" si="3"/>
        <v>1</v>
      </c>
      <c r="L33" s="65">
        <f>VLOOKUP($A33,'Return Data'!$B$7:$R$2292,9,0)</f>
        <v>4.5419</v>
      </c>
      <c r="M33" s="66">
        <f t="shared" si="4"/>
        <v>1</v>
      </c>
      <c r="N33" s="65">
        <f>VLOOKUP($A33,'Return Data'!$B$7:$R$2292,10,0)</f>
        <v>4.2995000000000001</v>
      </c>
      <c r="O33" s="66">
        <f t="shared" si="5"/>
        <v>1</v>
      </c>
      <c r="P33" s="65">
        <f>VLOOKUP($A33,'Return Data'!$B$7:$R$2292,11,0)</f>
        <v>4.1494999999999997</v>
      </c>
      <c r="Q33" s="66">
        <f t="shared" si="6"/>
        <v>2</v>
      </c>
      <c r="R33" s="65">
        <f>VLOOKUP($A33,'Return Data'!$B$7:$R$2292,12,0)</f>
        <v>3.9129999999999998</v>
      </c>
      <c r="S33" s="66">
        <f t="shared" si="7"/>
        <v>2</v>
      </c>
      <c r="T33" s="65">
        <f>VLOOKUP($A33,'Return Data'!$B$7:$R$2292,13,0)</f>
        <v>3.7513999999999998</v>
      </c>
      <c r="U33" s="66">
        <f t="shared" si="8"/>
        <v>2</v>
      </c>
      <c r="V33" s="65">
        <f>VLOOKUP($A33,'Return Data'!$B$7:$R$2292,17,0)</f>
        <v>3.4679000000000002</v>
      </c>
      <c r="W33" s="66">
        <f t="shared" si="9"/>
        <v>26</v>
      </c>
      <c r="X33" s="65">
        <f>VLOOKUP($A33,'Return Data'!$B$7:$R$2292,14,0)</f>
        <v>4.2070999999999996</v>
      </c>
      <c r="Y33" s="66">
        <f t="shared" si="12"/>
        <v>28</v>
      </c>
      <c r="Z33" s="65">
        <f>VLOOKUP($A33,'Return Data'!$B$7:$R$2292,16,0)</f>
        <v>6.9177</v>
      </c>
      <c r="AA33" s="67">
        <f t="shared" si="11"/>
        <v>11</v>
      </c>
    </row>
    <row r="34" spans="1:27" x14ac:dyDescent="0.3">
      <c r="A34" s="63" t="s">
        <v>148</v>
      </c>
      <c r="B34" s="64">
        <f>VLOOKUP($A34,'Return Data'!$B$7:$R$2292,3,0)</f>
        <v>44651</v>
      </c>
      <c r="C34" s="65">
        <f>VLOOKUP($A34,'Return Data'!$B$7:$R$2292,4,0)</f>
        <v>5208.027</v>
      </c>
      <c r="D34" s="65">
        <f>VLOOKUP($A34,'Return Data'!$B$7:$R$2292,5,0)</f>
        <v>9.7667000000000002</v>
      </c>
      <c r="E34" s="66">
        <f t="shared" si="0"/>
        <v>5</v>
      </c>
      <c r="F34" s="65">
        <f>VLOOKUP($A34,'Return Data'!$B$7:$R$2292,6,0)</f>
        <v>5.1936</v>
      </c>
      <c r="G34" s="66">
        <f t="shared" si="1"/>
        <v>11</v>
      </c>
      <c r="H34" s="65">
        <f>VLOOKUP($A34,'Return Data'!$B$7:$R$2292,7,0)</f>
        <v>4.4114000000000004</v>
      </c>
      <c r="I34" s="66">
        <f t="shared" si="2"/>
        <v>8</v>
      </c>
      <c r="J34" s="65">
        <f>VLOOKUP($A34,'Return Data'!$B$7:$R$2292,8,0)</f>
        <v>3.9948999999999999</v>
      </c>
      <c r="K34" s="66">
        <f t="shared" si="3"/>
        <v>8</v>
      </c>
      <c r="L34" s="65">
        <f>VLOOKUP($A34,'Return Data'!$B$7:$R$2292,9,0)</f>
        <v>3.8319999999999999</v>
      </c>
      <c r="M34" s="66">
        <f t="shared" si="4"/>
        <v>8</v>
      </c>
      <c r="N34" s="65">
        <f>VLOOKUP($A34,'Return Data'!$B$7:$R$2292,10,0)</f>
        <v>3.6880000000000002</v>
      </c>
      <c r="O34" s="66">
        <f t="shared" si="5"/>
        <v>4</v>
      </c>
      <c r="P34" s="65">
        <f>VLOOKUP($A34,'Return Data'!$B$7:$R$2292,11,0)</f>
        <v>3.6116999999999999</v>
      </c>
      <c r="Q34" s="66">
        <f t="shared" si="6"/>
        <v>7</v>
      </c>
      <c r="R34" s="65">
        <f>VLOOKUP($A34,'Return Data'!$B$7:$R$2292,12,0)</f>
        <v>3.5299</v>
      </c>
      <c r="S34" s="66">
        <f t="shared" si="7"/>
        <v>7</v>
      </c>
      <c r="T34" s="65">
        <f>VLOOKUP($A34,'Return Data'!$B$7:$R$2292,13,0)</f>
        <v>3.4860000000000002</v>
      </c>
      <c r="U34" s="66">
        <f t="shared" si="8"/>
        <v>11</v>
      </c>
      <c r="V34" s="65">
        <f>VLOOKUP($A34,'Return Data'!$B$7:$R$2292,17,0)</f>
        <v>3.6179000000000001</v>
      </c>
      <c r="W34" s="66">
        <f t="shared" si="9"/>
        <v>7</v>
      </c>
      <c r="X34" s="65">
        <f>VLOOKUP($A34,'Return Data'!$B$7:$R$2292,14,0)</f>
        <v>4.5102000000000002</v>
      </c>
      <c r="Y34" s="66">
        <f t="shared" si="12"/>
        <v>8</v>
      </c>
      <c r="Z34" s="65">
        <f>VLOOKUP($A34,'Return Data'!$B$7:$R$2292,16,0)</f>
        <v>6.9474999999999998</v>
      </c>
      <c r="AA34" s="67">
        <f t="shared" si="11"/>
        <v>5</v>
      </c>
    </row>
    <row r="35" spans="1:27" x14ac:dyDescent="0.3">
      <c r="A35" s="63" t="s">
        <v>149</v>
      </c>
      <c r="B35" s="64">
        <f>VLOOKUP($A35,'Return Data'!$B$7:$R$2292,3,0)</f>
        <v>44651</v>
      </c>
      <c r="C35" s="65">
        <f>VLOOKUP($A35,'Return Data'!$B$7:$R$2292,4,0)</f>
        <v>1191.5019</v>
      </c>
      <c r="D35" s="65">
        <f>VLOOKUP($A35,'Return Data'!$B$7:$R$2292,5,0)</f>
        <v>5.7723000000000004</v>
      </c>
      <c r="E35" s="66">
        <f t="shared" si="0"/>
        <v>34</v>
      </c>
      <c r="F35" s="65">
        <f>VLOOKUP($A35,'Return Data'!$B$7:$R$2292,6,0)</f>
        <v>4.1982999999999997</v>
      </c>
      <c r="G35" s="66">
        <f t="shared" si="1"/>
        <v>34</v>
      </c>
      <c r="H35" s="65">
        <f>VLOOKUP($A35,'Return Data'!$B$7:$R$2292,7,0)</f>
        <v>3.8437999999999999</v>
      </c>
      <c r="I35" s="66">
        <f t="shared" si="2"/>
        <v>33</v>
      </c>
      <c r="J35" s="65">
        <f>VLOOKUP($A35,'Return Data'!$B$7:$R$2292,8,0)</f>
        <v>3.6208999999999998</v>
      </c>
      <c r="K35" s="66">
        <f t="shared" si="3"/>
        <v>33</v>
      </c>
      <c r="L35" s="65">
        <f>VLOOKUP($A35,'Return Data'!$B$7:$R$2292,9,0)</f>
        <v>3.6006999999999998</v>
      </c>
      <c r="M35" s="66">
        <f t="shared" si="4"/>
        <v>31</v>
      </c>
      <c r="N35" s="65">
        <f>VLOOKUP($A35,'Return Data'!$B$7:$R$2292,10,0)</f>
        <v>3.508</v>
      </c>
      <c r="O35" s="66">
        <f t="shared" si="5"/>
        <v>31</v>
      </c>
      <c r="P35" s="65">
        <f>VLOOKUP($A35,'Return Data'!$B$7:$R$2292,11,0)</f>
        <v>3.4331</v>
      </c>
      <c r="Q35" s="66">
        <f t="shared" si="6"/>
        <v>30</v>
      </c>
      <c r="R35" s="65">
        <f>VLOOKUP($A35,'Return Data'!$B$7:$R$2292,12,0)</f>
        <v>3.3673000000000002</v>
      </c>
      <c r="S35" s="66">
        <f t="shared" si="7"/>
        <v>30</v>
      </c>
      <c r="T35" s="65">
        <f>VLOOKUP($A35,'Return Data'!$B$7:$R$2292,13,0)</f>
        <v>3.3279000000000001</v>
      </c>
      <c r="U35" s="66">
        <f t="shared" si="8"/>
        <v>30</v>
      </c>
      <c r="V35" s="65">
        <f>VLOOKUP($A35,'Return Data'!$B$7:$R$2292,17,0)</f>
        <v>3.2806000000000002</v>
      </c>
      <c r="W35" s="66">
        <f t="shared" si="9"/>
        <v>31</v>
      </c>
      <c r="X35" s="65">
        <f>VLOOKUP($A35,'Return Data'!$B$7:$R$2292,14,0)</f>
        <v>4.0480999999999998</v>
      </c>
      <c r="Y35" s="66">
        <f t="shared" si="12"/>
        <v>32</v>
      </c>
      <c r="Z35" s="65">
        <f>VLOOKUP($A35,'Return Data'!$B$7:$R$2292,16,0)</f>
        <v>4.6067</v>
      </c>
      <c r="AA35" s="67">
        <f t="shared" si="11"/>
        <v>33</v>
      </c>
    </row>
    <row r="36" spans="1:27" x14ac:dyDescent="0.3">
      <c r="A36" s="63" t="s">
        <v>1988</v>
      </c>
      <c r="B36" s="64">
        <f>VLOOKUP($A36,'Return Data'!$B$7:$R$2292,3,0)</f>
        <v>44651</v>
      </c>
      <c r="C36" s="65">
        <f>VLOOKUP($A36,'Return Data'!$B$7:$R$2292,4,0)</f>
        <v>277.4119</v>
      </c>
      <c r="D36" s="65">
        <f>VLOOKUP($A36,'Return Data'!$B$7:$R$2292,5,0)</f>
        <v>7.5933999999999999</v>
      </c>
      <c r="E36" s="66">
        <f t="shared" si="0"/>
        <v>28</v>
      </c>
      <c r="F36" s="65">
        <f>VLOOKUP($A36,'Return Data'!$B$7:$R$2292,6,0)</f>
        <v>4.5849000000000002</v>
      </c>
      <c r="G36" s="66">
        <f t="shared" si="1"/>
        <v>28</v>
      </c>
      <c r="H36" s="65">
        <f>VLOOKUP($A36,'Return Data'!$B$7:$R$2292,7,0)</f>
        <v>4.1045999999999996</v>
      </c>
      <c r="I36" s="66">
        <f t="shared" si="2"/>
        <v>28</v>
      </c>
      <c r="J36" s="65">
        <f>VLOOKUP($A36,'Return Data'!$B$7:$R$2292,8,0)</f>
        <v>3.8938000000000001</v>
      </c>
      <c r="K36" s="66">
        <f t="shared" si="3"/>
        <v>22</v>
      </c>
      <c r="L36" s="65">
        <f>VLOOKUP($A36,'Return Data'!$B$7:$R$2292,9,0)</f>
        <v>3.7711999999999999</v>
      </c>
      <c r="M36" s="66">
        <f t="shared" si="4"/>
        <v>21</v>
      </c>
      <c r="N36" s="65">
        <f>VLOOKUP($A36,'Return Data'!$B$7:$R$2292,10,0)</f>
        <v>3.6665000000000001</v>
      </c>
      <c r="O36" s="66">
        <f t="shared" si="5"/>
        <v>9</v>
      </c>
      <c r="P36" s="65">
        <f>VLOOKUP($A36,'Return Data'!$B$7:$R$2292,11,0)</f>
        <v>3.5781999999999998</v>
      </c>
      <c r="Q36" s="66">
        <f t="shared" si="6"/>
        <v>16</v>
      </c>
      <c r="R36" s="65">
        <f>VLOOKUP($A36,'Return Data'!$B$7:$R$2292,12,0)</f>
        <v>3.4992999999999999</v>
      </c>
      <c r="S36" s="66">
        <f t="shared" si="7"/>
        <v>19</v>
      </c>
      <c r="T36" s="65">
        <f>VLOOKUP($A36,'Return Data'!$B$7:$R$2292,13,0)</f>
        <v>3.4891999999999999</v>
      </c>
      <c r="U36" s="66">
        <f t="shared" si="8"/>
        <v>9</v>
      </c>
      <c r="V36" s="65">
        <f>VLOOKUP($A36,'Return Data'!$B$7:$R$2292,17,0)</f>
        <v>3.6291000000000002</v>
      </c>
      <c r="W36" s="66">
        <f t="shared" si="9"/>
        <v>5</v>
      </c>
      <c r="X36" s="65">
        <f>VLOOKUP($A36,'Return Data'!$B$7:$R$2292,14,0)</f>
        <v>4.5105000000000004</v>
      </c>
      <c r="Y36" s="66">
        <f t="shared" si="12"/>
        <v>7</v>
      </c>
      <c r="Z36" s="65">
        <f>VLOOKUP($A36,'Return Data'!$B$7:$R$2292,16,0)</f>
        <v>6.9283999999999999</v>
      </c>
      <c r="AA36" s="67">
        <f t="shared" si="11"/>
        <v>9</v>
      </c>
    </row>
    <row r="37" spans="1:27" x14ac:dyDescent="0.3">
      <c r="A37" s="63" t="s">
        <v>152</v>
      </c>
      <c r="B37" s="64">
        <f>VLOOKUP($A37,'Return Data'!$B$7:$R$2292,3,0)</f>
        <v>44651</v>
      </c>
      <c r="C37" s="65">
        <f>VLOOKUP($A37,'Return Data'!$B$7:$R$2292,4,0)</f>
        <v>34.297699999999999</v>
      </c>
      <c r="D37" s="65">
        <f>VLOOKUP($A37,'Return Data'!$B$7:$R$2292,5,0)</f>
        <v>8.9415999999999993</v>
      </c>
      <c r="E37" s="66">
        <f t="shared" si="0"/>
        <v>14</v>
      </c>
      <c r="F37" s="65">
        <f>VLOOKUP($A37,'Return Data'!$B$7:$R$2292,6,0)</f>
        <v>5.5008999999999997</v>
      </c>
      <c r="G37" s="66">
        <f t="shared" si="1"/>
        <v>2</v>
      </c>
      <c r="H37" s="65">
        <f>VLOOKUP($A37,'Return Data'!$B$7:$R$2292,7,0)</f>
        <v>4.702</v>
      </c>
      <c r="I37" s="66">
        <f t="shared" si="2"/>
        <v>2</v>
      </c>
      <c r="J37" s="65">
        <f>VLOOKUP($A37,'Return Data'!$B$7:$R$2292,8,0)</f>
        <v>4.1951999999999998</v>
      </c>
      <c r="K37" s="66">
        <f t="shared" si="3"/>
        <v>2</v>
      </c>
      <c r="L37" s="65">
        <f>VLOOKUP($A37,'Return Data'!$B$7:$R$2292,9,0)</f>
        <v>4.1513</v>
      </c>
      <c r="M37" s="66">
        <f t="shared" si="4"/>
        <v>2</v>
      </c>
      <c r="N37" s="65">
        <f>VLOOKUP($A37,'Return Data'!$B$7:$R$2292,10,0)</f>
        <v>4.1425999999999998</v>
      </c>
      <c r="O37" s="66">
        <f t="shared" si="5"/>
        <v>2</v>
      </c>
      <c r="P37" s="65">
        <f>VLOOKUP($A37,'Return Data'!$B$7:$R$2292,11,0)</f>
        <v>4.2205000000000004</v>
      </c>
      <c r="Q37" s="66">
        <f t="shared" si="6"/>
        <v>1</v>
      </c>
      <c r="R37" s="65">
        <f>VLOOKUP($A37,'Return Data'!$B$7:$R$2292,12,0)</f>
        <v>4.0739999999999998</v>
      </c>
      <c r="S37" s="66">
        <f t="shared" si="7"/>
        <v>1</v>
      </c>
      <c r="T37" s="65">
        <f>VLOOKUP($A37,'Return Data'!$B$7:$R$2292,13,0)</f>
        <v>4.2027000000000001</v>
      </c>
      <c r="U37" s="66">
        <f t="shared" si="8"/>
        <v>1</v>
      </c>
      <c r="V37" s="65">
        <f>VLOOKUP($A37,'Return Data'!$B$7:$R$2292,17,0)</f>
        <v>4.5251999999999999</v>
      </c>
      <c r="W37" s="66">
        <f t="shared" si="9"/>
        <v>1</v>
      </c>
      <c r="X37" s="65">
        <f>VLOOKUP($A37,'Return Data'!$B$7:$R$2292,14,0)</f>
        <v>5.3399000000000001</v>
      </c>
      <c r="Y37" s="66">
        <f t="shared" si="12"/>
        <v>1</v>
      </c>
      <c r="Z37" s="65">
        <f>VLOOKUP($A37,'Return Data'!$B$7:$R$2292,16,0)</f>
        <v>7.4095000000000004</v>
      </c>
      <c r="AA37" s="67">
        <f t="shared" si="11"/>
        <v>1</v>
      </c>
    </row>
    <row r="38" spans="1:27" x14ac:dyDescent="0.3">
      <c r="A38" s="63" t="s">
        <v>153</v>
      </c>
      <c r="B38" s="64">
        <f>VLOOKUP($A38,'Return Data'!$B$7:$R$2292,3,0)</f>
        <v>44651</v>
      </c>
      <c r="C38" s="65">
        <f>VLOOKUP($A38,'Return Data'!$B$7:$R$2292,4,0)</f>
        <v>28.709599999999998</v>
      </c>
      <c r="D38" s="65">
        <f>VLOOKUP($A38,'Return Data'!$B$7:$R$2292,5,0)</f>
        <v>7.6296999999999997</v>
      </c>
      <c r="E38" s="66">
        <f t="shared" si="0"/>
        <v>27</v>
      </c>
      <c r="F38" s="65">
        <f>VLOOKUP($A38,'Return Data'!$B$7:$R$2292,6,0)</f>
        <v>5.0450999999999997</v>
      </c>
      <c r="G38" s="66">
        <f t="shared" si="1"/>
        <v>17</v>
      </c>
      <c r="H38" s="65">
        <f>VLOOKUP($A38,'Return Data'!$B$7:$R$2292,7,0)</f>
        <v>4.1806000000000001</v>
      </c>
      <c r="I38" s="66">
        <f t="shared" si="2"/>
        <v>25</v>
      </c>
      <c r="J38" s="65">
        <f>VLOOKUP($A38,'Return Data'!$B$7:$R$2292,8,0)</f>
        <v>3.8195999999999999</v>
      </c>
      <c r="K38" s="66">
        <f t="shared" si="3"/>
        <v>28</v>
      </c>
      <c r="L38" s="65">
        <f>VLOOKUP($A38,'Return Data'!$B$7:$R$2292,9,0)</f>
        <v>3.7191000000000001</v>
      </c>
      <c r="M38" s="66">
        <f t="shared" si="4"/>
        <v>26</v>
      </c>
      <c r="N38" s="65">
        <f>VLOOKUP($A38,'Return Data'!$B$7:$R$2292,10,0)</f>
        <v>3.5295000000000001</v>
      </c>
      <c r="O38" s="66">
        <f t="shared" si="5"/>
        <v>29</v>
      </c>
      <c r="P38" s="65">
        <f>VLOOKUP($A38,'Return Data'!$B$7:$R$2292,11,0)</f>
        <v>3.4302999999999999</v>
      </c>
      <c r="Q38" s="66">
        <f t="shared" si="6"/>
        <v>31</v>
      </c>
      <c r="R38" s="65">
        <f>VLOOKUP($A38,'Return Data'!$B$7:$R$2292,12,0)</f>
        <v>3.3607999999999998</v>
      </c>
      <c r="S38" s="66">
        <f t="shared" si="7"/>
        <v>31</v>
      </c>
      <c r="T38" s="65">
        <f>VLOOKUP($A38,'Return Data'!$B$7:$R$2292,13,0)</f>
        <v>3.3231999999999999</v>
      </c>
      <c r="U38" s="66">
        <f t="shared" si="8"/>
        <v>31</v>
      </c>
      <c r="V38" s="65">
        <f>VLOOKUP($A38,'Return Data'!$B$7:$R$2292,17,0)</f>
        <v>3.2541000000000002</v>
      </c>
      <c r="W38" s="66">
        <f t="shared" si="9"/>
        <v>32</v>
      </c>
      <c r="X38" s="65">
        <f>VLOOKUP($A38,'Return Data'!$B$7:$R$2292,14,0)</f>
        <v>4.0372000000000003</v>
      </c>
      <c r="Y38" s="66">
        <f t="shared" si="12"/>
        <v>33</v>
      </c>
      <c r="Z38" s="65">
        <f>VLOOKUP($A38,'Return Data'!$B$7:$R$2292,16,0)</f>
        <v>6.8173000000000004</v>
      </c>
      <c r="AA38" s="67">
        <f t="shared" si="11"/>
        <v>26</v>
      </c>
    </row>
    <row r="39" spans="1:27" x14ac:dyDescent="0.3">
      <c r="A39" s="63" t="s">
        <v>156</v>
      </c>
      <c r="B39" s="64">
        <f>VLOOKUP($A39,'Return Data'!$B$7:$R$2292,3,0)</f>
        <v>44651</v>
      </c>
      <c r="C39" s="65">
        <f>VLOOKUP($A39,'Return Data'!$B$7:$R$2292,4,0)</f>
        <v>3333.0895999999998</v>
      </c>
      <c r="D39" s="65">
        <f>VLOOKUP($A39,'Return Data'!$B$7:$R$2292,5,0)</f>
        <v>8.5173000000000005</v>
      </c>
      <c r="E39" s="66">
        <f t="shared" si="0"/>
        <v>19</v>
      </c>
      <c r="F39" s="65">
        <f>VLOOKUP($A39,'Return Data'!$B$7:$R$2292,6,0)</f>
        <v>4.7972000000000001</v>
      </c>
      <c r="G39" s="66">
        <f t="shared" si="1"/>
        <v>23</v>
      </c>
      <c r="H39" s="65">
        <f>VLOOKUP($A39,'Return Data'!$B$7:$R$2292,7,0)</f>
        <v>4.1980000000000004</v>
      </c>
      <c r="I39" s="66">
        <f t="shared" si="2"/>
        <v>23</v>
      </c>
      <c r="J39" s="65">
        <f>VLOOKUP($A39,'Return Data'!$B$7:$R$2292,8,0)</f>
        <v>3.8681000000000001</v>
      </c>
      <c r="K39" s="66">
        <f t="shared" si="3"/>
        <v>25</v>
      </c>
      <c r="L39" s="65">
        <f>VLOOKUP($A39,'Return Data'!$B$7:$R$2292,9,0)</f>
        <v>3.7391999999999999</v>
      </c>
      <c r="M39" s="66">
        <f t="shared" si="4"/>
        <v>23</v>
      </c>
      <c r="N39" s="65">
        <f>VLOOKUP($A39,'Return Data'!$B$7:$R$2292,10,0)</f>
        <v>3.5689000000000002</v>
      </c>
      <c r="O39" s="66">
        <f t="shared" si="5"/>
        <v>28</v>
      </c>
      <c r="P39" s="65">
        <f>VLOOKUP($A39,'Return Data'!$B$7:$R$2292,11,0)</f>
        <v>3.5706000000000002</v>
      </c>
      <c r="Q39" s="66">
        <f t="shared" si="6"/>
        <v>17</v>
      </c>
      <c r="R39" s="65">
        <f>VLOOKUP($A39,'Return Data'!$B$7:$R$2292,12,0)</f>
        <v>3.5066999999999999</v>
      </c>
      <c r="S39" s="66">
        <f t="shared" si="7"/>
        <v>15</v>
      </c>
      <c r="T39" s="65">
        <f>VLOOKUP($A39,'Return Data'!$B$7:$R$2292,13,0)</f>
        <v>3.4601000000000002</v>
      </c>
      <c r="U39" s="66">
        <f t="shared" si="8"/>
        <v>22</v>
      </c>
      <c r="V39" s="65">
        <f>VLOOKUP($A39,'Return Data'!$B$7:$R$2292,17,0)</f>
        <v>3.5409000000000002</v>
      </c>
      <c r="W39" s="66">
        <f t="shared" si="9"/>
        <v>17</v>
      </c>
      <c r="X39" s="65">
        <f>VLOOKUP($A39,'Return Data'!$B$7:$R$2292,14,0)</f>
        <v>4.4031000000000002</v>
      </c>
      <c r="Y39" s="66">
        <f t="shared" si="12"/>
        <v>19</v>
      </c>
      <c r="Z39" s="65">
        <f>VLOOKUP($A39,'Return Data'!$B$7:$R$2292,16,0)</f>
        <v>6.8507999999999996</v>
      </c>
      <c r="AA39" s="67">
        <f t="shared" si="11"/>
        <v>23</v>
      </c>
    </row>
    <row r="40" spans="1:27" x14ac:dyDescent="0.3">
      <c r="A40" s="63" t="s">
        <v>1961</v>
      </c>
      <c r="B40" s="64">
        <f>VLOOKUP($A40,'Return Data'!$B$7:$R$2292,3,0)</f>
        <v>44651</v>
      </c>
      <c r="C40" s="65">
        <f>VLOOKUP($A40,'Return Data'!$B$7:$R$2292,4,0)</f>
        <v>3006.5193599999998</v>
      </c>
      <c r="D40" s="65">
        <f>VLOOKUP($A40,'Return Data'!$B$7:$R$2292,5,0)</f>
        <v>8.7119999999999997</v>
      </c>
      <c r="E40" s="66">
        <f t="shared" si="0"/>
        <v>16</v>
      </c>
      <c r="F40" s="65">
        <f>VLOOKUP($A40,'Return Data'!$B$7:$R$2292,6,0)</f>
        <v>4.7478999999999996</v>
      </c>
      <c r="G40" s="66">
        <f t="shared" si="1"/>
        <v>24</v>
      </c>
      <c r="H40" s="65">
        <f>VLOOKUP($A40,'Return Data'!$B$7:$R$2292,7,0)</f>
        <v>4.3158000000000003</v>
      </c>
      <c r="I40" s="66">
        <f t="shared" si="2"/>
        <v>15</v>
      </c>
      <c r="J40" s="65">
        <f>VLOOKUP($A40,'Return Data'!$B$7:$R$2292,8,0)</f>
        <v>3.9897999999999998</v>
      </c>
      <c r="K40" s="66">
        <f t="shared" si="3"/>
        <v>9</v>
      </c>
      <c r="L40" s="65">
        <f>VLOOKUP($A40,'Return Data'!$B$7:$R$2292,9,0)</f>
        <v>3.8561999999999999</v>
      </c>
      <c r="M40" s="66">
        <f t="shared" si="4"/>
        <v>6</v>
      </c>
      <c r="N40" s="65">
        <f>VLOOKUP($A40,'Return Data'!$B$7:$R$2292,10,0)</f>
        <v>3.661</v>
      </c>
      <c r="O40" s="66">
        <f t="shared" si="5"/>
        <v>10</v>
      </c>
      <c r="P40" s="65">
        <f>VLOOKUP($A40,'Return Data'!$B$7:$R$2292,11,0)</f>
        <v>3.5078999999999998</v>
      </c>
      <c r="Q40" s="66">
        <f t="shared" si="6"/>
        <v>28</v>
      </c>
      <c r="R40" s="65">
        <f>VLOOKUP($A40,'Return Data'!$B$7:$R$2292,12,0)</f>
        <v>3.4257</v>
      </c>
      <c r="S40" s="66">
        <f t="shared" si="7"/>
        <v>28</v>
      </c>
      <c r="T40" s="65">
        <f>VLOOKUP($A40,'Return Data'!$B$7:$R$2292,13,0)</f>
        <v>3.3936999999999999</v>
      </c>
      <c r="U40" s="66">
        <f t="shared" si="8"/>
        <v>28</v>
      </c>
      <c r="V40" s="65">
        <f>VLOOKUP($A40,'Return Data'!$B$7:$R$2292,17,0)</f>
        <v>3.3776000000000002</v>
      </c>
      <c r="W40" s="66">
        <f t="shared" si="9"/>
        <v>28</v>
      </c>
      <c r="X40" s="65">
        <f>VLOOKUP($A40,'Return Data'!$B$7:$R$2292,14,0)</f>
        <v>4.1528</v>
      </c>
      <c r="Y40" s="66">
        <f t="shared" si="12"/>
        <v>29</v>
      </c>
      <c r="Z40" s="65">
        <f>VLOOKUP($A40,'Return Data'!$B$7:$R$2292,16,0)</f>
        <v>5.7850999999999999</v>
      </c>
      <c r="AA40" s="67">
        <f t="shared" si="11"/>
        <v>32</v>
      </c>
    </row>
    <row r="41" spans="1:27" x14ac:dyDescent="0.3">
      <c r="A41" s="63" t="s">
        <v>158</v>
      </c>
      <c r="B41" s="64">
        <f>VLOOKUP($A41,'Return Data'!$B$7:$R$2292,3,0)</f>
        <v>44651</v>
      </c>
      <c r="C41" s="65">
        <f>VLOOKUP($A41,'Return Data'!$B$7:$R$2292,4,0)</f>
        <v>3360.4521</v>
      </c>
      <c r="D41" s="65">
        <f>VLOOKUP($A41,'Return Data'!$B$7:$R$2292,5,0)</f>
        <v>9.2129999999999992</v>
      </c>
      <c r="E41" s="66">
        <f t="shared" si="0"/>
        <v>13</v>
      </c>
      <c r="F41" s="65">
        <f>VLOOKUP($A41,'Return Data'!$B$7:$R$2292,6,0)</f>
        <v>5.3422999999999998</v>
      </c>
      <c r="G41" s="66">
        <f t="shared" si="1"/>
        <v>6</v>
      </c>
      <c r="H41" s="65">
        <f>VLOOKUP($A41,'Return Data'!$B$7:$R$2292,7,0)</f>
        <v>4.6056999999999997</v>
      </c>
      <c r="I41" s="66">
        <f t="shared" si="2"/>
        <v>3</v>
      </c>
      <c r="J41" s="65">
        <f>VLOOKUP($A41,'Return Data'!$B$7:$R$2292,8,0)</f>
        <v>4.0959000000000003</v>
      </c>
      <c r="K41" s="66">
        <f t="shared" si="3"/>
        <v>4</v>
      </c>
      <c r="L41" s="65">
        <f>VLOOKUP($A41,'Return Data'!$B$7:$R$2292,9,0)</f>
        <v>3.8544</v>
      </c>
      <c r="M41" s="66">
        <f t="shared" si="4"/>
        <v>7</v>
      </c>
      <c r="N41" s="65">
        <f>VLOOKUP($A41,'Return Data'!$B$7:$R$2292,10,0)</f>
        <v>3.6741999999999999</v>
      </c>
      <c r="O41" s="66">
        <f t="shared" si="5"/>
        <v>7</v>
      </c>
      <c r="P41" s="65">
        <f>VLOOKUP($A41,'Return Data'!$B$7:$R$2292,11,0)</f>
        <v>3.6017999999999999</v>
      </c>
      <c r="Q41" s="66">
        <f t="shared" si="6"/>
        <v>10</v>
      </c>
      <c r="R41" s="65">
        <f>VLOOKUP($A41,'Return Data'!$B$7:$R$2292,12,0)</f>
        <v>3.5118999999999998</v>
      </c>
      <c r="S41" s="66">
        <f t="shared" si="7"/>
        <v>13</v>
      </c>
      <c r="T41" s="65">
        <f>VLOOKUP($A41,'Return Data'!$B$7:$R$2292,13,0)</f>
        <v>3.4739</v>
      </c>
      <c r="U41" s="66">
        <f t="shared" si="8"/>
        <v>15</v>
      </c>
      <c r="V41" s="65">
        <f>VLOOKUP($A41,'Return Data'!$B$7:$R$2292,17,0)</f>
        <v>3.5831</v>
      </c>
      <c r="W41" s="66">
        <f t="shared" si="9"/>
        <v>11</v>
      </c>
      <c r="X41" s="65">
        <f>VLOOKUP($A41,'Return Data'!$B$7:$R$2292,14,0)</f>
        <v>4.4995000000000003</v>
      </c>
      <c r="Y41" s="66">
        <f t="shared" si="12"/>
        <v>9</v>
      </c>
      <c r="Z41" s="65">
        <f>VLOOKUP($A41,'Return Data'!$B$7:$R$2292,16,0)</f>
        <v>6.9455999999999998</v>
      </c>
      <c r="AA41" s="67">
        <f t="shared" si="11"/>
        <v>6</v>
      </c>
    </row>
    <row r="42" spans="1:27" x14ac:dyDescent="0.3">
      <c r="A42" s="63" t="s">
        <v>160</v>
      </c>
      <c r="B42" s="64">
        <f>VLOOKUP($A42,'Return Data'!$B$7:$R$2292,3,0)</f>
        <v>44651</v>
      </c>
      <c r="C42" s="65">
        <f>VLOOKUP($A42,'Return Data'!$B$7:$R$2292,4,0)</f>
        <v>2050.9508999999998</v>
      </c>
      <c r="D42" s="65">
        <f>VLOOKUP($A42,'Return Data'!$B$7:$R$2292,5,0)</f>
        <v>8.4606999999999992</v>
      </c>
      <c r="E42" s="66">
        <f t="shared" si="0"/>
        <v>21</v>
      </c>
      <c r="F42" s="65">
        <f>VLOOKUP($A42,'Return Data'!$B$7:$R$2292,6,0)</f>
        <v>4.82</v>
      </c>
      <c r="G42" s="66">
        <f t="shared" si="1"/>
        <v>22</v>
      </c>
      <c r="H42" s="65">
        <f>VLOOKUP($A42,'Return Data'!$B$7:$R$2292,7,0)</f>
        <v>4.2183999999999999</v>
      </c>
      <c r="I42" s="66">
        <f t="shared" si="2"/>
        <v>22</v>
      </c>
      <c r="J42" s="65">
        <f>VLOOKUP($A42,'Return Data'!$B$7:$R$2292,8,0)</f>
        <v>3.9506000000000001</v>
      </c>
      <c r="K42" s="66">
        <f t="shared" si="3"/>
        <v>15</v>
      </c>
      <c r="L42" s="65">
        <f>VLOOKUP($A42,'Return Data'!$B$7:$R$2292,9,0)</f>
        <v>3.7924000000000002</v>
      </c>
      <c r="M42" s="66">
        <f t="shared" si="4"/>
        <v>17</v>
      </c>
      <c r="N42" s="65">
        <f>VLOOKUP($A42,'Return Data'!$B$7:$R$2292,10,0)</f>
        <v>3.6478999999999999</v>
      </c>
      <c r="O42" s="66">
        <f t="shared" si="5"/>
        <v>15</v>
      </c>
      <c r="P42" s="65">
        <f>VLOOKUP($A42,'Return Data'!$B$7:$R$2292,11,0)</f>
        <v>3.5590000000000002</v>
      </c>
      <c r="Q42" s="66">
        <f t="shared" si="6"/>
        <v>20</v>
      </c>
      <c r="R42" s="65">
        <f>VLOOKUP($A42,'Return Data'!$B$7:$R$2292,12,0)</f>
        <v>3.5005999999999999</v>
      </c>
      <c r="S42" s="66">
        <f t="shared" si="7"/>
        <v>17</v>
      </c>
      <c r="T42" s="65">
        <f>VLOOKUP($A42,'Return Data'!$B$7:$R$2292,13,0)</f>
        <v>3.4756999999999998</v>
      </c>
      <c r="U42" s="66">
        <f t="shared" si="8"/>
        <v>14</v>
      </c>
      <c r="V42" s="65">
        <f>VLOOKUP($A42,'Return Data'!$B$7:$R$2292,17,0)</f>
        <v>3.5857999999999999</v>
      </c>
      <c r="W42" s="66">
        <f t="shared" si="9"/>
        <v>9</v>
      </c>
      <c r="X42" s="65">
        <f>VLOOKUP($A42,'Return Data'!$B$7:$R$2292,14,0)</f>
        <v>4.4664000000000001</v>
      </c>
      <c r="Y42" s="66">
        <f t="shared" si="12"/>
        <v>12</v>
      </c>
      <c r="Z42" s="65">
        <f>VLOOKUP($A42,'Return Data'!$B$7:$R$2292,16,0)</f>
        <v>6.4459</v>
      </c>
      <c r="AA42" s="67">
        <f t="shared" si="11"/>
        <v>29</v>
      </c>
    </row>
    <row r="43" spans="1:27" x14ac:dyDescent="0.3">
      <c r="A43" s="63" t="s">
        <v>161</v>
      </c>
      <c r="B43" s="64">
        <f>VLOOKUP($A43,'Return Data'!$B$7:$R$2292,3,0)</f>
        <v>44651</v>
      </c>
      <c r="C43" s="65">
        <f>VLOOKUP($A43,'Return Data'!$B$7:$R$2292,4,0)</f>
        <v>3488.0423000000001</v>
      </c>
      <c r="D43" s="65">
        <f>VLOOKUP($A43,'Return Data'!$B$7:$R$2292,5,0)</f>
        <v>10.196099999999999</v>
      </c>
      <c r="E43" s="66">
        <f t="shared" si="0"/>
        <v>3</v>
      </c>
      <c r="F43" s="65">
        <f>VLOOKUP($A43,'Return Data'!$B$7:$R$2292,6,0)</f>
        <v>5.2797999999999998</v>
      </c>
      <c r="G43" s="66">
        <f t="shared" si="1"/>
        <v>8</v>
      </c>
      <c r="H43" s="65">
        <f>VLOOKUP($A43,'Return Data'!$B$7:$R$2292,7,0)</f>
        <v>4.3792999999999997</v>
      </c>
      <c r="I43" s="66">
        <f t="shared" si="2"/>
        <v>13</v>
      </c>
      <c r="J43" s="65">
        <f>VLOOKUP($A43,'Return Data'!$B$7:$R$2292,8,0)</f>
        <v>3.9790999999999999</v>
      </c>
      <c r="K43" s="66">
        <f t="shared" si="3"/>
        <v>12</v>
      </c>
      <c r="L43" s="65">
        <f>VLOOKUP($A43,'Return Data'!$B$7:$R$2292,9,0)</f>
        <v>3.7919</v>
      </c>
      <c r="M43" s="66">
        <f t="shared" si="4"/>
        <v>18</v>
      </c>
      <c r="N43" s="65">
        <f>VLOOKUP($A43,'Return Data'!$B$7:$R$2292,10,0)</f>
        <v>3.6503000000000001</v>
      </c>
      <c r="O43" s="66">
        <f t="shared" si="5"/>
        <v>13</v>
      </c>
      <c r="P43" s="65">
        <f>VLOOKUP($A43,'Return Data'!$B$7:$R$2292,11,0)</f>
        <v>3.5979999999999999</v>
      </c>
      <c r="Q43" s="66">
        <f t="shared" si="6"/>
        <v>11</v>
      </c>
      <c r="R43" s="65">
        <f>VLOOKUP($A43,'Return Data'!$B$7:$R$2292,12,0)</f>
        <v>3.5272999999999999</v>
      </c>
      <c r="S43" s="66">
        <f t="shared" si="7"/>
        <v>9</v>
      </c>
      <c r="T43" s="65">
        <f>VLOOKUP($A43,'Return Data'!$B$7:$R$2292,13,0)</f>
        <v>3.4878</v>
      </c>
      <c r="U43" s="66">
        <f t="shared" si="8"/>
        <v>10</v>
      </c>
      <c r="V43" s="65">
        <f>VLOOKUP($A43,'Return Data'!$B$7:$R$2292,17,0)</f>
        <v>3.5745</v>
      </c>
      <c r="W43" s="66">
        <f t="shared" si="9"/>
        <v>13</v>
      </c>
      <c r="X43" s="65">
        <f>VLOOKUP($A43,'Return Data'!$B$7:$R$2292,14,0)</f>
        <v>4.4482999999999997</v>
      </c>
      <c r="Y43" s="66">
        <f>RANK(X43,X$8:X$44,0)</f>
        <v>16</v>
      </c>
      <c r="Z43" s="65">
        <f>VLOOKUP($A43,'Return Data'!$B$7:$R$2292,16,0)</f>
        <v>6.8841999999999999</v>
      </c>
      <c r="AA43" s="67">
        <f t="shared" si="11"/>
        <v>16</v>
      </c>
    </row>
    <row r="44" spans="1:27" x14ac:dyDescent="0.3">
      <c r="A44" s="63" t="s">
        <v>1979</v>
      </c>
      <c r="B44" s="64">
        <f>VLOOKUP($A44,'Return Data'!$B$7:$R$2292,3,0)</f>
        <v>44651</v>
      </c>
      <c r="C44" s="65">
        <f>VLOOKUP($A44,'Return Data'!$B$7:$R$2292,4,0)</f>
        <v>1145.9956</v>
      </c>
      <c r="D44" s="65">
        <f>VLOOKUP($A44,'Return Data'!$B$7:$R$2292,5,0)</f>
        <v>5.9187000000000003</v>
      </c>
      <c r="E44" s="66">
        <f t="shared" si="0"/>
        <v>33</v>
      </c>
      <c r="F44" s="65">
        <f>VLOOKUP($A44,'Return Data'!$B$7:$R$2292,6,0)</f>
        <v>4.3002000000000002</v>
      </c>
      <c r="G44" s="66">
        <f t="shared" si="1"/>
        <v>33</v>
      </c>
      <c r="H44" s="65">
        <f>VLOOKUP($A44,'Return Data'!$B$7:$R$2292,7,0)</f>
        <v>3.6488999999999998</v>
      </c>
      <c r="I44" s="66">
        <f t="shared" si="2"/>
        <v>35</v>
      </c>
      <c r="J44" s="65">
        <f>VLOOKUP($A44,'Return Data'!$B$7:$R$2292,8,0)</f>
        <v>3.3788999999999998</v>
      </c>
      <c r="K44" s="66">
        <f t="shared" si="3"/>
        <v>36</v>
      </c>
      <c r="L44" s="65">
        <f>VLOOKUP($A44,'Return Data'!$B$7:$R$2292,9,0)</f>
        <v>3.2633000000000001</v>
      </c>
      <c r="M44" s="66">
        <f t="shared" si="4"/>
        <v>36</v>
      </c>
      <c r="N44" s="65">
        <f>VLOOKUP($A44,'Return Data'!$B$7:$R$2292,10,0)</f>
        <v>3.1840999999999999</v>
      </c>
      <c r="O44" s="66">
        <f t="shared" si="5"/>
        <v>36</v>
      </c>
      <c r="P44" s="65">
        <f>VLOOKUP($A44,'Return Data'!$B$7:$R$2292,11,0)</f>
        <v>3.1507999999999998</v>
      </c>
      <c r="Q44" s="66">
        <f t="shared" si="6"/>
        <v>36</v>
      </c>
      <c r="R44" s="65">
        <f>VLOOKUP($A44,'Return Data'!$B$7:$R$2292,12,0)</f>
        <v>3.0470999999999999</v>
      </c>
      <c r="S44" s="66">
        <f t="shared" si="7"/>
        <v>36</v>
      </c>
      <c r="T44" s="65">
        <f>VLOOKUP($A44,'Return Data'!$B$7:$R$2292,13,0)</f>
        <v>3.0480999999999998</v>
      </c>
      <c r="U44" s="66">
        <f t="shared" si="8"/>
        <v>36</v>
      </c>
      <c r="V44" s="65">
        <f>VLOOKUP($A44,'Return Data'!$B$7:$R$2292,17,0)</f>
        <v>3.1055000000000001</v>
      </c>
      <c r="W44" s="66">
        <f t="shared" si="9"/>
        <v>35</v>
      </c>
      <c r="X44" s="65">
        <f>VLOOKUP($A44,'Return Data'!$B$7:$R$2292,14,0)</f>
        <v>4.1231999999999998</v>
      </c>
      <c r="Y44" s="66">
        <f t="shared" ref="Y44" si="13">RANK(X44,X$8:X$44,0)</f>
        <v>30</v>
      </c>
      <c r="Z44" s="65">
        <f>VLOOKUP($A44,'Return Data'!$B$7:$R$2292,16,0)</f>
        <v>4.3348000000000004</v>
      </c>
      <c r="AA44" s="67">
        <f t="shared" si="11"/>
        <v>34</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8.0901243243243233</v>
      </c>
      <c r="E46" s="74"/>
      <c r="F46" s="75">
        <f>AVERAGE(F8:F44)</f>
        <v>4.7736216216216203</v>
      </c>
      <c r="G46" s="74"/>
      <c r="H46" s="75">
        <f>AVERAGE(H8:H44)</f>
        <v>4.1202783783783792</v>
      </c>
      <c r="I46" s="74"/>
      <c r="J46" s="75">
        <f>AVERAGE(J8:J44)</f>
        <v>3.790597297297297</v>
      </c>
      <c r="K46" s="74"/>
      <c r="L46" s="75">
        <f>AVERAGE(L8:L44)</f>
        <v>3.6627729729729723</v>
      </c>
      <c r="M46" s="74"/>
      <c r="N46" s="75">
        <f>AVERAGE(N8:N44)</f>
        <v>3.526505405405405</v>
      </c>
      <c r="O46" s="74"/>
      <c r="P46" s="75">
        <f>AVERAGE(P8:P44)</f>
        <v>3.4648648648648646</v>
      </c>
      <c r="Q46" s="74"/>
      <c r="R46" s="75">
        <f>AVERAGE(R8:R44)</f>
        <v>3.3852729729729729</v>
      </c>
      <c r="S46" s="74"/>
      <c r="T46" s="75">
        <f>AVERAGE(T8:T44)</f>
        <v>3.3541945945945946</v>
      </c>
      <c r="U46" s="74"/>
      <c r="V46" s="75">
        <f>AVERAGE(V8:V44)</f>
        <v>3.4066621621621622</v>
      </c>
      <c r="W46" s="74"/>
      <c r="X46" s="75">
        <f>AVERAGE(X8:X44)</f>
        <v>4.258486111111111</v>
      </c>
      <c r="Y46" s="74"/>
      <c r="Z46" s="75">
        <f>AVERAGE(Z8:Z44)</f>
        <v>6.3311081081081069</v>
      </c>
      <c r="AA46" s="76"/>
    </row>
    <row r="47" spans="1:27" x14ac:dyDescent="0.3">
      <c r="A47" s="73" t="s">
        <v>28</v>
      </c>
      <c r="B47" s="74"/>
      <c r="C47" s="74"/>
      <c r="D47" s="75">
        <f>MIN(D8:D44)</f>
        <v>0</v>
      </c>
      <c r="E47" s="74"/>
      <c r="F47" s="75">
        <f>MIN(F8:F44)</f>
        <v>0</v>
      </c>
      <c r="G47" s="74"/>
      <c r="H47" s="75">
        <f>MIN(H8:H44)</f>
        <v>0</v>
      </c>
      <c r="I47" s="74"/>
      <c r="J47" s="75">
        <f>MIN(J8:J44)</f>
        <v>0</v>
      </c>
      <c r="K47" s="74"/>
      <c r="L47" s="75">
        <f>MIN(L8:L44)</f>
        <v>0</v>
      </c>
      <c r="M47" s="74"/>
      <c r="N47" s="75">
        <f>MIN(N8:N44)</f>
        <v>0</v>
      </c>
      <c r="O47" s="74"/>
      <c r="P47" s="75">
        <f>MIN(P8:P44)</f>
        <v>0</v>
      </c>
      <c r="Q47" s="74"/>
      <c r="R47" s="75">
        <f>MIN(R8:R44)</f>
        <v>0</v>
      </c>
      <c r="S47" s="74"/>
      <c r="T47" s="75">
        <f>MIN(T8:T44)</f>
        <v>0</v>
      </c>
      <c r="U47" s="74"/>
      <c r="V47" s="75">
        <f>MIN(V8:V44)</f>
        <v>0</v>
      </c>
      <c r="W47" s="74"/>
      <c r="X47" s="75">
        <f>MIN(X8:X44)</f>
        <v>0</v>
      </c>
      <c r="Y47" s="74"/>
      <c r="Z47" s="75">
        <f>MIN(Z8:Z44)</f>
        <v>0</v>
      </c>
      <c r="AA47" s="76"/>
    </row>
    <row r="48" spans="1:27" ht="15" thickBot="1" x14ac:dyDescent="0.35">
      <c r="A48" s="77" t="s">
        <v>29</v>
      </c>
      <c r="B48" s="78"/>
      <c r="C48" s="78"/>
      <c r="D48" s="79">
        <f>MAX(D8:D44)</f>
        <v>10.4992</v>
      </c>
      <c r="E48" s="78"/>
      <c r="F48" s="79">
        <f>MAX(F8:F44)</f>
        <v>5.7469000000000001</v>
      </c>
      <c r="G48" s="78"/>
      <c r="H48" s="79">
        <f>MAX(H8:H44)</f>
        <v>4.9863</v>
      </c>
      <c r="I48" s="78"/>
      <c r="J48" s="79">
        <f>MAX(J8:J44)</f>
        <v>4.5343</v>
      </c>
      <c r="K48" s="78"/>
      <c r="L48" s="79">
        <f>MAX(L8:L44)</f>
        <v>4.5419</v>
      </c>
      <c r="M48" s="78"/>
      <c r="N48" s="79">
        <f>MAX(N8:N44)</f>
        <v>4.2995000000000001</v>
      </c>
      <c r="O48" s="78"/>
      <c r="P48" s="79">
        <f>MAX(P8:P44)</f>
        <v>4.2205000000000004</v>
      </c>
      <c r="Q48" s="78"/>
      <c r="R48" s="79">
        <f>MAX(R8:R44)</f>
        <v>4.0739999999999998</v>
      </c>
      <c r="S48" s="78"/>
      <c r="T48" s="79">
        <f>MAX(T8:T44)</f>
        <v>4.2027000000000001</v>
      </c>
      <c r="U48" s="78"/>
      <c r="V48" s="79">
        <f>MAX(V8:V44)</f>
        <v>4.5251999999999999</v>
      </c>
      <c r="W48" s="78"/>
      <c r="X48" s="79">
        <f>MAX(X8:X44)</f>
        <v>5.3399000000000001</v>
      </c>
      <c r="Y48" s="78"/>
      <c r="Z48" s="79">
        <f>MAX(Z8:Z44)</f>
        <v>7.4095000000000004</v>
      </c>
      <c r="AA48" s="80"/>
    </row>
    <row r="49" spans="1:1" x14ac:dyDescent="0.3">
      <c r="A49" s="112" t="s">
        <v>431</v>
      </c>
    </row>
    <row r="50" spans="1:1" x14ac:dyDescent="0.3">
      <c r="A50" s="14" t="s">
        <v>340</v>
      </c>
    </row>
  </sheetData>
  <sheetProtection algorithmName="SHA-512" hashValue="7Cf1xTl8/x1Zcf+fw/yXPXALkIM2/c9pcnNxYghoYNeKicXIdoP20vZH+DqSK0w8u9QZnl0Z+9GjJIWM4eopmg==" saltValue="deBuonLImtnhgiwIB27Uv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44651</v>
      </c>
      <c r="C8" s="65">
        <f>VLOOKUP($A8,'Return Data'!$B$7:$R$2292,4,0)</f>
        <v>340.43669999999997</v>
      </c>
      <c r="D8" s="65">
        <f>VLOOKUP($A8,'Return Data'!$B$7:$R$2292,5,0)</f>
        <v>8.5363000000000007</v>
      </c>
      <c r="E8" s="66">
        <f t="shared" ref="E8:E43" si="0">RANK(D8,D$8:D$43,0)</f>
        <v>17</v>
      </c>
      <c r="F8" s="65">
        <f>VLOOKUP($A8,'Return Data'!$B$7:$R$2292,6,0)</f>
        <v>5.1269999999999998</v>
      </c>
      <c r="G8" s="66">
        <f t="shared" ref="G8:G43" si="1">RANK(F8,F$8:F$43,0)</f>
        <v>11</v>
      </c>
      <c r="H8" s="65">
        <f>VLOOKUP($A8,'Return Data'!$B$7:$R$2292,7,0)</f>
        <v>4.3841999999999999</v>
      </c>
      <c r="I8" s="66">
        <f t="shared" ref="I8:I43" si="2">RANK(H8,H$8:H$43,0)</f>
        <v>6</v>
      </c>
      <c r="J8" s="65">
        <f>VLOOKUP($A8,'Return Data'!$B$7:$R$2292,8,0)</f>
        <v>3.9676</v>
      </c>
      <c r="K8" s="66">
        <f t="shared" ref="K8:K43" si="3">RANK(J8,J$8:J$43,0)</f>
        <v>5</v>
      </c>
      <c r="L8" s="65">
        <f>VLOOKUP($A8,'Return Data'!$B$7:$R$2292,9,0)</f>
        <v>3.7679999999999998</v>
      </c>
      <c r="M8" s="66">
        <f t="shared" ref="M8:M43" si="4">RANK(L8,L$8:L$43,0)</f>
        <v>5</v>
      </c>
      <c r="N8" s="65">
        <f>VLOOKUP($A8,'Return Data'!$B$7:$R$2292,10,0)</f>
        <v>3.5590999999999999</v>
      </c>
      <c r="O8" s="66">
        <f t="shared" ref="O8:O43" si="5">RANK(N8,N$8:N$43,0)</f>
        <v>9</v>
      </c>
      <c r="P8" s="65">
        <f>VLOOKUP($A8,'Return Data'!$B$7:$R$2292,11,0)</f>
        <v>3.5062000000000002</v>
      </c>
      <c r="Q8" s="66">
        <f t="shared" ref="Q8:Q43" si="6">RANK(P8,P$8:P$43,0)</f>
        <v>8</v>
      </c>
      <c r="R8" s="65">
        <f>VLOOKUP($A8,'Return Data'!$B$7:$R$2292,12,0)</f>
        <v>3.4159000000000002</v>
      </c>
      <c r="S8" s="66">
        <f t="shared" ref="S8:S43" si="7">RANK(R8,R$8:R$43,0)</f>
        <v>9</v>
      </c>
      <c r="T8" s="65">
        <f>VLOOKUP($A8,'Return Data'!$B$7:$R$2292,13,0)</f>
        <v>3.3791000000000002</v>
      </c>
      <c r="U8" s="66">
        <f t="shared" ref="U8:U43" si="8">RANK(T8,T$8:T$43,0)</f>
        <v>12</v>
      </c>
      <c r="V8" s="65">
        <f>VLOOKUP($A8,'Return Data'!$B$7:$R$2292,17,0)</f>
        <v>3.5091000000000001</v>
      </c>
      <c r="W8" s="66">
        <f t="shared" ref="W8:W43" si="9">RANK(V8,V$8:V$43,0)</f>
        <v>4</v>
      </c>
      <c r="X8" s="65">
        <f>VLOOKUP($A8,'Return Data'!$B$7:$R$2292,14,0)</f>
        <v>4.4164000000000003</v>
      </c>
      <c r="Y8" s="66">
        <f t="shared" ref="Y8:Y23" si="10">RANK(X8,X$8:X$43,0)</f>
        <v>4</v>
      </c>
      <c r="Z8" s="65">
        <f>VLOOKUP($A8,'Return Data'!$B$7:$R$2292,16,0)</f>
        <v>7.0366</v>
      </c>
      <c r="AA8" s="67">
        <f t="shared" ref="AA8:AA43" si="11">RANK(Z8,Z$8:Z$43,0)</f>
        <v>12</v>
      </c>
    </row>
    <row r="9" spans="1:27" x14ac:dyDescent="0.3">
      <c r="A9" s="63" t="s">
        <v>228</v>
      </c>
      <c r="B9" s="64">
        <f>VLOOKUP($A9,'Return Data'!$B$7:$R$2292,3,0)</f>
        <v>44651</v>
      </c>
      <c r="C9" s="65">
        <f>VLOOKUP($A9,'Return Data'!$B$7:$R$2292,4,0)</f>
        <v>2349.9317000000001</v>
      </c>
      <c r="D9" s="65">
        <f>VLOOKUP($A9,'Return Data'!$B$7:$R$2292,5,0)</f>
        <v>9.1850000000000005</v>
      </c>
      <c r="E9" s="66">
        <f t="shared" si="0"/>
        <v>11</v>
      </c>
      <c r="F9" s="65">
        <f>VLOOKUP($A9,'Return Data'!$B$7:$R$2292,6,0)</f>
        <v>4.8662000000000001</v>
      </c>
      <c r="G9" s="66">
        <f t="shared" si="1"/>
        <v>17</v>
      </c>
      <c r="H9" s="65">
        <f>VLOOKUP($A9,'Return Data'!$B$7:$R$2292,7,0)</f>
        <v>4.1612999999999998</v>
      </c>
      <c r="I9" s="66">
        <f t="shared" si="2"/>
        <v>19</v>
      </c>
      <c r="J9" s="65">
        <f>VLOOKUP($A9,'Return Data'!$B$7:$R$2292,8,0)</f>
        <v>3.8506</v>
      </c>
      <c r="K9" s="66">
        <f t="shared" si="3"/>
        <v>17</v>
      </c>
      <c r="L9" s="65">
        <f>VLOOKUP($A9,'Return Data'!$B$7:$R$2292,9,0)</f>
        <v>3.7408999999999999</v>
      </c>
      <c r="M9" s="66">
        <f t="shared" si="4"/>
        <v>8</v>
      </c>
      <c r="N9" s="65">
        <f>VLOOKUP($A9,'Return Data'!$B$7:$R$2292,10,0)</f>
        <v>3.5788000000000002</v>
      </c>
      <c r="O9" s="66">
        <f t="shared" si="5"/>
        <v>6</v>
      </c>
      <c r="P9" s="65">
        <f>VLOOKUP($A9,'Return Data'!$B$7:$R$2292,11,0)</f>
        <v>3.5112999999999999</v>
      </c>
      <c r="Q9" s="66">
        <f t="shared" si="6"/>
        <v>7</v>
      </c>
      <c r="R9" s="65">
        <f>VLOOKUP($A9,'Return Data'!$B$7:$R$2292,12,0)</f>
        <v>3.4397000000000002</v>
      </c>
      <c r="S9" s="66">
        <f t="shared" si="7"/>
        <v>7</v>
      </c>
      <c r="T9" s="65">
        <f>VLOOKUP($A9,'Return Data'!$B$7:$R$2292,13,0)</f>
        <v>3.3969</v>
      </c>
      <c r="U9" s="66">
        <f t="shared" si="8"/>
        <v>7</v>
      </c>
      <c r="V9" s="65">
        <f>VLOOKUP($A9,'Return Data'!$B$7:$R$2292,17,0)</f>
        <v>3.488</v>
      </c>
      <c r="W9" s="66">
        <f t="shared" si="9"/>
        <v>6</v>
      </c>
      <c r="X9" s="65">
        <f>VLOOKUP($A9,'Return Data'!$B$7:$R$2292,14,0)</f>
        <v>4.3968999999999996</v>
      </c>
      <c r="Y9" s="66">
        <f t="shared" si="10"/>
        <v>5</v>
      </c>
      <c r="Z9" s="65">
        <f>VLOOKUP($A9,'Return Data'!$B$7:$R$2292,16,0)</f>
        <v>7.0845000000000002</v>
      </c>
      <c r="AA9" s="67">
        <f t="shared" si="11"/>
        <v>10</v>
      </c>
    </row>
    <row r="10" spans="1:27" x14ac:dyDescent="0.3">
      <c r="A10" s="63" t="s">
        <v>2021</v>
      </c>
      <c r="B10" s="64">
        <f>VLOOKUP($A10,'Return Data'!$B$7:$R$2292,3,0)</f>
        <v>44651</v>
      </c>
      <c r="C10" s="65">
        <f>VLOOKUP($A10,'Return Data'!$B$7:$R$2292,4,0)</f>
        <v>2431.1986999999999</v>
      </c>
      <c r="D10" s="65">
        <f>VLOOKUP($A10,'Return Data'!$B$7:$R$2292,5,0)</f>
        <v>9.3765999999999998</v>
      </c>
      <c r="E10" s="66">
        <f t="shared" si="0"/>
        <v>6</v>
      </c>
      <c r="F10" s="65">
        <f>VLOOKUP($A10,'Return Data'!$B$7:$R$2292,6,0)</f>
        <v>5.3025000000000002</v>
      </c>
      <c r="G10" s="66">
        <f t="shared" si="1"/>
        <v>4</v>
      </c>
      <c r="H10" s="65">
        <f>VLOOKUP($A10,'Return Data'!$B$7:$R$2292,7,0)</f>
        <v>4.4218999999999999</v>
      </c>
      <c r="I10" s="66">
        <f t="shared" si="2"/>
        <v>4</v>
      </c>
      <c r="J10" s="65">
        <f>VLOOKUP($A10,'Return Data'!$B$7:$R$2292,8,0)</f>
        <v>4.0030999999999999</v>
      </c>
      <c r="K10" s="66">
        <f t="shared" si="3"/>
        <v>3</v>
      </c>
      <c r="L10" s="65">
        <f>VLOOKUP($A10,'Return Data'!$B$7:$R$2292,9,0)</f>
        <v>3.7715999999999998</v>
      </c>
      <c r="M10" s="66">
        <f t="shared" si="4"/>
        <v>4</v>
      </c>
      <c r="N10" s="65">
        <f>VLOOKUP($A10,'Return Data'!$B$7:$R$2292,10,0)</f>
        <v>3.5979999999999999</v>
      </c>
      <c r="O10" s="66">
        <f t="shared" si="5"/>
        <v>5</v>
      </c>
      <c r="P10" s="65">
        <f>VLOOKUP($A10,'Return Data'!$B$7:$R$2292,11,0)</f>
        <v>3.5232999999999999</v>
      </c>
      <c r="Q10" s="66">
        <f t="shared" si="6"/>
        <v>5</v>
      </c>
      <c r="R10" s="65">
        <f>VLOOKUP($A10,'Return Data'!$B$7:$R$2292,12,0)</f>
        <v>3.4550000000000001</v>
      </c>
      <c r="S10" s="66">
        <f t="shared" si="7"/>
        <v>4</v>
      </c>
      <c r="T10" s="65">
        <f>VLOOKUP($A10,'Return Data'!$B$7:$R$2292,13,0)</f>
        <v>3.427</v>
      </c>
      <c r="U10" s="66">
        <f t="shared" si="8"/>
        <v>4</v>
      </c>
      <c r="V10" s="65">
        <f>VLOOKUP($A10,'Return Data'!$B$7:$R$2292,17,0)</f>
        <v>3.4094000000000002</v>
      </c>
      <c r="W10" s="66">
        <f t="shared" si="9"/>
        <v>23</v>
      </c>
      <c r="X10" s="65">
        <f>VLOOKUP($A10,'Return Data'!$B$7:$R$2292,14,0)</f>
        <v>4.3597000000000001</v>
      </c>
      <c r="Y10" s="66">
        <f t="shared" si="10"/>
        <v>11</v>
      </c>
      <c r="Z10" s="65">
        <f>VLOOKUP($A10,'Return Data'!$B$7:$R$2292,16,0)</f>
        <v>6.9858000000000002</v>
      </c>
      <c r="AA10" s="67">
        <f t="shared" si="11"/>
        <v>15</v>
      </c>
    </row>
    <row r="11" spans="1:27" x14ac:dyDescent="0.3">
      <c r="A11" s="63" t="s">
        <v>230</v>
      </c>
      <c r="B11" s="64">
        <f>VLOOKUP($A11,'Return Data'!$B$7:$R$2292,3,0)</f>
        <v>0</v>
      </c>
      <c r="C11" s="65">
        <f>VLOOKUP($A11,'Return Data'!$B$7:$R$2292,4,0)</f>
        <v>0</v>
      </c>
      <c r="D11" s="65">
        <f>VLOOKUP($A11,'Return Data'!$B$7:$R$2292,5,0)</f>
        <v>0</v>
      </c>
      <c r="E11" s="66">
        <f t="shared" si="0"/>
        <v>36</v>
      </c>
      <c r="F11" s="65">
        <f>VLOOKUP($A11,'Return Data'!$B$7:$R$2292,6,0)</f>
        <v>0</v>
      </c>
      <c r="G11" s="66">
        <f t="shared" si="1"/>
        <v>36</v>
      </c>
      <c r="H11" s="65">
        <f>VLOOKUP($A11,'Return Data'!$B$7:$R$2292,7,0)</f>
        <v>0</v>
      </c>
      <c r="I11" s="66">
        <f t="shared" si="2"/>
        <v>36</v>
      </c>
      <c r="J11" s="65">
        <f>VLOOKUP($A11,'Return Data'!$B$7:$R$2292,8,0)</f>
        <v>0</v>
      </c>
      <c r="K11" s="66">
        <f t="shared" si="3"/>
        <v>36</v>
      </c>
      <c r="L11" s="65">
        <f>VLOOKUP($A11,'Return Data'!$B$7:$R$2292,9,0)</f>
        <v>0</v>
      </c>
      <c r="M11" s="66">
        <f t="shared" si="4"/>
        <v>36</v>
      </c>
      <c r="N11" s="65">
        <f>VLOOKUP($A11,'Return Data'!$B$7:$R$2292,10,0)</f>
        <v>0</v>
      </c>
      <c r="O11" s="66">
        <f t="shared" si="5"/>
        <v>36</v>
      </c>
      <c r="P11" s="65">
        <f>VLOOKUP($A11,'Return Data'!$B$7:$R$2292,11,0)</f>
        <v>0</v>
      </c>
      <c r="Q11" s="66">
        <f t="shared" si="6"/>
        <v>36</v>
      </c>
      <c r="R11" s="65">
        <f>VLOOKUP($A11,'Return Data'!$B$7:$R$2292,12,0)</f>
        <v>0</v>
      </c>
      <c r="S11" s="66">
        <f t="shared" si="7"/>
        <v>36</v>
      </c>
      <c r="T11" s="65">
        <f>VLOOKUP($A11,'Return Data'!$B$7:$R$2292,13,0)</f>
        <v>0</v>
      </c>
      <c r="U11" s="66">
        <f t="shared" si="8"/>
        <v>36</v>
      </c>
      <c r="V11" s="65">
        <f>VLOOKUP($A11,'Return Data'!$B$7:$R$2292,17,0)</f>
        <v>0</v>
      </c>
      <c r="W11" s="66">
        <f t="shared" si="9"/>
        <v>36</v>
      </c>
      <c r="X11" s="65">
        <f>VLOOKUP($A11,'Return Data'!$B$7:$R$2292,14,0)</f>
        <v>0</v>
      </c>
      <c r="Y11" s="66">
        <f t="shared" si="10"/>
        <v>35</v>
      </c>
      <c r="Z11" s="65">
        <f>VLOOKUP($A11,'Return Data'!$B$7:$R$2292,16,0)</f>
        <v>0</v>
      </c>
      <c r="AA11" s="67">
        <f t="shared" si="11"/>
        <v>36</v>
      </c>
    </row>
    <row r="12" spans="1:27" x14ac:dyDescent="0.3">
      <c r="A12" s="63" t="s">
        <v>231</v>
      </c>
      <c r="B12" s="64">
        <f>VLOOKUP($A12,'Return Data'!$B$7:$R$2292,3,0)</f>
        <v>44651</v>
      </c>
      <c r="C12" s="65">
        <f>VLOOKUP($A12,'Return Data'!$B$7:$R$2292,4,0)</f>
        <v>2428.5799000000002</v>
      </c>
      <c r="D12" s="65">
        <f>VLOOKUP($A12,'Return Data'!$B$7:$R$2292,5,0)</f>
        <v>10.4544</v>
      </c>
      <c r="E12" s="66">
        <f t="shared" si="0"/>
        <v>1</v>
      </c>
      <c r="F12" s="65">
        <f>VLOOKUP($A12,'Return Data'!$B$7:$R$2292,6,0)</f>
        <v>5.2690999999999999</v>
      </c>
      <c r="G12" s="66">
        <f t="shared" si="1"/>
        <v>5</v>
      </c>
      <c r="H12" s="65">
        <f>VLOOKUP($A12,'Return Data'!$B$7:$R$2292,7,0)</f>
        <v>4.3963999999999999</v>
      </c>
      <c r="I12" s="66">
        <f t="shared" si="2"/>
        <v>5</v>
      </c>
      <c r="J12" s="65">
        <f>VLOOKUP($A12,'Return Data'!$B$7:$R$2292,8,0)</f>
        <v>4.0368000000000004</v>
      </c>
      <c r="K12" s="66">
        <f t="shared" si="3"/>
        <v>2</v>
      </c>
      <c r="L12" s="65">
        <f>VLOOKUP($A12,'Return Data'!$B$7:$R$2292,9,0)</f>
        <v>3.8361000000000001</v>
      </c>
      <c r="M12" s="66">
        <f t="shared" si="4"/>
        <v>3</v>
      </c>
      <c r="N12" s="65">
        <f>VLOOKUP($A12,'Return Data'!$B$7:$R$2292,10,0)</f>
        <v>3.6105999999999998</v>
      </c>
      <c r="O12" s="66">
        <f t="shared" si="5"/>
        <v>4</v>
      </c>
      <c r="P12" s="65">
        <f>VLOOKUP($A12,'Return Data'!$B$7:$R$2292,11,0)</f>
        <v>3.5731000000000002</v>
      </c>
      <c r="Q12" s="66">
        <f t="shared" si="6"/>
        <v>3</v>
      </c>
      <c r="R12" s="65">
        <f>VLOOKUP($A12,'Return Data'!$B$7:$R$2292,12,0)</f>
        <v>3.4451999999999998</v>
      </c>
      <c r="S12" s="66">
        <f t="shared" si="7"/>
        <v>5</v>
      </c>
      <c r="T12" s="65">
        <f>VLOOKUP($A12,'Return Data'!$B$7:$R$2292,13,0)</f>
        <v>3.3896999999999999</v>
      </c>
      <c r="U12" s="66">
        <f t="shared" si="8"/>
        <v>8</v>
      </c>
      <c r="V12" s="65">
        <f>VLOOKUP($A12,'Return Data'!$B$7:$R$2292,17,0)</f>
        <v>3.4622999999999999</v>
      </c>
      <c r="W12" s="66">
        <f t="shared" si="9"/>
        <v>13</v>
      </c>
      <c r="X12" s="65">
        <f>VLOOKUP($A12,'Return Data'!$B$7:$R$2292,14,0)</f>
        <v>4.2819000000000003</v>
      </c>
      <c r="Y12" s="66">
        <f t="shared" si="10"/>
        <v>23</v>
      </c>
      <c r="Z12" s="65">
        <f>VLOOKUP($A12,'Return Data'!$B$7:$R$2292,16,0)</f>
        <v>6.6833999999999998</v>
      </c>
      <c r="AA12" s="67">
        <f t="shared" si="11"/>
        <v>25</v>
      </c>
    </row>
    <row r="13" spans="1:27" x14ac:dyDescent="0.3">
      <c r="A13" s="63" t="s">
        <v>232</v>
      </c>
      <c r="B13" s="64">
        <f>VLOOKUP($A13,'Return Data'!$B$7:$R$2292,3,0)</f>
        <v>44651</v>
      </c>
      <c r="C13" s="65">
        <f>VLOOKUP($A13,'Return Data'!$B$7:$R$2292,4,0)</f>
        <v>2541.0949000000001</v>
      </c>
      <c r="D13" s="65">
        <f>VLOOKUP($A13,'Return Data'!$B$7:$R$2292,5,0)</f>
        <v>6.1962000000000002</v>
      </c>
      <c r="E13" s="66">
        <f t="shared" si="0"/>
        <v>30</v>
      </c>
      <c r="F13" s="65">
        <f>VLOOKUP($A13,'Return Data'!$B$7:$R$2292,6,0)</f>
        <v>4.3724999999999996</v>
      </c>
      <c r="G13" s="66">
        <f t="shared" si="1"/>
        <v>30</v>
      </c>
      <c r="H13" s="65">
        <f>VLOOKUP($A13,'Return Data'!$B$7:$R$2292,7,0)</f>
        <v>3.8883000000000001</v>
      </c>
      <c r="I13" s="66">
        <f t="shared" si="2"/>
        <v>29</v>
      </c>
      <c r="J13" s="65">
        <f>VLOOKUP($A13,'Return Data'!$B$7:$R$2292,8,0)</f>
        <v>3.6726000000000001</v>
      </c>
      <c r="K13" s="66">
        <f t="shared" si="3"/>
        <v>28</v>
      </c>
      <c r="L13" s="65">
        <f>VLOOKUP($A13,'Return Data'!$B$7:$R$2292,9,0)</f>
        <v>3.5672999999999999</v>
      </c>
      <c r="M13" s="66">
        <f t="shared" si="4"/>
        <v>28</v>
      </c>
      <c r="N13" s="65">
        <f>VLOOKUP($A13,'Return Data'!$B$7:$R$2292,10,0)</f>
        <v>3.4784000000000002</v>
      </c>
      <c r="O13" s="66">
        <f t="shared" si="5"/>
        <v>25</v>
      </c>
      <c r="P13" s="65">
        <f>VLOOKUP($A13,'Return Data'!$B$7:$R$2292,11,0)</f>
        <v>3.4138999999999999</v>
      </c>
      <c r="Q13" s="66">
        <f t="shared" si="6"/>
        <v>25</v>
      </c>
      <c r="R13" s="65">
        <f>VLOOKUP($A13,'Return Data'!$B$7:$R$2292,12,0)</f>
        <v>3.3552</v>
      </c>
      <c r="S13" s="66">
        <f t="shared" si="7"/>
        <v>26</v>
      </c>
      <c r="T13" s="65">
        <f>VLOOKUP($A13,'Return Data'!$B$7:$R$2292,13,0)</f>
        <v>3.3258999999999999</v>
      </c>
      <c r="U13" s="66">
        <f t="shared" si="8"/>
        <v>26</v>
      </c>
      <c r="V13" s="65">
        <f>VLOOKUP($A13,'Return Data'!$B$7:$R$2292,17,0)</f>
        <v>3.2608999999999999</v>
      </c>
      <c r="W13" s="66">
        <f t="shared" si="9"/>
        <v>28</v>
      </c>
      <c r="X13" s="65">
        <f>VLOOKUP($A13,'Return Data'!$B$7:$R$2292,14,0)</f>
        <v>4.0929000000000002</v>
      </c>
      <c r="Y13" s="66">
        <f t="shared" si="10"/>
        <v>28</v>
      </c>
      <c r="Z13" s="65">
        <f>VLOOKUP($A13,'Return Data'!$B$7:$R$2292,16,0)</f>
        <v>7.0010000000000003</v>
      </c>
      <c r="AA13" s="67">
        <f t="shared" si="11"/>
        <v>14</v>
      </c>
    </row>
    <row r="14" spans="1:27" x14ac:dyDescent="0.3">
      <c r="A14" s="63" t="s">
        <v>233</v>
      </c>
      <c r="B14" s="64">
        <f>VLOOKUP($A14,'Return Data'!$B$7:$R$2292,3,0)</f>
        <v>44651</v>
      </c>
      <c r="C14" s="65">
        <f>VLOOKUP($A14,'Return Data'!$B$7:$R$2292,4,0)</f>
        <v>3017.9731999999999</v>
      </c>
      <c r="D14" s="65">
        <f>VLOOKUP($A14,'Return Data'!$B$7:$R$2292,5,0)</f>
        <v>8.1496999999999993</v>
      </c>
      <c r="E14" s="66">
        <f t="shared" si="0"/>
        <v>22</v>
      </c>
      <c r="F14" s="65">
        <f>VLOOKUP($A14,'Return Data'!$B$7:$R$2292,6,0)</f>
        <v>4.6665000000000001</v>
      </c>
      <c r="G14" s="66">
        <f t="shared" si="1"/>
        <v>23</v>
      </c>
      <c r="H14" s="65">
        <f>VLOOKUP($A14,'Return Data'!$B$7:$R$2292,7,0)</f>
        <v>4.0984999999999996</v>
      </c>
      <c r="I14" s="66">
        <f t="shared" si="2"/>
        <v>21</v>
      </c>
      <c r="J14" s="65">
        <f>VLOOKUP($A14,'Return Data'!$B$7:$R$2292,8,0)</f>
        <v>3.8069000000000002</v>
      </c>
      <c r="K14" s="66">
        <f t="shared" si="3"/>
        <v>22</v>
      </c>
      <c r="L14" s="65">
        <f>VLOOKUP($A14,'Return Data'!$B$7:$R$2292,9,0)</f>
        <v>3.7349999999999999</v>
      </c>
      <c r="M14" s="66">
        <f t="shared" si="4"/>
        <v>10</v>
      </c>
      <c r="N14" s="65">
        <f>VLOOKUP($A14,'Return Data'!$B$7:$R$2292,10,0)</f>
        <v>3.5644</v>
      </c>
      <c r="O14" s="66">
        <f t="shared" si="5"/>
        <v>8</v>
      </c>
      <c r="P14" s="65">
        <f>VLOOKUP($A14,'Return Data'!$B$7:$R$2292,11,0)</f>
        <v>3.5038999999999998</v>
      </c>
      <c r="Q14" s="66">
        <f t="shared" si="6"/>
        <v>9</v>
      </c>
      <c r="R14" s="65">
        <f>VLOOKUP($A14,'Return Data'!$B$7:$R$2292,12,0)</f>
        <v>3.3999000000000001</v>
      </c>
      <c r="S14" s="66">
        <f t="shared" si="7"/>
        <v>14</v>
      </c>
      <c r="T14" s="65">
        <f>VLOOKUP($A14,'Return Data'!$B$7:$R$2292,13,0)</f>
        <v>3.3673000000000002</v>
      </c>
      <c r="U14" s="66">
        <f t="shared" si="8"/>
        <v>15</v>
      </c>
      <c r="V14" s="65">
        <f>VLOOKUP($A14,'Return Data'!$B$7:$R$2292,17,0)</f>
        <v>3.4110999999999998</v>
      </c>
      <c r="W14" s="66">
        <f t="shared" si="9"/>
        <v>22</v>
      </c>
      <c r="X14" s="65">
        <f>VLOOKUP($A14,'Return Data'!$B$7:$R$2292,14,0)</f>
        <v>4.3129999999999997</v>
      </c>
      <c r="Y14" s="66">
        <f t="shared" si="10"/>
        <v>17</v>
      </c>
      <c r="Z14" s="65">
        <f>VLOOKUP($A14,'Return Data'!$B$7:$R$2292,16,0)</f>
        <v>6.9829999999999997</v>
      </c>
      <c r="AA14" s="67">
        <f t="shared" si="11"/>
        <v>16</v>
      </c>
    </row>
    <row r="15" spans="1:27" x14ac:dyDescent="0.3">
      <c r="A15" s="63" t="s">
        <v>234</v>
      </c>
      <c r="B15" s="64">
        <f>VLOOKUP($A15,'Return Data'!$B$7:$R$2292,3,0)</f>
        <v>44651</v>
      </c>
      <c r="C15" s="65">
        <f>VLOOKUP($A15,'Return Data'!$B$7:$R$2292,4,0)</f>
        <v>2709.7321000000002</v>
      </c>
      <c r="D15" s="65">
        <f>VLOOKUP($A15,'Return Data'!$B$7:$R$2292,5,0)</f>
        <v>6.9478</v>
      </c>
      <c r="E15" s="66">
        <f t="shared" si="0"/>
        <v>29</v>
      </c>
      <c r="F15" s="65">
        <f>VLOOKUP($A15,'Return Data'!$B$7:$R$2292,6,0)</f>
        <v>4.4957000000000003</v>
      </c>
      <c r="G15" s="66">
        <f t="shared" si="1"/>
        <v>26</v>
      </c>
      <c r="H15" s="65">
        <f>VLOOKUP($A15,'Return Data'!$B$7:$R$2292,7,0)</f>
        <v>3.9908999999999999</v>
      </c>
      <c r="I15" s="66">
        <f t="shared" si="2"/>
        <v>27</v>
      </c>
      <c r="J15" s="65">
        <f>VLOOKUP($A15,'Return Data'!$B$7:$R$2292,8,0)</f>
        <v>3.6650999999999998</v>
      </c>
      <c r="K15" s="66">
        <f t="shared" si="3"/>
        <v>29</v>
      </c>
      <c r="L15" s="65">
        <f>VLOOKUP($A15,'Return Data'!$B$7:$R$2292,9,0)</f>
        <v>3.4908000000000001</v>
      </c>
      <c r="M15" s="66">
        <f t="shared" si="4"/>
        <v>30</v>
      </c>
      <c r="N15" s="65">
        <f>VLOOKUP($A15,'Return Data'!$B$7:$R$2292,10,0)</f>
        <v>3.3408000000000002</v>
      </c>
      <c r="O15" s="66">
        <f t="shared" si="5"/>
        <v>32</v>
      </c>
      <c r="P15" s="65">
        <f>VLOOKUP($A15,'Return Data'!$B$7:$R$2292,11,0)</f>
        <v>3.3205</v>
      </c>
      <c r="Q15" s="66">
        <f t="shared" si="6"/>
        <v>31</v>
      </c>
      <c r="R15" s="65">
        <f>VLOOKUP($A15,'Return Data'!$B$7:$R$2292,12,0)</f>
        <v>3.2888999999999999</v>
      </c>
      <c r="S15" s="66">
        <f t="shared" si="7"/>
        <v>28</v>
      </c>
      <c r="T15" s="65">
        <f>VLOOKUP($A15,'Return Data'!$B$7:$R$2292,13,0)</f>
        <v>3.2907999999999999</v>
      </c>
      <c r="U15" s="66">
        <f t="shared" si="8"/>
        <v>28</v>
      </c>
      <c r="V15" s="65">
        <f>VLOOKUP($A15,'Return Data'!$B$7:$R$2292,17,0)</f>
        <v>3.3879999999999999</v>
      </c>
      <c r="W15" s="66">
        <f t="shared" si="9"/>
        <v>26</v>
      </c>
      <c r="X15" s="65">
        <f>VLOOKUP($A15,'Return Data'!$B$7:$R$2292,14,0)</f>
        <v>4.3071999999999999</v>
      </c>
      <c r="Y15" s="66">
        <f t="shared" si="10"/>
        <v>19</v>
      </c>
      <c r="Z15" s="65">
        <f>VLOOKUP($A15,'Return Data'!$B$7:$R$2292,16,0)</f>
        <v>7.0011999999999999</v>
      </c>
      <c r="AA15" s="67">
        <f t="shared" si="11"/>
        <v>13</v>
      </c>
    </row>
    <row r="16" spans="1:27" x14ac:dyDescent="0.3">
      <c r="A16" s="63" t="s">
        <v>236</v>
      </c>
      <c r="B16" s="64">
        <f>VLOOKUP($A16,'Return Data'!$B$7:$R$2292,3,0)</f>
        <v>44651</v>
      </c>
      <c r="C16" s="65">
        <f>VLOOKUP($A16,'Return Data'!$B$7:$R$2292,4,0)</f>
        <v>4151.7977000000001</v>
      </c>
      <c r="D16" s="65">
        <f>VLOOKUP($A16,'Return Data'!$B$7:$R$2292,5,0)</f>
        <v>9.2112999999999996</v>
      </c>
      <c r="E16" s="66">
        <f t="shared" si="0"/>
        <v>10</v>
      </c>
      <c r="F16" s="65">
        <f>VLOOKUP($A16,'Return Data'!$B$7:$R$2292,6,0)</f>
        <v>5.1721000000000004</v>
      </c>
      <c r="G16" s="66">
        <f t="shared" si="1"/>
        <v>9</v>
      </c>
      <c r="H16" s="65">
        <f>VLOOKUP($A16,'Return Data'!$B$7:$R$2292,7,0)</f>
        <v>4.2884000000000002</v>
      </c>
      <c r="I16" s="66">
        <f t="shared" si="2"/>
        <v>9</v>
      </c>
      <c r="J16" s="65">
        <f>VLOOKUP($A16,'Return Data'!$B$7:$R$2292,8,0)</f>
        <v>3.8731</v>
      </c>
      <c r="K16" s="66">
        <f t="shared" si="3"/>
        <v>12</v>
      </c>
      <c r="L16" s="65">
        <f>VLOOKUP($A16,'Return Data'!$B$7:$R$2292,9,0)</f>
        <v>3.7134</v>
      </c>
      <c r="M16" s="66">
        <f t="shared" si="4"/>
        <v>12</v>
      </c>
      <c r="N16" s="65">
        <f>VLOOKUP($A16,'Return Data'!$B$7:$R$2292,10,0)</f>
        <v>3.5078999999999998</v>
      </c>
      <c r="O16" s="66">
        <f t="shared" si="5"/>
        <v>23</v>
      </c>
      <c r="P16" s="65">
        <f>VLOOKUP($A16,'Return Data'!$B$7:$R$2292,11,0)</f>
        <v>3.4567000000000001</v>
      </c>
      <c r="Q16" s="66">
        <f t="shared" si="6"/>
        <v>21</v>
      </c>
      <c r="R16" s="65">
        <f>VLOOKUP($A16,'Return Data'!$B$7:$R$2292,12,0)</f>
        <v>3.3849999999999998</v>
      </c>
      <c r="S16" s="66">
        <f t="shared" si="7"/>
        <v>21</v>
      </c>
      <c r="T16" s="65">
        <f>VLOOKUP($A16,'Return Data'!$B$7:$R$2292,13,0)</f>
        <v>3.3382999999999998</v>
      </c>
      <c r="U16" s="66">
        <f t="shared" si="8"/>
        <v>22</v>
      </c>
      <c r="V16" s="65">
        <f>VLOOKUP($A16,'Return Data'!$B$7:$R$2292,17,0)</f>
        <v>3.3950999999999998</v>
      </c>
      <c r="W16" s="66">
        <f t="shared" si="9"/>
        <v>25</v>
      </c>
      <c r="X16" s="65">
        <f>VLOOKUP($A16,'Return Data'!$B$7:$R$2292,14,0)</f>
        <v>4.2853000000000003</v>
      </c>
      <c r="Y16" s="66">
        <f t="shared" si="10"/>
        <v>21</v>
      </c>
      <c r="Z16" s="65">
        <f>VLOOKUP($A16,'Return Data'!$B$7:$R$2292,16,0)</f>
        <v>6.8564999999999996</v>
      </c>
      <c r="AA16" s="67">
        <f t="shared" si="11"/>
        <v>21</v>
      </c>
    </row>
    <row r="17" spans="1:27" x14ac:dyDescent="0.3">
      <c r="A17" s="63" t="s">
        <v>237</v>
      </c>
      <c r="B17" s="64">
        <f>VLOOKUP($A17,'Return Data'!$B$7:$R$2292,3,0)</f>
        <v>44651</v>
      </c>
      <c r="C17" s="65">
        <f>VLOOKUP($A17,'Return Data'!$B$7:$R$2292,4,0)</f>
        <v>2106.9529000000002</v>
      </c>
      <c r="D17" s="65">
        <f>VLOOKUP($A17,'Return Data'!$B$7:$R$2292,5,0)</f>
        <v>10.1319</v>
      </c>
      <c r="E17" s="66">
        <f t="shared" si="0"/>
        <v>2</v>
      </c>
      <c r="F17" s="65">
        <f>VLOOKUP($A17,'Return Data'!$B$7:$R$2292,6,0)</f>
        <v>5.3571</v>
      </c>
      <c r="G17" s="66">
        <f t="shared" si="1"/>
        <v>2</v>
      </c>
      <c r="H17" s="65">
        <f>VLOOKUP($A17,'Return Data'!$B$7:$R$2292,7,0)</f>
        <v>4.2873999999999999</v>
      </c>
      <c r="I17" s="66">
        <f t="shared" si="2"/>
        <v>10</v>
      </c>
      <c r="J17" s="65">
        <f>VLOOKUP($A17,'Return Data'!$B$7:$R$2292,8,0)</f>
        <v>3.8818000000000001</v>
      </c>
      <c r="K17" s="66">
        <f t="shared" si="3"/>
        <v>9</v>
      </c>
      <c r="L17" s="65">
        <f>VLOOKUP($A17,'Return Data'!$B$7:$R$2292,9,0)</f>
        <v>3.6777000000000002</v>
      </c>
      <c r="M17" s="66">
        <f t="shared" si="4"/>
        <v>19</v>
      </c>
      <c r="N17" s="65">
        <f>VLOOKUP($A17,'Return Data'!$B$7:$R$2292,10,0)</f>
        <v>3.5501</v>
      </c>
      <c r="O17" s="66">
        <f t="shared" si="5"/>
        <v>12</v>
      </c>
      <c r="P17" s="65">
        <f>VLOOKUP($A17,'Return Data'!$B$7:$R$2292,11,0)</f>
        <v>3.4821</v>
      </c>
      <c r="Q17" s="66">
        <f t="shared" si="6"/>
        <v>13</v>
      </c>
      <c r="R17" s="65">
        <f>VLOOKUP($A17,'Return Data'!$B$7:$R$2292,12,0)</f>
        <v>3.3980999999999999</v>
      </c>
      <c r="S17" s="66">
        <f t="shared" si="7"/>
        <v>15</v>
      </c>
      <c r="T17" s="65">
        <f>VLOOKUP($A17,'Return Data'!$B$7:$R$2292,13,0)</f>
        <v>3.3622000000000001</v>
      </c>
      <c r="U17" s="66">
        <f t="shared" si="8"/>
        <v>16</v>
      </c>
      <c r="V17" s="65">
        <f>VLOOKUP($A17,'Return Data'!$B$7:$R$2292,17,0)</f>
        <v>3.4329999999999998</v>
      </c>
      <c r="W17" s="66">
        <f t="shared" si="9"/>
        <v>18</v>
      </c>
      <c r="X17" s="65">
        <f>VLOOKUP($A17,'Return Data'!$B$7:$R$2292,14,0)</f>
        <v>4.3120000000000003</v>
      </c>
      <c r="Y17" s="66">
        <f t="shared" si="10"/>
        <v>18</v>
      </c>
      <c r="Z17" s="65">
        <f>VLOOKUP($A17,'Return Data'!$B$7:$R$2292,16,0)</f>
        <v>4.2656000000000001</v>
      </c>
      <c r="AA17" s="67">
        <f t="shared" si="11"/>
        <v>32</v>
      </c>
    </row>
    <row r="18" spans="1:27" x14ac:dyDescent="0.3">
      <c r="A18" s="63" t="s">
        <v>238</v>
      </c>
      <c r="B18" s="64">
        <f>VLOOKUP($A18,'Return Data'!$B$7:$R$2292,3,0)</f>
        <v>44651</v>
      </c>
      <c r="C18" s="65">
        <f>VLOOKUP($A18,'Return Data'!$B$7:$R$2292,4,0)</f>
        <v>313.14359999999999</v>
      </c>
      <c r="D18" s="65">
        <f>VLOOKUP($A18,'Return Data'!$B$7:$R$2292,5,0)</f>
        <v>10.038600000000001</v>
      </c>
      <c r="E18" s="66">
        <f t="shared" si="0"/>
        <v>4</v>
      </c>
      <c r="F18" s="65">
        <f>VLOOKUP($A18,'Return Data'!$B$7:$R$2292,6,0)</f>
        <v>5.3174999999999999</v>
      </c>
      <c r="G18" s="66">
        <f t="shared" si="1"/>
        <v>3</v>
      </c>
      <c r="H18" s="65">
        <f>VLOOKUP($A18,'Return Data'!$B$7:$R$2292,7,0)</f>
        <v>4.3680000000000003</v>
      </c>
      <c r="I18" s="66">
        <f t="shared" si="2"/>
        <v>7</v>
      </c>
      <c r="J18" s="65">
        <f>VLOOKUP($A18,'Return Data'!$B$7:$R$2292,8,0)</f>
        <v>3.8921999999999999</v>
      </c>
      <c r="K18" s="66">
        <f t="shared" si="3"/>
        <v>8</v>
      </c>
      <c r="L18" s="65">
        <f>VLOOKUP($A18,'Return Data'!$B$7:$R$2292,9,0)</f>
        <v>3.7391000000000001</v>
      </c>
      <c r="M18" s="66">
        <f t="shared" si="4"/>
        <v>9</v>
      </c>
      <c r="N18" s="65">
        <f>VLOOKUP($A18,'Return Data'!$B$7:$R$2292,10,0)</f>
        <v>3.5198</v>
      </c>
      <c r="O18" s="66">
        <f t="shared" si="5"/>
        <v>22</v>
      </c>
      <c r="P18" s="65">
        <f>VLOOKUP($A18,'Return Data'!$B$7:$R$2292,11,0)</f>
        <v>3.4445000000000001</v>
      </c>
      <c r="Q18" s="66">
        <f t="shared" si="6"/>
        <v>24</v>
      </c>
      <c r="R18" s="65">
        <f>VLOOKUP($A18,'Return Data'!$B$7:$R$2292,12,0)</f>
        <v>3.3744999999999998</v>
      </c>
      <c r="S18" s="66">
        <f t="shared" si="7"/>
        <v>23</v>
      </c>
      <c r="T18" s="65">
        <f>VLOOKUP($A18,'Return Data'!$B$7:$R$2292,13,0)</f>
        <v>3.3330000000000002</v>
      </c>
      <c r="U18" s="66">
        <f t="shared" si="8"/>
        <v>24</v>
      </c>
      <c r="V18" s="65">
        <f>VLOOKUP($A18,'Return Data'!$B$7:$R$2292,17,0)</f>
        <v>3.4685999999999999</v>
      </c>
      <c r="W18" s="66">
        <f t="shared" si="9"/>
        <v>11</v>
      </c>
      <c r="X18" s="65">
        <f>VLOOKUP($A18,'Return Data'!$B$7:$R$2292,14,0)</f>
        <v>4.3677999999999999</v>
      </c>
      <c r="Y18" s="66">
        <f t="shared" si="10"/>
        <v>9</v>
      </c>
      <c r="Z18" s="65">
        <f>VLOOKUP($A18,'Return Data'!$B$7:$R$2292,16,0)</f>
        <v>7.2183000000000002</v>
      </c>
      <c r="AA18" s="67">
        <f t="shared" si="11"/>
        <v>4</v>
      </c>
    </row>
    <row r="19" spans="1:27" x14ac:dyDescent="0.3">
      <c r="A19" s="63" t="s">
        <v>239</v>
      </c>
      <c r="B19" s="64">
        <f>VLOOKUP($A19,'Return Data'!$B$7:$R$2292,3,0)</f>
        <v>44651</v>
      </c>
      <c r="C19" s="65">
        <f>VLOOKUP($A19,'Return Data'!$B$7:$R$2292,4,0)</f>
        <v>2272.5997000000002</v>
      </c>
      <c r="D19" s="65">
        <f>VLOOKUP($A19,'Return Data'!$B$7:$R$2292,5,0)</f>
        <v>9.3048000000000002</v>
      </c>
      <c r="E19" s="66">
        <f t="shared" si="0"/>
        <v>8</v>
      </c>
      <c r="F19" s="65">
        <f>VLOOKUP($A19,'Return Data'!$B$7:$R$2292,6,0)</f>
        <v>5.1426999999999996</v>
      </c>
      <c r="G19" s="66">
        <f t="shared" si="1"/>
        <v>10</v>
      </c>
      <c r="H19" s="65">
        <f>VLOOKUP($A19,'Return Data'!$B$7:$R$2292,7,0)</f>
        <v>4.3322000000000003</v>
      </c>
      <c r="I19" s="66">
        <f t="shared" si="2"/>
        <v>8</v>
      </c>
      <c r="J19" s="65">
        <f>VLOOKUP($A19,'Return Data'!$B$7:$R$2292,8,0)</f>
        <v>3.8714</v>
      </c>
      <c r="K19" s="66">
        <f t="shared" si="3"/>
        <v>13</v>
      </c>
      <c r="L19" s="65">
        <f>VLOOKUP($A19,'Return Data'!$B$7:$R$2292,9,0)</f>
        <v>3.6713</v>
      </c>
      <c r="M19" s="66">
        <f t="shared" si="4"/>
        <v>21</v>
      </c>
      <c r="N19" s="65">
        <f>VLOOKUP($A19,'Return Data'!$B$7:$R$2292,10,0)</f>
        <v>3.6291000000000002</v>
      </c>
      <c r="O19" s="66">
        <f t="shared" si="5"/>
        <v>3</v>
      </c>
      <c r="P19" s="65">
        <f>VLOOKUP($A19,'Return Data'!$B$7:$R$2292,11,0)</f>
        <v>3.5716999999999999</v>
      </c>
      <c r="Q19" s="66">
        <f t="shared" si="6"/>
        <v>4</v>
      </c>
      <c r="R19" s="65">
        <f>VLOOKUP($A19,'Return Data'!$B$7:$R$2292,12,0)</f>
        <v>3.4824999999999999</v>
      </c>
      <c r="S19" s="66">
        <f t="shared" si="7"/>
        <v>3</v>
      </c>
      <c r="T19" s="65">
        <f>VLOOKUP($A19,'Return Data'!$B$7:$R$2292,13,0)</f>
        <v>3.4756</v>
      </c>
      <c r="U19" s="66">
        <f t="shared" si="8"/>
        <v>3</v>
      </c>
      <c r="V19" s="65">
        <f>VLOOKUP($A19,'Return Data'!$B$7:$R$2292,17,0)</f>
        <v>3.6482000000000001</v>
      </c>
      <c r="W19" s="66">
        <f t="shared" si="9"/>
        <v>2</v>
      </c>
      <c r="X19" s="65">
        <f>VLOOKUP($A19,'Return Data'!$B$7:$R$2292,14,0)</f>
        <v>4.5218999999999996</v>
      </c>
      <c r="Y19" s="66">
        <f t="shared" si="10"/>
        <v>2</v>
      </c>
      <c r="Z19" s="65">
        <f>VLOOKUP($A19,'Return Data'!$B$7:$R$2292,16,0)</f>
        <v>7.2465000000000002</v>
      </c>
      <c r="AA19" s="67">
        <f t="shared" si="11"/>
        <v>3</v>
      </c>
    </row>
    <row r="20" spans="1:27" x14ac:dyDescent="0.3">
      <c r="A20" s="63" t="s">
        <v>240</v>
      </c>
      <c r="B20" s="64">
        <f>VLOOKUP($A20,'Return Data'!$B$7:$R$2292,3,0)</f>
        <v>44651</v>
      </c>
      <c r="C20" s="65">
        <f>VLOOKUP($A20,'Return Data'!$B$7:$R$2292,4,0)</f>
        <v>2556.5569</v>
      </c>
      <c r="D20" s="65">
        <f>VLOOKUP($A20,'Return Data'!$B$7:$R$2292,5,0)</f>
        <v>7.6868999999999996</v>
      </c>
      <c r="E20" s="66">
        <f t="shared" si="0"/>
        <v>25</v>
      </c>
      <c r="F20" s="65">
        <f>VLOOKUP($A20,'Return Data'!$B$7:$R$2292,6,0)</f>
        <v>4.4146000000000001</v>
      </c>
      <c r="G20" s="66">
        <f t="shared" si="1"/>
        <v>29</v>
      </c>
      <c r="H20" s="65">
        <f>VLOOKUP($A20,'Return Data'!$B$7:$R$2292,7,0)</f>
        <v>3.9679000000000002</v>
      </c>
      <c r="I20" s="66">
        <f t="shared" si="2"/>
        <v>28</v>
      </c>
      <c r="J20" s="65">
        <f>VLOOKUP($A20,'Return Data'!$B$7:$R$2292,8,0)</f>
        <v>3.7357999999999998</v>
      </c>
      <c r="K20" s="66">
        <f t="shared" si="3"/>
        <v>26</v>
      </c>
      <c r="L20" s="65">
        <f>VLOOKUP($A20,'Return Data'!$B$7:$R$2292,9,0)</f>
        <v>3.6476000000000002</v>
      </c>
      <c r="M20" s="66">
        <f t="shared" si="4"/>
        <v>24</v>
      </c>
      <c r="N20" s="65">
        <f>VLOOKUP($A20,'Return Data'!$B$7:$R$2292,10,0)</f>
        <v>3.5308000000000002</v>
      </c>
      <c r="O20" s="66">
        <f t="shared" si="5"/>
        <v>19</v>
      </c>
      <c r="P20" s="65">
        <f>VLOOKUP($A20,'Return Data'!$B$7:$R$2292,11,0)</f>
        <v>3.4615</v>
      </c>
      <c r="Q20" s="66">
        <f t="shared" si="6"/>
        <v>19</v>
      </c>
      <c r="R20" s="65">
        <f>VLOOKUP($A20,'Return Data'!$B$7:$R$2292,12,0)</f>
        <v>3.3898000000000001</v>
      </c>
      <c r="S20" s="66">
        <f t="shared" si="7"/>
        <v>19</v>
      </c>
      <c r="T20" s="65">
        <f>VLOOKUP($A20,'Return Data'!$B$7:$R$2292,13,0)</f>
        <v>3.3588</v>
      </c>
      <c r="U20" s="66">
        <f t="shared" si="8"/>
        <v>18</v>
      </c>
      <c r="V20" s="65">
        <f>VLOOKUP($A20,'Return Data'!$B$7:$R$2292,17,0)</f>
        <v>3.4051</v>
      </c>
      <c r="W20" s="66">
        <f t="shared" si="9"/>
        <v>24</v>
      </c>
      <c r="X20" s="65">
        <f>VLOOKUP($A20,'Return Data'!$B$7:$R$2292,14,0)</f>
        <v>4.2308000000000003</v>
      </c>
      <c r="Y20" s="66">
        <f t="shared" si="10"/>
        <v>25</v>
      </c>
      <c r="Z20" s="65">
        <f>VLOOKUP($A20,'Return Data'!$B$7:$R$2292,16,0)</f>
        <v>5.3506999999999998</v>
      </c>
      <c r="AA20" s="67">
        <f t="shared" si="11"/>
        <v>30</v>
      </c>
    </row>
    <row r="21" spans="1:27" x14ac:dyDescent="0.3">
      <c r="A21" s="63" t="s">
        <v>241</v>
      </c>
      <c r="B21" s="64">
        <f>VLOOKUP($A21,'Return Data'!$B$7:$R$2292,3,0)</f>
        <v>44651</v>
      </c>
      <c r="C21" s="65">
        <f>VLOOKUP($A21,'Return Data'!$B$7:$R$2292,4,0)</f>
        <v>1634.2097000000001</v>
      </c>
      <c r="D21" s="65">
        <f>VLOOKUP($A21,'Return Data'!$B$7:$R$2292,5,0)</f>
        <v>7.8815</v>
      </c>
      <c r="E21" s="66">
        <f t="shared" si="0"/>
        <v>23</v>
      </c>
      <c r="F21" s="65">
        <f>VLOOKUP($A21,'Return Data'!$B$7:$R$2292,6,0)</f>
        <v>4.4724000000000004</v>
      </c>
      <c r="G21" s="66">
        <f t="shared" si="1"/>
        <v>28</v>
      </c>
      <c r="H21" s="65">
        <f>VLOOKUP($A21,'Return Data'!$B$7:$R$2292,7,0)</f>
        <v>3.8054999999999999</v>
      </c>
      <c r="I21" s="66">
        <f t="shared" si="2"/>
        <v>30</v>
      </c>
      <c r="J21" s="65">
        <f>VLOOKUP($A21,'Return Data'!$B$7:$R$2292,8,0)</f>
        <v>3.6619999999999999</v>
      </c>
      <c r="K21" s="66">
        <f t="shared" si="3"/>
        <v>30</v>
      </c>
      <c r="L21" s="65">
        <f>VLOOKUP($A21,'Return Data'!$B$7:$R$2292,9,0)</f>
        <v>3.4826000000000001</v>
      </c>
      <c r="M21" s="66">
        <f t="shared" si="4"/>
        <v>31</v>
      </c>
      <c r="N21" s="65">
        <f>VLOOKUP($A21,'Return Data'!$B$7:$R$2292,10,0)</f>
        <v>3.4129</v>
      </c>
      <c r="O21" s="66">
        <f t="shared" si="5"/>
        <v>29</v>
      </c>
      <c r="P21" s="65">
        <f>VLOOKUP($A21,'Return Data'!$B$7:$R$2292,11,0)</f>
        <v>3.3431999999999999</v>
      </c>
      <c r="Q21" s="66">
        <f t="shared" si="6"/>
        <v>28</v>
      </c>
      <c r="R21" s="65">
        <f>VLOOKUP($A21,'Return Data'!$B$7:$R$2292,12,0)</f>
        <v>3.2233000000000001</v>
      </c>
      <c r="S21" s="66">
        <f t="shared" si="7"/>
        <v>31</v>
      </c>
      <c r="T21" s="65">
        <f>VLOOKUP($A21,'Return Data'!$B$7:$R$2292,13,0)</f>
        <v>3.1631999999999998</v>
      </c>
      <c r="U21" s="66">
        <f t="shared" si="8"/>
        <v>31</v>
      </c>
      <c r="V21" s="65">
        <f>VLOOKUP($A21,'Return Data'!$B$7:$R$2292,17,0)</f>
        <v>3.0581</v>
      </c>
      <c r="W21" s="66">
        <f t="shared" si="9"/>
        <v>32</v>
      </c>
      <c r="X21" s="65">
        <f>VLOOKUP($A21,'Return Data'!$B$7:$R$2292,14,0)</f>
        <v>3.8369</v>
      </c>
      <c r="Y21" s="66">
        <f t="shared" si="10"/>
        <v>33</v>
      </c>
      <c r="Z21" s="65">
        <f>VLOOKUP($A21,'Return Data'!$B$7:$R$2292,16,0)</f>
        <v>6.0307000000000004</v>
      </c>
      <c r="AA21" s="67">
        <f t="shared" si="11"/>
        <v>28</v>
      </c>
    </row>
    <row r="22" spans="1:27" x14ac:dyDescent="0.3">
      <c r="A22" s="63" t="s">
        <v>1940</v>
      </c>
      <c r="B22" s="64">
        <f>VLOOKUP($A22,'Return Data'!$B$7:$R$2292,3,0)</f>
        <v>44651</v>
      </c>
      <c r="C22" s="65">
        <f>VLOOKUP($A22,'Return Data'!$B$7:$R$2292,4,0)</f>
        <v>2050.9677000000001</v>
      </c>
      <c r="D22" s="65">
        <f>VLOOKUP($A22,'Return Data'!$B$7:$R$2292,5,0)</f>
        <v>4.6562000000000001</v>
      </c>
      <c r="E22" s="66">
        <f t="shared" si="0"/>
        <v>35</v>
      </c>
      <c r="F22" s="65">
        <f>VLOOKUP($A22,'Return Data'!$B$7:$R$2292,6,0)</f>
        <v>3.6084000000000001</v>
      </c>
      <c r="G22" s="66">
        <f t="shared" si="1"/>
        <v>35</v>
      </c>
      <c r="H22" s="65">
        <f>VLOOKUP($A22,'Return Data'!$B$7:$R$2292,7,0)</f>
        <v>3.3666999999999998</v>
      </c>
      <c r="I22" s="66">
        <f t="shared" si="2"/>
        <v>35</v>
      </c>
      <c r="J22" s="65">
        <f>VLOOKUP($A22,'Return Data'!$B$7:$R$2292,8,0)</f>
        <v>3.2795999999999998</v>
      </c>
      <c r="K22" s="66">
        <f t="shared" si="3"/>
        <v>33</v>
      </c>
      <c r="L22" s="65">
        <f>VLOOKUP($A22,'Return Data'!$B$7:$R$2292,9,0)</f>
        <v>3.2309000000000001</v>
      </c>
      <c r="M22" s="66">
        <f t="shared" si="4"/>
        <v>34</v>
      </c>
      <c r="N22" s="65">
        <f>VLOOKUP($A22,'Return Data'!$B$7:$R$2292,10,0)</f>
        <v>3.2522000000000002</v>
      </c>
      <c r="O22" s="66">
        <f t="shared" si="5"/>
        <v>34</v>
      </c>
      <c r="P22" s="65">
        <f>VLOOKUP($A22,'Return Data'!$B$7:$R$2292,11,0)</f>
        <v>3.1859999999999999</v>
      </c>
      <c r="Q22" s="66">
        <f t="shared" si="6"/>
        <v>33</v>
      </c>
      <c r="R22" s="65">
        <f>VLOOKUP($A22,'Return Data'!$B$7:$R$2292,12,0)</f>
        <v>3.1120999999999999</v>
      </c>
      <c r="S22" s="66">
        <f t="shared" si="7"/>
        <v>33</v>
      </c>
      <c r="T22" s="65">
        <f>VLOOKUP($A22,'Return Data'!$B$7:$R$2292,13,0)</f>
        <v>3.0577000000000001</v>
      </c>
      <c r="U22" s="66">
        <f t="shared" si="8"/>
        <v>33</v>
      </c>
      <c r="V22" s="65">
        <f>VLOOKUP($A22,'Return Data'!$B$7:$R$2292,17,0)</f>
        <v>3.2019000000000002</v>
      </c>
      <c r="W22" s="66">
        <f t="shared" si="9"/>
        <v>29</v>
      </c>
      <c r="X22" s="65">
        <f>VLOOKUP($A22,'Return Data'!$B$7:$R$2292,14,0)</f>
        <v>4.1673999999999998</v>
      </c>
      <c r="Y22" s="66">
        <f t="shared" si="10"/>
        <v>26</v>
      </c>
      <c r="Z22" s="65">
        <f>VLOOKUP($A22,'Return Data'!$B$7:$R$2292,16,0)</f>
        <v>7.1238000000000001</v>
      </c>
      <c r="AA22" s="67">
        <f t="shared" si="11"/>
        <v>8</v>
      </c>
    </row>
    <row r="23" spans="1:27" x14ac:dyDescent="0.3">
      <c r="A23" s="63" t="s">
        <v>243</v>
      </c>
      <c r="B23" s="64">
        <f>VLOOKUP($A23,'Return Data'!$B$7:$R$2292,3,0)</f>
        <v>44651</v>
      </c>
      <c r="C23" s="65">
        <f>VLOOKUP($A23,'Return Data'!$B$7:$R$2292,4,0)</f>
        <v>2904.8798999999999</v>
      </c>
      <c r="D23" s="65">
        <f>VLOOKUP($A23,'Return Data'!$B$7:$R$2292,5,0)</f>
        <v>8.2394999999999996</v>
      </c>
      <c r="E23" s="66">
        <f t="shared" si="0"/>
        <v>21</v>
      </c>
      <c r="F23" s="65">
        <f>VLOOKUP($A23,'Return Data'!$B$7:$R$2292,6,0)</f>
        <v>4.8558000000000003</v>
      </c>
      <c r="G23" s="66">
        <f t="shared" si="1"/>
        <v>18</v>
      </c>
      <c r="H23" s="65">
        <f>VLOOKUP($A23,'Return Data'!$B$7:$R$2292,7,0)</f>
        <v>4.2095000000000002</v>
      </c>
      <c r="I23" s="66">
        <f t="shared" si="2"/>
        <v>15</v>
      </c>
      <c r="J23" s="65">
        <f>VLOOKUP($A23,'Return Data'!$B$7:$R$2292,8,0)</f>
        <v>3.8692000000000002</v>
      </c>
      <c r="K23" s="66">
        <f t="shared" si="3"/>
        <v>14</v>
      </c>
      <c r="L23" s="65">
        <f>VLOOKUP($A23,'Return Data'!$B$7:$R$2292,9,0)</f>
        <v>3.7263000000000002</v>
      </c>
      <c r="M23" s="66">
        <f t="shared" si="4"/>
        <v>11</v>
      </c>
      <c r="N23" s="65">
        <f>VLOOKUP($A23,'Return Data'!$B$7:$R$2292,10,0)</f>
        <v>3.5472000000000001</v>
      </c>
      <c r="O23" s="66">
        <f t="shared" si="5"/>
        <v>16</v>
      </c>
      <c r="P23" s="65">
        <f>VLOOKUP($A23,'Return Data'!$B$7:$R$2292,11,0)</f>
        <v>3.4729999999999999</v>
      </c>
      <c r="Q23" s="66">
        <f t="shared" si="6"/>
        <v>14</v>
      </c>
      <c r="R23" s="65">
        <f>VLOOKUP($A23,'Return Data'!$B$7:$R$2292,12,0)</f>
        <v>3.4079000000000002</v>
      </c>
      <c r="S23" s="66">
        <f t="shared" si="7"/>
        <v>11</v>
      </c>
      <c r="T23" s="65">
        <f>VLOOKUP($A23,'Return Data'!$B$7:$R$2292,13,0)</f>
        <v>3.3677000000000001</v>
      </c>
      <c r="U23" s="66">
        <f t="shared" si="8"/>
        <v>14</v>
      </c>
      <c r="V23" s="65">
        <f>VLOOKUP($A23,'Return Data'!$B$7:$R$2292,17,0)</f>
        <v>3.4398</v>
      </c>
      <c r="W23" s="66">
        <f t="shared" si="9"/>
        <v>15</v>
      </c>
      <c r="X23" s="65">
        <f>VLOOKUP($A23,'Return Data'!$B$7:$R$2292,14,0)</f>
        <v>4.2767999999999997</v>
      </c>
      <c r="Y23" s="66">
        <f t="shared" si="10"/>
        <v>24</v>
      </c>
      <c r="Z23" s="65">
        <f>VLOOKUP($A23,'Return Data'!$B$7:$R$2292,16,0)</f>
        <v>7.1806000000000001</v>
      </c>
      <c r="AA23" s="67">
        <f t="shared" si="11"/>
        <v>6</v>
      </c>
    </row>
    <row r="24" spans="1:27" x14ac:dyDescent="0.3">
      <c r="A24" s="63" t="s">
        <v>244</v>
      </c>
      <c r="B24" s="64">
        <f>VLOOKUP($A24,'Return Data'!$B$7:$R$2292,3,0)</f>
        <v>44651</v>
      </c>
      <c r="C24" s="65">
        <f>VLOOKUP($A24,'Return Data'!$B$7:$R$2292,4,0)</f>
        <v>1111.4993999999999</v>
      </c>
      <c r="D24" s="65">
        <f>VLOOKUP($A24,'Return Data'!$B$7:$R$2292,5,0)</f>
        <v>5.9676999999999998</v>
      </c>
      <c r="E24" s="66">
        <f t="shared" si="0"/>
        <v>31</v>
      </c>
      <c r="F24" s="65">
        <f>VLOOKUP($A24,'Return Data'!$B$7:$R$2292,6,0)</f>
        <v>4.1862000000000004</v>
      </c>
      <c r="G24" s="66">
        <f t="shared" si="1"/>
        <v>31</v>
      </c>
      <c r="H24" s="65">
        <f>VLOOKUP($A24,'Return Data'!$B$7:$R$2292,7,0)</f>
        <v>3.7759</v>
      </c>
      <c r="I24" s="66">
        <f t="shared" si="2"/>
        <v>31</v>
      </c>
      <c r="J24" s="65">
        <f>VLOOKUP($A24,'Return Data'!$B$7:$R$2292,8,0)</f>
        <v>3.5954000000000002</v>
      </c>
      <c r="K24" s="66">
        <f t="shared" si="3"/>
        <v>31</v>
      </c>
      <c r="L24" s="65">
        <f>VLOOKUP($A24,'Return Data'!$B$7:$R$2292,9,0)</f>
        <v>3.4571999999999998</v>
      </c>
      <c r="M24" s="66">
        <f t="shared" si="4"/>
        <v>32</v>
      </c>
      <c r="N24" s="65">
        <f>VLOOKUP($A24,'Return Data'!$B$7:$R$2292,10,0)</f>
        <v>3.3429000000000002</v>
      </c>
      <c r="O24" s="66">
        <f t="shared" si="5"/>
        <v>31</v>
      </c>
      <c r="P24" s="65">
        <f>VLOOKUP($A24,'Return Data'!$B$7:$R$2292,11,0)</f>
        <v>3.2338</v>
      </c>
      <c r="Q24" s="66">
        <f t="shared" si="6"/>
        <v>32</v>
      </c>
      <c r="R24" s="65">
        <f>VLOOKUP($A24,'Return Data'!$B$7:$R$2292,12,0)</f>
        <v>3.1625000000000001</v>
      </c>
      <c r="S24" s="66">
        <f t="shared" si="7"/>
        <v>32</v>
      </c>
      <c r="T24" s="65">
        <f>VLOOKUP($A24,'Return Data'!$B$7:$R$2292,13,0)</f>
        <v>3.137</v>
      </c>
      <c r="U24" s="66">
        <f t="shared" si="8"/>
        <v>32</v>
      </c>
      <c r="V24" s="65">
        <f>VLOOKUP($A24,'Return Data'!$B$7:$R$2292,17,0)</f>
        <v>2.9792000000000001</v>
      </c>
      <c r="W24" s="66">
        <f t="shared" si="9"/>
        <v>35</v>
      </c>
      <c r="X24" s="65"/>
      <c r="Y24" s="66"/>
      <c r="Z24" s="65">
        <f>VLOOKUP($A24,'Return Data'!$B$7:$R$2292,16,0)</f>
        <v>3.6619000000000002</v>
      </c>
      <c r="AA24" s="67">
        <f t="shared" si="11"/>
        <v>35</v>
      </c>
    </row>
    <row r="25" spans="1:27" x14ac:dyDescent="0.3">
      <c r="A25" s="63" t="s">
        <v>245</v>
      </c>
      <c r="B25" s="64">
        <f>VLOOKUP($A25,'Return Data'!$B$7:$R$2292,3,0)</f>
        <v>44651</v>
      </c>
      <c r="C25" s="65">
        <f>VLOOKUP($A25,'Return Data'!$B$7:$R$2292,4,0)</f>
        <v>57.782200000000003</v>
      </c>
      <c r="D25" s="65">
        <f>VLOOKUP($A25,'Return Data'!$B$7:$R$2292,5,0)</f>
        <v>7.7713000000000001</v>
      </c>
      <c r="E25" s="66">
        <f t="shared" si="0"/>
        <v>24</v>
      </c>
      <c r="F25" s="65">
        <f>VLOOKUP($A25,'Return Data'!$B$7:$R$2292,6,0)</f>
        <v>4.6130000000000004</v>
      </c>
      <c r="G25" s="66">
        <f t="shared" si="1"/>
        <v>25</v>
      </c>
      <c r="H25" s="65">
        <f>VLOOKUP($A25,'Return Data'!$B$7:$R$2292,7,0)</f>
        <v>4.0730000000000004</v>
      </c>
      <c r="I25" s="66">
        <f t="shared" si="2"/>
        <v>25</v>
      </c>
      <c r="J25" s="65">
        <f>VLOOKUP($A25,'Return Data'!$B$7:$R$2292,8,0)</f>
        <v>3.8092000000000001</v>
      </c>
      <c r="K25" s="66">
        <f t="shared" si="3"/>
        <v>21</v>
      </c>
      <c r="L25" s="65">
        <f>VLOOKUP($A25,'Return Data'!$B$7:$R$2292,9,0)</f>
        <v>3.6916000000000002</v>
      </c>
      <c r="M25" s="66">
        <f t="shared" si="4"/>
        <v>16</v>
      </c>
      <c r="N25" s="65">
        <f>VLOOKUP($A25,'Return Data'!$B$7:$R$2292,10,0)</f>
        <v>3.5364</v>
      </c>
      <c r="O25" s="66">
        <f t="shared" si="5"/>
        <v>18</v>
      </c>
      <c r="P25" s="65">
        <f>VLOOKUP($A25,'Return Data'!$B$7:$R$2292,11,0)</f>
        <v>3.5171999999999999</v>
      </c>
      <c r="Q25" s="66">
        <f t="shared" si="6"/>
        <v>6</v>
      </c>
      <c r="R25" s="65">
        <f>VLOOKUP($A25,'Return Data'!$B$7:$R$2292,12,0)</f>
        <v>3.4417</v>
      </c>
      <c r="S25" s="66">
        <f t="shared" si="7"/>
        <v>6</v>
      </c>
      <c r="T25" s="65">
        <f>VLOOKUP($A25,'Return Data'!$B$7:$R$2292,13,0)</f>
        <v>3.4045999999999998</v>
      </c>
      <c r="U25" s="66">
        <f t="shared" si="8"/>
        <v>5</v>
      </c>
      <c r="V25" s="65">
        <f>VLOOKUP($A25,'Return Data'!$B$7:$R$2292,17,0)</f>
        <v>3.4173</v>
      </c>
      <c r="W25" s="66">
        <f t="shared" si="9"/>
        <v>20</v>
      </c>
      <c r="X25" s="65">
        <f>VLOOKUP($A25,'Return Data'!$B$7:$R$2292,14,0)</f>
        <v>4.2881</v>
      </c>
      <c r="Y25" s="66">
        <f t="shared" ref="Y25:Y43" si="12">RANK(X25,X$8:X$43,0)</f>
        <v>20</v>
      </c>
      <c r="Z25" s="65">
        <f>VLOOKUP($A25,'Return Data'!$B$7:$R$2292,16,0)</f>
        <v>7.4972000000000003</v>
      </c>
      <c r="AA25" s="67">
        <f t="shared" si="11"/>
        <v>2</v>
      </c>
    </row>
    <row r="26" spans="1:27" x14ac:dyDescent="0.3">
      <c r="A26" s="63" t="s">
        <v>246</v>
      </c>
      <c r="B26" s="64">
        <f>VLOOKUP($A26,'Return Data'!$B$7:$R$2292,3,0)</f>
        <v>44651</v>
      </c>
      <c r="C26" s="65">
        <f>VLOOKUP($A26,'Return Data'!$B$7:$R$2292,4,0)</f>
        <v>4278.9894999999997</v>
      </c>
      <c r="D26" s="65">
        <f>VLOOKUP($A26,'Return Data'!$B$7:$R$2292,5,0)</f>
        <v>9.3231999999999999</v>
      </c>
      <c r="E26" s="66">
        <f t="shared" si="0"/>
        <v>7</v>
      </c>
      <c r="F26" s="65">
        <f>VLOOKUP($A26,'Return Data'!$B$7:$R$2292,6,0)</f>
        <v>4.9503000000000004</v>
      </c>
      <c r="G26" s="66">
        <f t="shared" si="1"/>
        <v>15</v>
      </c>
      <c r="H26" s="65">
        <f>VLOOKUP($A26,'Return Data'!$B$7:$R$2292,7,0)</f>
        <v>4.2724000000000002</v>
      </c>
      <c r="I26" s="66">
        <f t="shared" si="2"/>
        <v>14</v>
      </c>
      <c r="J26" s="65">
        <f>VLOOKUP($A26,'Return Data'!$B$7:$R$2292,8,0)</f>
        <v>3.8254000000000001</v>
      </c>
      <c r="K26" s="66">
        <f t="shared" si="3"/>
        <v>19</v>
      </c>
      <c r="L26" s="65">
        <f>VLOOKUP($A26,'Return Data'!$B$7:$R$2292,9,0)</f>
        <v>3.6741999999999999</v>
      </c>
      <c r="M26" s="66">
        <f t="shared" si="4"/>
        <v>20</v>
      </c>
      <c r="N26" s="65">
        <f>VLOOKUP($A26,'Return Data'!$B$7:$R$2292,10,0)</f>
        <v>3.4899</v>
      </c>
      <c r="O26" s="66">
        <f t="shared" si="5"/>
        <v>24</v>
      </c>
      <c r="P26" s="65">
        <f>VLOOKUP($A26,'Return Data'!$B$7:$R$2292,11,0)</f>
        <v>3.4455</v>
      </c>
      <c r="Q26" s="66">
        <f t="shared" si="6"/>
        <v>23</v>
      </c>
      <c r="R26" s="65">
        <f>VLOOKUP($A26,'Return Data'!$B$7:$R$2292,12,0)</f>
        <v>3.3727999999999998</v>
      </c>
      <c r="S26" s="66">
        <f t="shared" si="7"/>
        <v>24</v>
      </c>
      <c r="T26" s="65">
        <f>VLOOKUP($A26,'Return Data'!$B$7:$R$2292,13,0)</f>
        <v>3.3372000000000002</v>
      </c>
      <c r="U26" s="66">
        <f t="shared" si="8"/>
        <v>23</v>
      </c>
      <c r="V26" s="65">
        <f>VLOOKUP($A26,'Return Data'!$B$7:$R$2292,17,0)</f>
        <v>3.4224000000000001</v>
      </c>
      <c r="W26" s="66">
        <f t="shared" si="9"/>
        <v>19</v>
      </c>
      <c r="X26" s="65">
        <f>VLOOKUP($A26,'Return Data'!$B$7:$R$2292,14,0)</f>
        <v>4.2828999999999997</v>
      </c>
      <c r="Y26" s="66">
        <f t="shared" si="12"/>
        <v>22</v>
      </c>
      <c r="Z26" s="65">
        <f>VLOOKUP($A26,'Return Data'!$B$7:$R$2292,16,0)</f>
        <v>6.9202000000000004</v>
      </c>
      <c r="AA26" s="67">
        <f t="shared" si="11"/>
        <v>17</v>
      </c>
    </row>
    <row r="27" spans="1:27" x14ac:dyDescent="0.3">
      <c r="A27" s="63" t="s">
        <v>1977</v>
      </c>
      <c r="B27" s="64">
        <f>VLOOKUP($A27,'Return Data'!$B$7:$R$2292,3,0)</f>
        <v>44651</v>
      </c>
      <c r="C27" s="65">
        <f>VLOOKUP($A27,'Return Data'!$B$7:$R$2292,4,0)</f>
        <v>2900.1723999999999</v>
      </c>
      <c r="D27" s="65">
        <f>VLOOKUP($A27,'Return Data'!$B$7:$R$2292,5,0)</f>
        <v>8.4418000000000006</v>
      </c>
      <c r="E27" s="66">
        <f t="shared" si="0"/>
        <v>18</v>
      </c>
      <c r="F27" s="65">
        <f>VLOOKUP($A27,'Return Data'!$B$7:$R$2292,6,0)</f>
        <v>4.7911000000000001</v>
      </c>
      <c r="G27" s="66">
        <f t="shared" si="1"/>
        <v>19</v>
      </c>
      <c r="H27" s="65">
        <f>VLOOKUP($A27,'Return Data'!$B$7:$R$2292,7,0)</f>
        <v>4.1824000000000003</v>
      </c>
      <c r="I27" s="66">
        <f t="shared" si="2"/>
        <v>17</v>
      </c>
      <c r="J27" s="65">
        <f>VLOOKUP($A27,'Return Data'!$B$7:$R$2292,8,0)</f>
        <v>3.8168000000000002</v>
      </c>
      <c r="K27" s="66">
        <f t="shared" si="3"/>
        <v>20</v>
      </c>
      <c r="L27" s="65">
        <f>VLOOKUP($A27,'Return Data'!$B$7:$R$2292,9,0)</f>
        <v>3.6869999999999998</v>
      </c>
      <c r="M27" s="66">
        <f t="shared" si="4"/>
        <v>18</v>
      </c>
      <c r="N27" s="65">
        <f>VLOOKUP($A27,'Return Data'!$B$7:$R$2292,10,0)</f>
        <v>3.5209000000000001</v>
      </c>
      <c r="O27" s="66">
        <f t="shared" si="5"/>
        <v>21</v>
      </c>
      <c r="P27" s="65">
        <f>VLOOKUP($A27,'Return Data'!$B$7:$R$2292,11,0)</f>
        <v>3.4615999999999998</v>
      </c>
      <c r="Q27" s="66">
        <f t="shared" si="6"/>
        <v>18</v>
      </c>
      <c r="R27" s="65">
        <f>VLOOKUP($A27,'Return Data'!$B$7:$R$2292,12,0)</f>
        <v>3.3828</v>
      </c>
      <c r="S27" s="66">
        <f t="shared" si="7"/>
        <v>22</v>
      </c>
      <c r="T27" s="65">
        <f>VLOOKUP($A27,'Return Data'!$B$7:$R$2292,13,0)</f>
        <v>3.3477999999999999</v>
      </c>
      <c r="U27" s="66">
        <f t="shared" si="8"/>
        <v>20</v>
      </c>
      <c r="V27" s="65">
        <f>VLOOKUP($A27,'Return Data'!$B$7:$R$2292,17,0)</f>
        <v>3.4355000000000002</v>
      </c>
      <c r="W27" s="66">
        <f t="shared" si="9"/>
        <v>17</v>
      </c>
      <c r="X27" s="65">
        <f>VLOOKUP($A27,'Return Data'!$B$7:$R$2292,14,0)</f>
        <v>4.3289999999999997</v>
      </c>
      <c r="Y27" s="66">
        <f t="shared" si="12"/>
        <v>15</v>
      </c>
      <c r="Z27" s="65">
        <f>VLOOKUP($A27,'Return Data'!$B$7:$R$2292,16,0)</f>
        <v>7.1102999999999996</v>
      </c>
      <c r="AA27" s="67">
        <f t="shared" si="11"/>
        <v>9</v>
      </c>
    </row>
    <row r="28" spans="1:27" x14ac:dyDescent="0.3">
      <c r="A28" s="63" t="s">
        <v>1931</v>
      </c>
      <c r="B28" s="64">
        <f>VLOOKUP($A28,'Return Data'!$B$7:$R$2292,3,0)</f>
        <v>44651</v>
      </c>
      <c r="C28" s="65">
        <f>VLOOKUP($A28,'Return Data'!$B$7:$R$2292,4,0)</f>
        <v>3826.2462</v>
      </c>
      <c r="D28" s="65">
        <f>VLOOKUP($A28,'Return Data'!$B$7:$R$2292,5,0)</f>
        <v>8.7344000000000008</v>
      </c>
      <c r="E28" s="66">
        <f t="shared" si="0"/>
        <v>14</v>
      </c>
      <c r="F28" s="65">
        <f>VLOOKUP($A28,'Return Data'!$B$7:$R$2292,6,0)</f>
        <v>4.9398999999999997</v>
      </c>
      <c r="G28" s="66">
        <f t="shared" si="1"/>
        <v>16</v>
      </c>
      <c r="H28" s="65">
        <f>VLOOKUP($A28,'Return Data'!$B$7:$R$2292,7,0)</f>
        <v>4.0867000000000004</v>
      </c>
      <c r="I28" s="66">
        <f t="shared" si="2"/>
        <v>24</v>
      </c>
      <c r="J28" s="65">
        <f>VLOOKUP($A28,'Return Data'!$B$7:$R$2292,8,0)</f>
        <v>3.7368999999999999</v>
      </c>
      <c r="K28" s="66">
        <f t="shared" si="3"/>
        <v>25</v>
      </c>
      <c r="L28" s="65">
        <f>VLOOKUP($A28,'Return Data'!$B$7:$R$2292,9,0)</f>
        <v>3.5777000000000001</v>
      </c>
      <c r="M28" s="66">
        <f t="shared" si="4"/>
        <v>27</v>
      </c>
      <c r="N28" s="65">
        <f>VLOOKUP($A28,'Return Data'!$B$7:$R$2292,10,0)</f>
        <v>3.4762</v>
      </c>
      <c r="O28" s="66">
        <f t="shared" si="5"/>
        <v>26</v>
      </c>
      <c r="P28" s="65">
        <f>VLOOKUP($A28,'Return Data'!$B$7:$R$2292,11,0)</f>
        <v>3.3942000000000001</v>
      </c>
      <c r="Q28" s="66">
        <f t="shared" si="6"/>
        <v>27</v>
      </c>
      <c r="R28" s="65">
        <f>VLOOKUP($A28,'Return Data'!$B$7:$R$2292,12,0)</f>
        <v>3.3613</v>
      </c>
      <c r="S28" s="66">
        <f t="shared" si="7"/>
        <v>25</v>
      </c>
      <c r="T28" s="65">
        <f>VLOOKUP($A28,'Return Data'!$B$7:$R$2292,13,0)</f>
        <v>3.3319999999999999</v>
      </c>
      <c r="U28" s="66">
        <f t="shared" si="8"/>
        <v>25</v>
      </c>
      <c r="V28" s="65">
        <f>VLOOKUP($A28,'Return Data'!$B$7:$R$2292,17,0)</f>
        <v>3.4397000000000002</v>
      </c>
      <c r="W28" s="66">
        <f t="shared" si="9"/>
        <v>16</v>
      </c>
      <c r="X28" s="65">
        <f>VLOOKUP($A28,'Return Data'!$B$7:$R$2292,14,0)</f>
        <v>4.3478000000000003</v>
      </c>
      <c r="Y28" s="66">
        <f t="shared" si="12"/>
        <v>14</v>
      </c>
      <c r="Z28" s="65">
        <f>VLOOKUP($A28,'Return Data'!$B$7:$R$2292,16,0)</f>
        <v>6.9170999999999996</v>
      </c>
      <c r="AA28" s="67">
        <f t="shared" si="11"/>
        <v>18</v>
      </c>
    </row>
    <row r="29" spans="1:27" x14ac:dyDescent="0.3">
      <c r="A29" s="63" t="s">
        <v>435</v>
      </c>
      <c r="B29" s="64">
        <f>VLOOKUP($A29,'Return Data'!$B$7:$R$2292,3,0)</f>
        <v>44651</v>
      </c>
      <c r="C29" s="65">
        <f>VLOOKUP($A29,'Return Data'!$B$7:$R$2292,4,0)</f>
        <v>1374.443</v>
      </c>
      <c r="D29" s="65">
        <f>VLOOKUP($A29,'Return Data'!$B$7:$R$2292,5,0)</f>
        <v>8.5637000000000008</v>
      </c>
      <c r="E29" s="66">
        <f t="shared" si="0"/>
        <v>16</v>
      </c>
      <c r="F29" s="65">
        <f>VLOOKUP($A29,'Return Data'!$B$7:$R$2292,6,0)</f>
        <v>4.79</v>
      </c>
      <c r="G29" s="66">
        <f t="shared" si="1"/>
        <v>20</v>
      </c>
      <c r="H29" s="65">
        <f>VLOOKUP($A29,'Return Data'!$B$7:$R$2292,7,0)</f>
        <v>4.1802999999999999</v>
      </c>
      <c r="I29" s="66">
        <f t="shared" si="2"/>
        <v>18</v>
      </c>
      <c r="J29" s="65">
        <f>VLOOKUP($A29,'Return Data'!$B$7:$R$2292,8,0)</f>
        <v>3.8628</v>
      </c>
      <c r="K29" s="66">
        <f t="shared" si="3"/>
        <v>15</v>
      </c>
      <c r="L29" s="65">
        <f>VLOOKUP($A29,'Return Data'!$B$7:$R$2292,9,0)</f>
        <v>3.6701000000000001</v>
      </c>
      <c r="M29" s="66">
        <f t="shared" si="4"/>
        <v>22</v>
      </c>
      <c r="N29" s="65">
        <f>VLOOKUP($A29,'Return Data'!$B$7:$R$2292,10,0)</f>
        <v>3.5493000000000001</v>
      </c>
      <c r="O29" s="66">
        <f t="shared" si="5"/>
        <v>14</v>
      </c>
      <c r="P29" s="65">
        <f>VLOOKUP($A29,'Return Data'!$B$7:$R$2292,11,0)</f>
        <v>3.4914999999999998</v>
      </c>
      <c r="Q29" s="66">
        <f t="shared" si="6"/>
        <v>11</v>
      </c>
      <c r="R29" s="65">
        <f>VLOOKUP($A29,'Return Data'!$B$7:$R$2292,12,0)</f>
        <v>3.4146999999999998</v>
      </c>
      <c r="S29" s="66">
        <f t="shared" si="7"/>
        <v>10</v>
      </c>
      <c r="T29" s="65">
        <f>VLOOKUP($A29,'Return Data'!$B$7:$R$2292,13,0)</f>
        <v>3.4007000000000001</v>
      </c>
      <c r="U29" s="66">
        <f t="shared" si="8"/>
        <v>6</v>
      </c>
      <c r="V29" s="65">
        <f>VLOOKUP($A29,'Return Data'!$B$7:$R$2292,17,0)</f>
        <v>3.5249999999999999</v>
      </c>
      <c r="W29" s="66">
        <f t="shared" si="9"/>
        <v>3</v>
      </c>
      <c r="X29" s="65">
        <f>VLOOKUP($A29,'Return Data'!$B$7:$R$2292,14,0)</f>
        <v>4.4250999999999996</v>
      </c>
      <c r="Y29" s="66">
        <f t="shared" si="12"/>
        <v>3</v>
      </c>
      <c r="Z29" s="65">
        <f>VLOOKUP($A29,'Return Data'!$B$7:$R$2292,16,0)</f>
        <v>5.6919000000000004</v>
      </c>
      <c r="AA29" s="67">
        <f t="shared" si="11"/>
        <v>29</v>
      </c>
    </row>
    <row r="30" spans="1:27" x14ac:dyDescent="0.3">
      <c r="A30" s="63" t="s">
        <v>250</v>
      </c>
      <c r="B30" s="64">
        <f>VLOOKUP($A30,'Return Data'!$B$7:$R$2292,3,0)</f>
        <v>44651</v>
      </c>
      <c r="C30" s="65">
        <f>VLOOKUP($A30,'Return Data'!$B$7:$R$2292,4,0)</f>
        <v>2216.328</v>
      </c>
      <c r="D30" s="65">
        <f>VLOOKUP($A30,'Return Data'!$B$7:$R$2292,5,0)</f>
        <v>9.2675999999999998</v>
      </c>
      <c r="E30" s="66">
        <f t="shared" si="0"/>
        <v>9</v>
      </c>
      <c r="F30" s="65">
        <f>VLOOKUP($A30,'Return Data'!$B$7:$R$2292,6,0)</f>
        <v>5.08</v>
      </c>
      <c r="G30" s="66">
        <f t="shared" si="1"/>
        <v>12</v>
      </c>
      <c r="H30" s="65">
        <f>VLOOKUP($A30,'Return Data'!$B$7:$R$2292,7,0)</f>
        <v>4.2855999999999996</v>
      </c>
      <c r="I30" s="66">
        <f t="shared" si="2"/>
        <v>11</v>
      </c>
      <c r="J30" s="65">
        <f>VLOOKUP($A30,'Return Data'!$B$7:$R$2292,8,0)</f>
        <v>3.9016999999999999</v>
      </c>
      <c r="K30" s="66">
        <f t="shared" si="3"/>
        <v>7</v>
      </c>
      <c r="L30" s="65">
        <f>VLOOKUP($A30,'Return Data'!$B$7:$R$2292,9,0)</f>
        <v>3.7077</v>
      </c>
      <c r="M30" s="66">
        <f t="shared" si="4"/>
        <v>13</v>
      </c>
      <c r="N30" s="65">
        <f>VLOOKUP($A30,'Return Data'!$B$7:$R$2292,10,0)</f>
        <v>3.5272000000000001</v>
      </c>
      <c r="O30" s="66">
        <f t="shared" si="5"/>
        <v>20</v>
      </c>
      <c r="P30" s="65">
        <f>VLOOKUP($A30,'Return Data'!$B$7:$R$2292,11,0)</f>
        <v>3.4565999999999999</v>
      </c>
      <c r="Q30" s="66">
        <f t="shared" si="6"/>
        <v>22</v>
      </c>
      <c r="R30" s="65">
        <f>VLOOKUP($A30,'Return Data'!$B$7:$R$2292,12,0)</f>
        <v>3.3972000000000002</v>
      </c>
      <c r="S30" s="66">
        <f t="shared" si="7"/>
        <v>16</v>
      </c>
      <c r="T30" s="65">
        <f>VLOOKUP($A30,'Return Data'!$B$7:$R$2292,13,0)</f>
        <v>3.3818000000000001</v>
      </c>
      <c r="U30" s="66">
        <f t="shared" si="8"/>
        <v>11</v>
      </c>
      <c r="V30" s="65">
        <f>VLOOKUP($A30,'Return Data'!$B$7:$R$2292,17,0)</f>
        <v>3.4744999999999999</v>
      </c>
      <c r="W30" s="66">
        <f t="shared" si="9"/>
        <v>10</v>
      </c>
      <c r="X30" s="65">
        <f>VLOOKUP($A30,'Return Data'!$B$7:$R$2292,14,0)</f>
        <v>4.3517000000000001</v>
      </c>
      <c r="Y30" s="66">
        <f t="shared" si="12"/>
        <v>13</v>
      </c>
      <c r="Z30" s="65">
        <f>VLOOKUP($A30,'Return Data'!$B$7:$R$2292,16,0)</f>
        <v>6.2039999999999997</v>
      </c>
      <c r="AA30" s="67">
        <f t="shared" si="11"/>
        <v>27</v>
      </c>
    </row>
    <row r="31" spans="1:27" x14ac:dyDescent="0.3">
      <c r="A31" s="63" t="s">
        <v>251</v>
      </c>
      <c r="B31" s="64">
        <f>VLOOKUP($A31,'Return Data'!$B$7:$R$2292,3,0)</f>
        <v>44651</v>
      </c>
      <c r="C31" s="65">
        <f>VLOOKUP($A31,'Return Data'!$B$7:$R$2292,4,0)</f>
        <v>11.335100000000001</v>
      </c>
      <c r="D31" s="65">
        <f>VLOOKUP($A31,'Return Data'!$B$7:$R$2292,5,0)</f>
        <v>5.7971000000000004</v>
      </c>
      <c r="E31" s="66">
        <f t="shared" si="0"/>
        <v>32</v>
      </c>
      <c r="F31" s="65">
        <f>VLOOKUP($A31,'Return Data'!$B$7:$R$2292,6,0)</f>
        <v>3.8653</v>
      </c>
      <c r="G31" s="66">
        <f t="shared" si="1"/>
        <v>34</v>
      </c>
      <c r="H31" s="65">
        <f>VLOOKUP($A31,'Return Data'!$B$7:$R$2292,7,0)</f>
        <v>3.6366000000000001</v>
      </c>
      <c r="I31" s="66">
        <f t="shared" si="2"/>
        <v>33</v>
      </c>
      <c r="J31" s="65">
        <f>VLOOKUP($A31,'Return Data'!$B$7:$R$2292,8,0)</f>
        <v>3.2471000000000001</v>
      </c>
      <c r="K31" s="66">
        <f t="shared" si="3"/>
        <v>35</v>
      </c>
      <c r="L31" s="65">
        <f>VLOOKUP($A31,'Return Data'!$B$7:$R$2292,9,0)</f>
        <v>3.3856000000000002</v>
      </c>
      <c r="M31" s="66">
        <f t="shared" si="4"/>
        <v>33</v>
      </c>
      <c r="N31" s="65">
        <f>VLOOKUP($A31,'Return Data'!$B$7:$R$2292,10,0)</f>
        <v>3.2713000000000001</v>
      </c>
      <c r="O31" s="66">
        <f t="shared" si="5"/>
        <v>33</v>
      </c>
      <c r="P31" s="65">
        <f>VLOOKUP($A31,'Return Data'!$B$7:$R$2292,11,0)</f>
        <v>3.1703000000000001</v>
      </c>
      <c r="Q31" s="66">
        <f t="shared" si="6"/>
        <v>34</v>
      </c>
      <c r="R31" s="65">
        <f>VLOOKUP($A31,'Return Data'!$B$7:$R$2292,12,0)</f>
        <v>3.1027</v>
      </c>
      <c r="S31" s="66">
        <f t="shared" si="7"/>
        <v>34</v>
      </c>
      <c r="T31" s="65">
        <f>VLOOKUP($A31,'Return Data'!$B$7:$R$2292,13,0)</f>
        <v>3.0539000000000001</v>
      </c>
      <c r="U31" s="66">
        <f t="shared" si="8"/>
        <v>34</v>
      </c>
      <c r="V31" s="65">
        <f>VLOOKUP($A31,'Return Data'!$B$7:$R$2292,17,0)</f>
        <v>3.0188999999999999</v>
      </c>
      <c r="W31" s="66">
        <f t="shared" si="9"/>
        <v>33</v>
      </c>
      <c r="X31" s="65">
        <f>VLOOKUP($A31,'Return Data'!$B$7:$R$2292,14,0)</f>
        <v>3.6880000000000002</v>
      </c>
      <c r="Y31" s="66">
        <f t="shared" si="12"/>
        <v>34</v>
      </c>
      <c r="Z31" s="65">
        <f>VLOOKUP($A31,'Return Data'!$B$7:$R$2292,16,0)</f>
        <v>3.8919999999999999</v>
      </c>
      <c r="AA31" s="67">
        <f t="shared" si="11"/>
        <v>34</v>
      </c>
    </row>
    <row r="32" spans="1:27" x14ac:dyDescent="0.3">
      <c r="A32" s="63" t="s">
        <v>1920</v>
      </c>
      <c r="B32" s="64">
        <f>VLOOKUP($A32,'Return Data'!$B$7:$R$2292,3,0)</f>
        <v>44651</v>
      </c>
      <c r="C32" s="65">
        <f>VLOOKUP($A32,'Return Data'!$B$7:$R$2292,4,0)</f>
        <v>2315.6061</v>
      </c>
      <c r="D32" s="65">
        <f>VLOOKUP($A32,'Return Data'!$B$7:$R$2292,5,0)</f>
        <v>7.3090000000000002</v>
      </c>
      <c r="E32" s="66">
        <f t="shared" si="0"/>
        <v>28</v>
      </c>
      <c r="F32" s="65">
        <f>VLOOKUP($A32,'Return Data'!$B$7:$R$2292,6,0)</f>
        <v>5.6951000000000001</v>
      </c>
      <c r="G32" s="66">
        <f t="shared" si="1"/>
        <v>1</v>
      </c>
      <c r="H32" s="65">
        <f>VLOOKUP($A32,'Return Data'!$B$7:$R$2292,7,0)</f>
        <v>4.9353999999999996</v>
      </c>
      <c r="I32" s="66">
        <f t="shared" si="2"/>
        <v>1</v>
      </c>
      <c r="J32" s="65">
        <f>VLOOKUP($A32,'Return Data'!$B$7:$R$2292,8,0)</f>
        <v>4.4829999999999997</v>
      </c>
      <c r="K32" s="66">
        <f t="shared" si="3"/>
        <v>1</v>
      </c>
      <c r="L32" s="65">
        <f>VLOOKUP($A32,'Return Data'!$B$7:$R$2292,9,0)</f>
        <v>4.4915000000000003</v>
      </c>
      <c r="M32" s="66">
        <f t="shared" si="4"/>
        <v>1</v>
      </c>
      <c r="N32" s="65">
        <f>VLOOKUP($A32,'Return Data'!$B$7:$R$2292,10,0)</f>
        <v>4.2488999999999999</v>
      </c>
      <c r="O32" s="66">
        <f t="shared" si="5"/>
        <v>1</v>
      </c>
      <c r="P32" s="65">
        <f>VLOOKUP($A32,'Return Data'!$B$7:$R$2292,11,0)</f>
        <v>4.0983000000000001</v>
      </c>
      <c r="Q32" s="66">
        <f t="shared" si="6"/>
        <v>1</v>
      </c>
      <c r="R32" s="65">
        <f>VLOOKUP($A32,'Return Data'!$B$7:$R$2292,12,0)</f>
        <v>3.8614999999999999</v>
      </c>
      <c r="S32" s="66">
        <f t="shared" si="7"/>
        <v>1</v>
      </c>
      <c r="T32" s="65">
        <f>VLOOKUP($A32,'Return Data'!$B$7:$R$2292,13,0)</f>
        <v>3.6995</v>
      </c>
      <c r="U32" s="66">
        <f t="shared" si="8"/>
        <v>2</v>
      </c>
      <c r="V32" s="65">
        <f>VLOOKUP($A32,'Return Data'!$B$7:$R$2292,17,0)</f>
        <v>3.4163000000000001</v>
      </c>
      <c r="W32" s="66">
        <f t="shared" si="9"/>
        <v>21</v>
      </c>
      <c r="X32" s="65">
        <f>VLOOKUP($A32,'Return Data'!$B$7:$R$2292,14,0)</f>
        <v>4.1429999999999998</v>
      </c>
      <c r="Y32" s="66">
        <f t="shared" si="12"/>
        <v>27</v>
      </c>
      <c r="Z32" s="65">
        <f>VLOOKUP($A32,'Return Data'!$B$7:$R$2292,16,0)</f>
        <v>7.1749000000000001</v>
      </c>
      <c r="AA32" s="67">
        <f t="shared" si="11"/>
        <v>7</v>
      </c>
    </row>
    <row r="33" spans="1:27" x14ac:dyDescent="0.3">
      <c r="A33" s="63" t="s">
        <v>252</v>
      </c>
      <c r="B33" s="64">
        <f>VLOOKUP($A33,'Return Data'!$B$7:$R$2292,3,0)</f>
        <v>44651</v>
      </c>
      <c r="C33" s="65">
        <f>VLOOKUP($A33,'Return Data'!$B$7:$R$2292,4,0)</f>
        <v>5164.4363000000003</v>
      </c>
      <c r="D33" s="65">
        <f>VLOOKUP($A33,'Return Data'!$B$7:$R$2292,5,0)</f>
        <v>9.6356000000000002</v>
      </c>
      <c r="E33" s="66">
        <f t="shared" si="0"/>
        <v>5</v>
      </c>
      <c r="F33" s="65">
        <f>VLOOKUP($A33,'Return Data'!$B$7:$R$2292,6,0)</f>
        <v>5.0594000000000001</v>
      </c>
      <c r="G33" s="66">
        <f t="shared" si="1"/>
        <v>13</v>
      </c>
      <c r="H33" s="65">
        <f>VLOOKUP($A33,'Return Data'!$B$7:$R$2292,7,0)</f>
        <v>4.2748999999999997</v>
      </c>
      <c r="I33" s="66">
        <f t="shared" si="2"/>
        <v>13</v>
      </c>
      <c r="J33" s="65">
        <f>VLOOKUP($A33,'Return Data'!$B$7:$R$2292,8,0)</f>
        <v>3.8574999999999999</v>
      </c>
      <c r="K33" s="66">
        <f t="shared" si="3"/>
        <v>16</v>
      </c>
      <c r="L33" s="65">
        <f>VLOOKUP($A33,'Return Data'!$B$7:$R$2292,9,0)</f>
        <v>3.6930000000000001</v>
      </c>
      <c r="M33" s="66">
        <f t="shared" si="4"/>
        <v>14</v>
      </c>
      <c r="N33" s="65">
        <f>VLOOKUP($A33,'Return Data'!$B$7:$R$2292,10,0)</f>
        <v>3.5476999999999999</v>
      </c>
      <c r="O33" s="66">
        <f t="shared" si="5"/>
        <v>15</v>
      </c>
      <c r="P33" s="65">
        <f>VLOOKUP($A33,'Return Data'!$B$7:$R$2292,11,0)</f>
        <v>3.4699</v>
      </c>
      <c r="Q33" s="66">
        <f t="shared" si="6"/>
        <v>16</v>
      </c>
      <c r="R33" s="65">
        <f>VLOOKUP($A33,'Return Data'!$B$7:$R$2292,12,0)</f>
        <v>3.3868</v>
      </c>
      <c r="S33" s="66">
        <f t="shared" si="7"/>
        <v>20</v>
      </c>
      <c r="T33" s="65">
        <f>VLOOKUP($A33,'Return Data'!$B$7:$R$2292,13,0)</f>
        <v>3.3416999999999999</v>
      </c>
      <c r="U33" s="66">
        <f t="shared" si="8"/>
        <v>21</v>
      </c>
      <c r="V33" s="65">
        <f>VLOOKUP($A33,'Return Data'!$B$7:$R$2292,17,0)</f>
        <v>3.4843999999999999</v>
      </c>
      <c r="W33" s="66">
        <f t="shared" si="9"/>
        <v>8</v>
      </c>
      <c r="X33" s="65">
        <f>VLOOKUP($A33,'Return Data'!$B$7:$R$2292,14,0)</f>
        <v>4.3912000000000004</v>
      </c>
      <c r="Y33" s="66">
        <f t="shared" si="12"/>
        <v>6</v>
      </c>
      <c r="Z33" s="65">
        <f>VLOOKUP($A33,'Return Data'!$B$7:$R$2292,16,0)</f>
        <v>6.9023000000000003</v>
      </c>
      <c r="AA33" s="67">
        <f t="shared" si="11"/>
        <v>19</v>
      </c>
    </row>
    <row r="34" spans="1:27" x14ac:dyDescent="0.3">
      <c r="A34" s="63" t="s">
        <v>253</v>
      </c>
      <c r="B34" s="64">
        <f>VLOOKUP($A34,'Return Data'!$B$7:$R$2292,3,0)</f>
        <v>44651</v>
      </c>
      <c r="C34" s="65">
        <f>VLOOKUP($A34,'Return Data'!$B$7:$R$2292,4,0)</f>
        <v>1186.7483999999999</v>
      </c>
      <c r="D34" s="65">
        <f>VLOOKUP($A34,'Return Data'!$B$7:$R$2292,5,0)</f>
        <v>5.6753999999999998</v>
      </c>
      <c r="E34" s="66">
        <f t="shared" si="0"/>
        <v>34</v>
      </c>
      <c r="F34" s="65">
        <f>VLOOKUP($A34,'Return Data'!$B$7:$R$2292,6,0)</f>
        <v>4.1012000000000004</v>
      </c>
      <c r="G34" s="66">
        <f t="shared" si="1"/>
        <v>33</v>
      </c>
      <c r="H34" s="65">
        <f>VLOOKUP($A34,'Return Data'!$B$7:$R$2292,7,0)</f>
        <v>3.7462</v>
      </c>
      <c r="I34" s="66">
        <f t="shared" si="2"/>
        <v>32</v>
      </c>
      <c r="J34" s="65">
        <f>VLOOKUP($A34,'Return Data'!$B$7:$R$2292,8,0)</f>
        <v>3.5217000000000001</v>
      </c>
      <c r="K34" s="66">
        <f t="shared" si="3"/>
        <v>32</v>
      </c>
      <c r="L34" s="65">
        <f>VLOOKUP($A34,'Return Data'!$B$7:$R$2292,9,0)</f>
        <v>3.5032000000000001</v>
      </c>
      <c r="M34" s="66">
        <f t="shared" si="4"/>
        <v>29</v>
      </c>
      <c r="N34" s="65">
        <f>VLOOKUP($A34,'Return Data'!$B$7:$R$2292,10,0)</f>
        <v>3.4087000000000001</v>
      </c>
      <c r="O34" s="66">
        <f t="shared" si="5"/>
        <v>30</v>
      </c>
      <c r="P34" s="65">
        <f>VLOOKUP($A34,'Return Data'!$B$7:$R$2292,11,0)</f>
        <v>3.3319999999999999</v>
      </c>
      <c r="Q34" s="66">
        <f t="shared" si="6"/>
        <v>29</v>
      </c>
      <c r="R34" s="65">
        <f>VLOOKUP($A34,'Return Data'!$B$7:$R$2292,12,0)</f>
        <v>3.2650999999999999</v>
      </c>
      <c r="S34" s="66">
        <f t="shared" si="7"/>
        <v>29</v>
      </c>
      <c r="T34" s="65">
        <f>VLOOKUP($A34,'Return Data'!$B$7:$R$2292,13,0)</f>
        <v>3.2248999999999999</v>
      </c>
      <c r="U34" s="66">
        <f t="shared" si="8"/>
        <v>29</v>
      </c>
      <c r="V34" s="65">
        <f>VLOOKUP($A34,'Return Data'!$B$7:$R$2292,17,0)</f>
        <v>3.1776</v>
      </c>
      <c r="W34" s="66">
        <f t="shared" si="9"/>
        <v>30</v>
      </c>
      <c r="X34" s="65">
        <f>VLOOKUP($A34,'Return Data'!$B$7:$R$2292,14,0)</f>
        <v>3.9443000000000001</v>
      </c>
      <c r="Y34" s="66">
        <f t="shared" si="12"/>
        <v>32</v>
      </c>
      <c r="Z34" s="65">
        <f>VLOOKUP($A34,'Return Data'!$B$7:$R$2292,16,0)</f>
        <v>4.4992999999999999</v>
      </c>
      <c r="AA34" s="67">
        <f t="shared" si="11"/>
        <v>31</v>
      </c>
    </row>
    <row r="35" spans="1:27" x14ac:dyDescent="0.3">
      <c r="A35" s="63" t="s">
        <v>1987</v>
      </c>
      <c r="B35" s="64">
        <f>VLOOKUP($A35,'Return Data'!$B$7:$R$2292,3,0)</f>
        <v>44651</v>
      </c>
      <c r="C35" s="65">
        <f>VLOOKUP($A35,'Return Data'!$B$7:$R$2292,4,0)</f>
        <v>275.2559</v>
      </c>
      <c r="D35" s="65">
        <f>VLOOKUP($A35,'Return Data'!$B$7:$R$2292,5,0)</f>
        <v>7.4804000000000004</v>
      </c>
      <c r="E35" s="66">
        <f t="shared" si="0"/>
        <v>27</v>
      </c>
      <c r="F35" s="65">
        <f>VLOOKUP($A35,'Return Data'!$B$7:$R$2292,6,0)</f>
        <v>4.4748000000000001</v>
      </c>
      <c r="G35" s="66">
        <f t="shared" si="1"/>
        <v>27</v>
      </c>
      <c r="H35" s="65">
        <f>VLOOKUP($A35,'Return Data'!$B$7:$R$2292,7,0)</f>
        <v>3.9944000000000002</v>
      </c>
      <c r="I35" s="66">
        <f t="shared" si="2"/>
        <v>26</v>
      </c>
      <c r="J35" s="65">
        <f>VLOOKUP($A35,'Return Data'!$B$7:$R$2292,8,0)</f>
        <v>3.7827999999999999</v>
      </c>
      <c r="K35" s="66">
        <f t="shared" si="3"/>
        <v>23</v>
      </c>
      <c r="L35" s="65">
        <f>VLOOKUP($A35,'Return Data'!$B$7:$R$2292,9,0)</f>
        <v>3.6600999999999999</v>
      </c>
      <c r="M35" s="66">
        <f t="shared" si="4"/>
        <v>23</v>
      </c>
      <c r="N35" s="65">
        <f>VLOOKUP($A35,'Return Data'!$B$7:$R$2292,10,0)</f>
        <v>3.5548000000000002</v>
      </c>
      <c r="O35" s="66">
        <f t="shared" si="5"/>
        <v>10</v>
      </c>
      <c r="P35" s="65">
        <f>VLOOKUP($A35,'Return Data'!$B$7:$R$2292,11,0)</f>
        <v>3.4708000000000001</v>
      </c>
      <c r="Q35" s="66">
        <f t="shared" si="6"/>
        <v>15</v>
      </c>
      <c r="R35" s="65">
        <f>VLOOKUP($A35,'Return Data'!$B$7:$R$2292,12,0)</f>
        <v>3.3934000000000002</v>
      </c>
      <c r="S35" s="66">
        <f t="shared" si="7"/>
        <v>18</v>
      </c>
      <c r="T35" s="65">
        <f>VLOOKUP($A35,'Return Data'!$B$7:$R$2292,13,0)</f>
        <v>3.3828999999999998</v>
      </c>
      <c r="U35" s="66">
        <f t="shared" si="8"/>
        <v>10</v>
      </c>
      <c r="V35" s="65">
        <f>VLOOKUP($A35,'Return Data'!$B$7:$R$2292,17,0)</f>
        <v>3.4927000000000001</v>
      </c>
      <c r="W35" s="66">
        <f t="shared" si="9"/>
        <v>5</v>
      </c>
      <c r="X35" s="65">
        <f>VLOOKUP($A35,'Return Data'!$B$7:$R$2292,14,0)</f>
        <v>4.3799000000000001</v>
      </c>
      <c r="Y35" s="66">
        <f t="shared" si="12"/>
        <v>7</v>
      </c>
      <c r="Z35" s="65">
        <f>VLOOKUP($A35,'Return Data'!$B$7:$R$2292,16,0)</f>
        <v>7.1910999999999996</v>
      </c>
      <c r="AA35" s="67">
        <f t="shared" si="11"/>
        <v>5</v>
      </c>
    </row>
    <row r="36" spans="1:27" x14ac:dyDescent="0.3">
      <c r="A36" s="63" t="s">
        <v>256</v>
      </c>
      <c r="B36" s="64">
        <f>VLOOKUP($A36,'Return Data'!$B$7:$R$2292,3,0)</f>
        <v>44651</v>
      </c>
      <c r="C36" s="65">
        <f>VLOOKUP($A36,'Return Data'!$B$7:$R$2292,4,0)</f>
        <v>33.701999999999998</v>
      </c>
      <c r="D36" s="65">
        <f>VLOOKUP($A36,'Return Data'!$B$7:$R$2292,5,0)</f>
        <v>8.7745999999999995</v>
      </c>
      <c r="E36" s="66">
        <f t="shared" si="0"/>
        <v>13</v>
      </c>
      <c r="F36" s="65">
        <f>VLOOKUP($A36,'Return Data'!$B$7:$R$2292,6,0)</f>
        <v>5.2369000000000003</v>
      </c>
      <c r="G36" s="66">
        <f t="shared" si="1"/>
        <v>7</v>
      </c>
      <c r="H36" s="65">
        <f>VLOOKUP($A36,'Return Data'!$B$7:$R$2292,7,0)</f>
        <v>4.4596999999999998</v>
      </c>
      <c r="I36" s="66">
        <f t="shared" si="2"/>
        <v>3</v>
      </c>
      <c r="J36" s="65">
        <f>VLOOKUP($A36,'Return Data'!$B$7:$R$2292,8,0)</f>
        <v>3.9434999999999998</v>
      </c>
      <c r="K36" s="66">
        <f t="shared" si="3"/>
        <v>6</v>
      </c>
      <c r="L36" s="65">
        <f>VLOOKUP($A36,'Return Data'!$B$7:$R$2292,9,0)</f>
        <v>3.8906999999999998</v>
      </c>
      <c r="M36" s="66">
        <f t="shared" si="4"/>
        <v>2</v>
      </c>
      <c r="N36" s="65">
        <f>VLOOKUP($A36,'Return Data'!$B$7:$R$2292,10,0)</f>
        <v>3.8839999999999999</v>
      </c>
      <c r="O36" s="66">
        <f t="shared" si="5"/>
        <v>2</v>
      </c>
      <c r="P36" s="65">
        <f>VLOOKUP($A36,'Return Data'!$B$7:$R$2292,11,0)</f>
        <v>3.9674999999999998</v>
      </c>
      <c r="Q36" s="66">
        <f t="shared" si="6"/>
        <v>2</v>
      </c>
      <c r="R36" s="65">
        <f>VLOOKUP($A36,'Return Data'!$B$7:$R$2292,12,0)</f>
        <v>3.7839999999999998</v>
      </c>
      <c r="S36" s="66">
        <f t="shared" si="7"/>
        <v>2</v>
      </c>
      <c r="T36" s="65">
        <f>VLOOKUP($A36,'Return Data'!$B$7:$R$2292,13,0)</f>
        <v>3.8906000000000001</v>
      </c>
      <c r="U36" s="66">
        <f t="shared" si="8"/>
        <v>1</v>
      </c>
      <c r="V36" s="65">
        <f>VLOOKUP($A36,'Return Data'!$B$7:$R$2292,17,0)</f>
        <v>4.1875999999999998</v>
      </c>
      <c r="W36" s="66">
        <f t="shared" si="9"/>
        <v>1</v>
      </c>
      <c r="X36" s="65">
        <f>VLOOKUP($A36,'Return Data'!$B$7:$R$2292,14,0)</f>
        <v>4.9989999999999997</v>
      </c>
      <c r="Y36" s="66">
        <f t="shared" si="12"/>
        <v>1</v>
      </c>
      <c r="Z36" s="65">
        <f>VLOOKUP($A36,'Return Data'!$B$7:$R$2292,16,0)</f>
        <v>7.6353999999999997</v>
      </c>
      <c r="AA36" s="67">
        <f t="shared" si="11"/>
        <v>1</v>
      </c>
    </row>
    <row r="37" spans="1:27" x14ac:dyDescent="0.3">
      <c r="A37" s="63" t="s">
        <v>257</v>
      </c>
      <c r="B37" s="64">
        <f>VLOOKUP($A37,'Return Data'!$B$7:$R$2292,3,0)</f>
        <v>44651</v>
      </c>
      <c r="C37" s="65">
        <f>VLOOKUP($A37,'Return Data'!$B$7:$R$2292,4,0)</f>
        <v>28.602</v>
      </c>
      <c r="D37" s="65">
        <f>VLOOKUP($A37,'Return Data'!$B$7:$R$2292,5,0)</f>
        <v>7.6584000000000003</v>
      </c>
      <c r="E37" s="66">
        <f t="shared" si="0"/>
        <v>26</v>
      </c>
      <c r="F37" s="65">
        <f>VLOOKUP($A37,'Return Data'!$B$7:$R$2292,6,0)</f>
        <v>4.9790000000000001</v>
      </c>
      <c r="G37" s="66">
        <f t="shared" si="1"/>
        <v>14</v>
      </c>
      <c r="H37" s="65">
        <f>VLOOKUP($A37,'Return Data'!$B$7:$R$2292,7,0)</f>
        <v>4.0868000000000002</v>
      </c>
      <c r="I37" s="66">
        <f t="shared" si="2"/>
        <v>23</v>
      </c>
      <c r="J37" s="65">
        <f>VLOOKUP($A37,'Return Data'!$B$7:$R$2292,8,0)</f>
        <v>3.7242999999999999</v>
      </c>
      <c r="K37" s="66">
        <f t="shared" si="3"/>
        <v>27</v>
      </c>
      <c r="L37" s="65">
        <f>VLOOKUP($A37,'Return Data'!$B$7:$R$2292,9,0)</f>
        <v>3.6213000000000002</v>
      </c>
      <c r="M37" s="66">
        <f t="shared" si="4"/>
        <v>26</v>
      </c>
      <c r="N37" s="65">
        <f>VLOOKUP($A37,'Return Data'!$B$7:$R$2292,10,0)</f>
        <v>3.4289000000000001</v>
      </c>
      <c r="O37" s="66">
        <f t="shared" si="5"/>
        <v>28</v>
      </c>
      <c r="P37" s="65">
        <f>VLOOKUP($A37,'Return Data'!$B$7:$R$2292,11,0)</f>
        <v>3.3288000000000002</v>
      </c>
      <c r="Q37" s="66">
        <f t="shared" si="6"/>
        <v>30</v>
      </c>
      <c r="R37" s="65">
        <f>VLOOKUP($A37,'Return Data'!$B$7:$R$2292,12,0)</f>
        <v>3.2584</v>
      </c>
      <c r="S37" s="66">
        <f t="shared" si="7"/>
        <v>30</v>
      </c>
      <c r="T37" s="65">
        <f>VLOOKUP($A37,'Return Data'!$B$7:$R$2292,13,0)</f>
        <v>3.2198000000000002</v>
      </c>
      <c r="U37" s="66">
        <f t="shared" si="8"/>
        <v>30</v>
      </c>
      <c r="V37" s="65">
        <f>VLOOKUP($A37,'Return Data'!$B$7:$R$2292,17,0)</f>
        <v>3.1511</v>
      </c>
      <c r="W37" s="66">
        <f t="shared" si="9"/>
        <v>31</v>
      </c>
      <c r="X37" s="65">
        <f>VLOOKUP($A37,'Return Data'!$B$7:$R$2292,14,0)</f>
        <v>3.9449000000000001</v>
      </c>
      <c r="Y37" s="66">
        <f t="shared" si="12"/>
        <v>31</v>
      </c>
      <c r="Z37" s="65">
        <f>VLOOKUP($A37,'Return Data'!$B$7:$R$2292,16,0)</f>
        <v>6.7554999999999996</v>
      </c>
      <c r="AA37" s="67">
        <f t="shared" si="11"/>
        <v>23</v>
      </c>
    </row>
    <row r="38" spans="1:27" x14ac:dyDescent="0.3">
      <c r="A38" s="63" t="s">
        <v>1994</v>
      </c>
      <c r="B38" s="64">
        <f>VLOOKUP($A38,'Return Data'!$B$7:$R$2292,3,0)</f>
        <v>44651</v>
      </c>
      <c r="C38" s="65">
        <f>VLOOKUP($A38,'Return Data'!$B$7:$R$2292,4,0)</f>
        <v>3310.7523999999999</v>
      </c>
      <c r="D38" s="65">
        <f>VLOOKUP($A38,'Return Data'!$B$7:$R$2292,5,0)</f>
        <v>8.4182000000000006</v>
      </c>
      <c r="E38" s="66">
        <f t="shared" si="0"/>
        <v>19</v>
      </c>
      <c r="F38" s="65">
        <f>VLOOKUP($A38,'Return Data'!$B$7:$R$2292,6,0)</f>
        <v>4.6971999999999996</v>
      </c>
      <c r="G38" s="66">
        <f t="shared" si="1"/>
        <v>22</v>
      </c>
      <c r="H38" s="65">
        <f>VLOOKUP($A38,'Return Data'!$B$7:$R$2292,7,0)</f>
        <v>4.0979000000000001</v>
      </c>
      <c r="I38" s="66">
        <f t="shared" si="2"/>
        <v>22</v>
      </c>
      <c r="J38" s="65">
        <f>VLOOKUP($A38,'Return Data'!$B$7:$R$2292,8,0)</f>
        <v>3.7711999999999999</v>
      </c>
      <c r="K38" s="66">
        <f t="shared" si="3"/>
        <v>24</v>
      </c>
      <c r="L38" s="65">
        <f>VLOOKUP($A38,'Return Data'!$B$7:$R$2292,9,0)</f>
        <v>3.6404000000000001</v>
      </c>
      <c r="M38" s="66">
        <f t="shared" si="4"/>
        <v>25</v>
      </c>
      <c r="N38" s="65">
        <f>VLOOKUP($A38,'Return Data'!$B$7:$R$2292,10,0)</f>
        <v>3.4685999999999999</v>
      </c>
      <c r="O38" s="66">
        <f t="shared" si="5"/>
        <v>27</v>
      </c>
      <c r="P38" s="65">
        <f>VLOOKUP($A38,'Return Data'!$B$7:$R$2292,11,0)</f>
        <v>3.4697</v>
      </c>
      <c r="Q38" s="66">
        <f t="shared" si="6"/>
        <v>17</v>
      </c>
      <c r="R38" s="65">
        <f>VLOOKUP($A38,'Return Data'!$B$7:$R$2292,12,0)</f>
        <v>3.4045999999999998</v>
      </c>
      <c r="S38" s="66">
        <f t="shared" si="7"/>
        <v>12</v>
      </c>
      <c r="T38" s="65">
        <f>VLOOKUP($A38,'Return Data'!$B$7:$R$2292,13,0)</f>
        <v>3.3610000000000002</v>
      </c>
      <c r="U38" s="66">
        <f t="shared" si="8"/>
        <v>17</v>
      </c>
      <c r="V38" s="65">
        <f>VLOOKUP($A38,'Return Data'!$B$7:$R$2292,17,0)</f>
        <v>3.45</v>
      </c>
      <c r="W38" s="66">
        <f t="shared" si="9"/>
        <v>14</v>
      </c>
      <c r="X38" s="65">
        <f>VLOOKUP($A38,'Return Data'!$B$7:$R$2292,14,0)</f>
        <v>4.3151999999999999</v>
      </c>
      <c r="Y38" s="66">
        <f t="shared" si="12"/>
        <v>16</v>
      </c>
      <c r="Z38" s="65">
        <f>VLOOKUP($A38,'Return Data'!$B$7:$R$2292,16,0)</f>
        <v>6.7310999999999996</v>
      </c>
      <c r="AA38" s="67">
        <f t="shared" si="11"/>
        <v>24</v>
      </c>
    </row>
    <row r="39" spans="1:27" x14ac:dyDescent="0.3">
      <c r="A39" s="63" t="s">
        <v>1960</v>
      </c>
      <c r="B39" s="64">
        <f>VLOOKUP($A39,'Return Data'!$B$7:$R$2292,3,0)</f>
        <v>44651</v>
      </c>
      <c r="C39" s="65">
        <f>VLOOKUP($A39,'Return Data'!$B$7:$R$2292,4,0)</f>
        <v>2985.9007999999999</v>
      </c>
      <c r="D39" s="65">
        <f>VLOOKUP($A39,'Return Data'!$B$7:$R$2292,5,0)</f>
        <v>8.6059000000000001</v>
      </c>
      <c r="E39" s="66">
        <f t="shared" si="0"/>
        <v>15</v>
      </c>
      <c r="F39" s="65">
        <f>VLOOKUP($A39,'Return Data'!$B$7:$R$2292,6,0)</f>
        <v>4.6384999999999996</v>
      </c>
      <c r="G39" s="66">
        <f t="shared" si="1"/>
        <v>24</v>
      </c>
      <c r="H39" s="65">
        <f>VLOOKUP($A39,'Return Data'!$B$7:$R$2292,7,0)</f>
        <v>4.2060000000000004</v>
      </c>
      <c r="I39" s="66">
        <f t="shared" si="2"/>
        <v>16</v>
      </c>
      <c r="J39" s="65">
        <f>VLOOKUP($A39,'Return Data'!$B$7:$R$2292,8,0)</f>
        <v>3.8795999999999999</v>
      </c>
      <c r="K39" s="66">
        <f t="shared" si="3"/>
        <v>10</v>
      </c>
      <c r="L39" s="65">
        <f>VLOOKUP($A39,'Return Data'!$B$7:$R$2292,9,0)</f>
        <v>3.7456999999999998</v>
      </c>
      <c r="M39" s="66">
        <f t="shared" si="4"/>
        <v>7</v>
      </c>
      <c r="N39" s="65">
        <f>VLOOKUP($A39,'Return Data'!$B$7:$R$2292,10,0)</f>
        <v>3.5516000000000001</v>
      </c>
      <c r="O39" s="66">
        <f t="shared" si="5"/>
        <v>11</v>
      </c>
      <c r="P39" s="65">
        <f>VLOOKUP($A39,'Return Data'!$B$7:$R$2292,11,0)</f>
        <v>3.4098000000000002</v>
      </c>
      <c r="Q39" s="66">
        <f t="shared" si="6"/>
        <v>26</v>
      </c>
      <c r="R39" s="65">
        <f>VLOOKUP($A39,'Return Data'!$B$7:$R$2292,12,0)</f>
        <v>3.3313999999999999</v>
      </c>
      <c r="S39" s="66">
        <f t="shared" si="7"/>
        <v>27</v>
      </c>
      <c r="T39" s="65">
        <f>VLOOKUP($A39,'Return Data'!$B$7:$R$2292,13,0)</f>
        <v>3.2993000000000001</v>
      </c>
      <c r="U39" s="66">
        <f t="shared" si="8"/>
        <v>27</v>
      </c>
      <c r="V39" s="65">
        <f>VLOOKUP($A39,'Return Data'!$B$7:$R$2292,17,0)</f>
        <v>3.2862</v>
      </c>
      <c r="W39" s="66">
        <f t="shared" si="9"/>
        <v>27</v>
      </c>
      <c r="X39" s="65">
        <f>VLOOKUP($A39,'Return Data'!$B$7:$R$2292,14,0)</f>
        <v>4.0834000000000001</v>
      </c>
      <c r="Y39" s="66">
        <f t="shared" si="12"/>
        <v>29</v>
      </c>
      <c r="Z39" s="65">
        <f>VLOOKUP($A39,'Return Data'!$B$7:$R$2292,16,0)</f>
        <v>6.4146000000000001</v>
      </c>
      <c r="AA39" s="67">
        <f t="shared" si="11"/>
        <v>26</v>
      </c>
    </row>
    <row r="40" spans="1:27" x14ac:dyDescent="0.3">
      <c r="A40" s="63" t="s">
        <v>262</v>
      </c>
      <c r="B40" s="64">
        <f>VLOOKUP($A40,'Return Data'!$B$7:$R$2292,3,0)</f>
        <v>44651</v>
      </c>
      <c r="C40" s="65">
        <f>VLOOKUP($A40,'Return Data'!$B$7:$R$2292,4,0)</f>
        <v>3333.0632000000001</v>
      </c>
      <c r="D40" s="65">
        <f>VLOOKUP($A40,'Return Data'!$B$7:$R$2292,5,0)</f>
        <v>9.1408000000000005</v>
      </c>
      <c r="E40" s="66">
        <f t="shared" si="0"/>
        <v>12</v>
      </c>
      <c r="F40" s="65">
        <f>VLOOKUP($A40,'Return Data'!$B$7:$R$2292,6,0)</f>
        <v>5.2652999999999999</v>
      </c>
      <c r="G40" s="66">
        <f t="shared" si="1"/>
        <v>6</v>
      </c>
      <c r="H40" s="65">
        <f>VLOOKUP($A40,'Return Data'!$B$7:$R$2292,7,0)</f>
        <v>4.5198999999999998</v>
      </c>
      <c r="I40" s="66">
        <f t="shared" si="2"/>
        <v>2</v>
      </c>
      <c r="J40" s="65">
        <f>VLOOKUP($A40,'Return Data'!$B$7:$R$2292,8,0)</f>
        <v>3.9954999999999998</v>
      </c>
      <c r="K40" s="66">
        <f t="shared" si="3"/>
        <v>4</v>
      </c>
      <c r="L40" s="65">
        <f>VLOOKUP($A40,'Return Data'!$B$7:$R$2292,9,0)</f>
        <v>3.7482000000000002</v>
      </c>
      <c r="M40" s="66">
        <f t="shared" si="4"/>
        <v>6</v>
      </c>
      <c r="N40" s="65">
        <f>VLOOKUP($A40,'Return Data'!$B$7:$R$2292,10,0)</f>
        <v>3.5651999999999999</v>
      </c>
      <c r="O40" s="66">
        <f t="shared" si="5"/>
        <v>7</v>
      </c>
      <c r="P40" s="65">
        <f>VLOOKUP($A40,'Return Data'!$B$7:$R$2292,11,0)</f>
        <v>3.4863</v>
      </c>
      <c r="Q40" s="66">
        <f t="shared" si="6"/>
        <v>12</v>
      </c>
      <c r="R40" s="65">
        <f>VLOOKUP($A40,'Return Data'!$B$7:$R$2292,12,0)</f>
        <v>3.3965999999999998</v>
      </c>
      <c r="S40" s="66">
        <f t="shared" si="7"/>
        <v>17</v>
      </c>
      <c r="T40" s="65">
        <f>VLOOKUP($A40,'Return Data'!$B$7:$R$2292,13,0)</f>
        <v>3.3582999999999998</v>
      </c>
      <c r="U40" s="66">
        <f t="shared" si="8"/>
        <v>19</v>
      </c>
      <c r="V40" s="65">
        <f>VLOOKUP($A40,'Return Data'!$B$7:$R$2292,17,0)</f>
        <v>3.4653</v>
      </c>
      <c r="W40" s="66">
        <f t="shared" si="9"/>
        <v>12</v>
      </c>
      <c r="X40" s="65">
        <f>VLOOKUP($A40,'Return Data'!$B$7:$R$2292,14,0)</f>
        <v>4.3792999999999997</v>
      </c>
      <c r="Y40" s="66">
        <f t="shared" si="12"/>
        <v>8</v>
      </c>
      <c r="Z40" s="65">
        <f>VLOOKUP($A40,'Return Data'!$B$7:$R$2292,16,0)</f>
        <v>7.0842000000000001</v>
      </c>
      <c r="AA40" s="67">
        <f t="shared" si="11"/>
        <v>11</v>
      </c>
    </row>
    <row r="41" spans="1:27" x14ac:dyDescent="0.3">
      <c r="A41" s="63" t="s">
        <v>263</v>
      </c>
      <c r="B41" s="64">
        <f>VLOOKUP($A41,'Return Data'!$B$7:$R$2292,3,0)</f>
        <v>44651</v>
      </c>
      <c r="C41" s="65">
        <f>VLOOKUP($A41,'Return Data'!$B$7:$R$2292,4,0)</f>
        <v>2032.5789</v>
      </c>
      <c r="D41" s="65">
        <f>VLOOKUP($A41,'Return Data'!$B$7:$R$2292,5,0)</f>
        <v>8.3592999999999993</v>
      </c>
      <c r="E41" s="66">
        <f t="shared" si="0"/>
        <v>20</v>
      </c>
      <c r="F41" s="65">
        <f>VLOOKUP($A41,'Return Data'!$B$7:$R$2292,6,0)</f>
        <v>4.7187000000000001</v>
      </c>
      <c r="G41" s="66">
        <f t="shared" si="1"/>
        <v>21</v>
      </c>
      <c r="H41" s="65">
        <f>VLOOKUP($A41,'Return Data'!$B$7:$R$2292,7,0)</f>
        <v>4.1170999999999998</v>
      </c>
      <c r="I41" s="66">
        <f t="shared" si="2"/>
        <v>20</v>
      </c>
      <c r="J41" s="65">
        <f>VLOOKUP($A41,'Return Data'!$B$7:$R$2292,8,0)</f>
        <v>3.8500999999999999</v>
      </c>
      <c r="K41" s="66">
        <f t="shared" si="3"/>
        <v>18</v>
      </c>
      <c r="L41" s="65">
        <f>VLOOKUP($A41,'Return Data'!$B$7:$R$2292,9,0)</f>
        <v>3.6918000000000002</v>
      </c>
      <c r="M41" s="66">
        <f t="shared" si="4"/>
        <v>15</v>
      </c>
      <c r="N41" s="65">
        <f>VLOOKUP($A41,'Return Data'!$B$7:$R$2292,10,0)</f>
        <v>3.5470000000000002</v>
      </c>
      <c r="O41" s="66">
        <f t="shared" si="5"/>
        <v>17</v>
      </c>
      <c r="P41" s="65">
        <f>VLOOKUP($A41,'Return Data'!$B$7:$R$2292,11,0)</f>
        <v>3.4571999999999998</v>
      </c>
      <c r="Q41" s="66">
        <f t="shared" si="6"/>
        <v>20</v>
      </c>
      <c r="R41" s="65">
        <f>VLOOKUP($A41,'Return Data'!$B$7:$R$2292,12,0)</f>
        <v>3.4033000000000002</v>
      </c>
      <c r="S41" s="66">
        <f t="shared" si="7"/>
        <v>13</v>
      </c>
      <c r="T41" s="65">
        <f>VLOOKUP($A41,'Return Data'!$B$7:$R$2292,13,0)</f>
        <v>3.3778999999999999</v>
      </c>
      <c r="U41" s="66">
        <f t="shared" si="8"/>
        <v>13</v>
      </c>
      <c r="V41" s="65">
        <f>VLOOKUP($A41,'Return Data'!$B$7:$R$2292,17,0)</f>
        <v>3.4876999999999998</v>
      </c>
      <c r="W41" s="66">
        <f t="shared" si="9"/>
        <v>7</v>
      </c>
      <c r="X41" s="65">
        <f>VLOOKUP($A41,'Return Data'!$B$7:$R$2292,14,0)</f>
        <v>4.3658000000000001</v>
      </c>
      <c r="Y41" s="66">
        <f t="shared" si="12"/>
        <v>10</v>
      </c>
      <c r="Z41" s="65">
        <f>VLOOKUP($A41,'Return Data'!$B$7:$R$2292,16,0)</f>
        <v>6.7862999999999998</v>
      </c>
      <c r="AA41" s="67">
        <f t="shared" si="11"/>
        <v>22</v>
      </c>
    </row>
    <row r="42" spans="1:27" x14ac:dyDescent="0.3">
      <c r="A42" s="63" t="s">
        <v>264</v>
      </c>
      <c r="B42" s="64">
        <f>VLOOKUP($A42,'Return Data'!$B$7:$R$2292,3,0)</f>
        <v>44651</v>
      </c>
      <c r="C42" s="65">
        <f>VLOOKUP($A42,'Return Data'!$B$7:$R$2292,4,0)</f>
        <v>3466.7447000000002</v>
      </c>
      <c r="D42" s="65">
        <f>VLOOKUP($A42,'Return Data'!$B$7:$R$2292,5,0)</f>
        <v>10.095499999999999</v>
      </c>
      <c r="E42" s="66">
        <f t="shared" si="0"/>
        <v>3</v>
      </c>
      <c r="F42" s="65">
        <f>VLOOKUP($A42,'Return Data'!$B$7:$R$2292,6,0)</f>
        <v>5.1798000000000002</v>
      </c>
      <c r="G42" s="66">
        <f t="shared" si="1"/>
        <v>8</v>
      </c>
      <c r="H42" s="65">
        <f>VLOOKUP($A42,'Return Data'!$B$7:$R$2292,7,0)</f>
        <v>4.2792000000000003</v>
      </c>
      <c r="I42" s="66">
        <f t="shared" si="2"/>
        <v>12</v>
      </c>
      <c r="J42" s="65">
        <f>VLOOKUP($A42,'Return Data'!$B$7:$R$2292,8,0)</f>
        <v>3.8788999999999998</v>
      </c>
      <c r="K42" s="66">
        <f t="shared" si="3"/>
        <v>11</v>
      </c>
      <c r="L42" s="65">
        <f>VLOOKUP($A42,'Return Data'!$B$7:$R$2292,9,0)</f>
        <v>3.6916000000000002</v>
      </c>
      <c r="M42" s="66">
        <f t="shared" si="4"/>
        <v>16</v>
      </c>
      <c r="N42" s="65">
        <f>VLOOKUP($A42,'Return Data'!$B$7:$R$2292,10,0)</f>
        <v>3.5493999999999999</v>
      </c>
      <c r="O42" s="66">
        <f t="shared" si="5"/>
        <v>13</v>
      </c>
      <c r="P42" s="65">
        <f>VLOOKUP($A42,'Return Data'!$B$7:$R$2292,11,0)</f>
        <v>3.4963000000000002</v>
      </c>
      <c r="Q42" s="66">
        <f t="shared" si="6"/>
        <v>10</v>
      </c>
      <c r="R42" s="65">
        <f>VLOOKUP($A42,'Return Data'!$B$7:$R$2292,12,0)</f>
        <v>3.4255</v>
      </c>
      <c r="S42" s="66">
        <f t="shared" si="7"/>
        <v>8</v>
      </c>
      <c r="T42" s="65">
        <f>VLOOKUP($A42,'Return Data'!$B$7:$R$2292,13,0)</f>
        <v>3.3885000000000001</v>
      </c>
      <c r="U42" s="66">
        <f t="shared" si="8"/>
        <v>9</v>
      </c>
      <c r="V42" s="65">
        <f>VLOOKUP($A42,'Return Data'!$B$7:$R$2292,17,0)</f>
        <v>3.4811999999999999</v>
      </c>
      <c r="W42" s="66">
        <f t="shared" si="9"/>
        <v>9</v>
      </c>
      <c r="X42" s="65">
        <f>VLOOKUP($A42,'Return Data'!$B$7:$R$2292,14,0)</f>
        <v>4.3583999999999996</v>
      </c>
      <c r="Y42" s="66">
        <f t="shared" si="12"/>
        <v>12</v>
      </c>
      <c r="Z42" s="65">
        <f>VLOOKUP($A42,'Return Data'!$B$7:$R$2292,16,0)</f>
        <v>6.8932000000000002</v>
      </c>
      <c r="AA42" s="67">
        <f t="shared" si="11"/>
        <v>20</v>
      </c>
    </row>
    <row r="43" spans="1:27" x14ac:dyDescent="0.3">
      <c r="A43" s="63" t="s">
        <v>1980</v>
      </c>
      <c r="B43" s="64">
        <f>VLOOKUP($A43,'Return Data'!$B$7:$R$2292,3,0)</f>
        <v>44651</v>
      </c>
      <c r="C43" s="65">
        <f>VLOOKUP($A43,'Return Data'!$B$7:$R$2292,4,0)</f>
        <v>1142.9831999999999</v>
      </c>
      <c r="D43" s="65">
        <f>VLOOKUP($A43,'Return Data'!$B$7:$R$2292,5,0)</f>
        <v>5.7937000000000003</v>
      </c>
      <c r="E43" s="66">
        <f t="shared" si="0"/>
        <v>33</v>
      </c>
      <c r="F43" s="65">
        <f>VLOOKUP($A43,'Return Data'!$B$7:$R$2292,6,0)</f>
        <v>4.1783999999999999</v>
      </c>
      <c r="G43" s="66">
        <f t="shared" si="1"/>
        <v>32</v>
      </c>
      <c r="H43" s="65">
        <f>VLOOKUP($A43,'Return Data'!$B$7:$R$2292,7,0)</f>
        <v>3.5284</v>
      </c>
      <c r="I43" s="66">
        <f t="shared" si="2"/>
        <v>34</v>
      </c>
      <c r="J43" s="65">
        <f>VLOOKUP($A43,'Return Data'!$B$7:$R$2292,8,0)</f>
        <v>3.2584</v>
      </c>
      <c r="K43" s="66">
        <f t="shared" si="3"/>
        <v>34</v>
      </c>
      <c r="L43" s="65">
        <f>VLOOKUP($A43,'Return Data'!$B$7:$R$2292,9,0)</f>
        <v>3.1425999999999998</v>
      </c>
      <c r="M43" s="66">
        <f t="shared" si="4"/>
        <v>35</v>
      </c>
      <c r="N43" s="65">
        <f>VLOOKUP($A43,'Return Data'!$B$7:$R$2292,10,0)</f>
        <v>3.0682999999999998</v>
      </c>
      <c r="O43" s="66">
        <f t="shared" si="5"/>
        <v>35</v>
      </c>
      <c r="P43" s="65">
        <f>VLOOKUP($A43,'Return Data'!$B$7:$R$2292,11,0)</f>
        <v>3.052</v>
      </c>
      <c r="Q43" s="66">
        <f t="shared" si="6"/>
        <v>35</v>
      </c>
      <c r="R43" s="65">
        <f>VLOOKUP($A43,'Return Data'!$B$7:$R$2292,12,0)</f>
        <v>2.9535999999999998</v>
      </c>
      <c r="S43" s="66">
        <f t="shared" si="7"/>
        <v>35</v>
      </c>
      <c r="T43" s="65">
        <f>VLOOKUP($A43,'Return Data'!$B$7:$R$2292,13,0)</f>
        <v>2.9569999999999999</v>
      </c>
      <c r="U43" s="66">
        <f t="shared" si="8"/>
        <v>35</v>
      </c>
      <c r="V43" s="65">
        <f>VLOOKUP($A43,'Return Data'!$B$7:$R$2292,17,0)</f>
        <v>3.0186999999999999</v>
      </c>
      <c r="W43" s="66">
        <f t="shared" si="9"/>
        <v>34</v>
      </c>
      <c r="X43" s="65">
        <f>VLOOKUP($A43,'Return Data'!$B$7:$R$2292,14,0)</f>
        <v>4.0376000000000003</v>
      </c>
      <c r="Y43" s="66">
        <f t="shared" si="12"/>
        <v>30</v>
      </c>
      <c r="Z43" s="65">
        <f>VLOOKUP($A43,'Return Data'!$B$7:$R$2292,16,0)</f>
        <v>4.2492999999999999</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7.9669527777777791</v>
      </c>
      <c r="E45" s="65"/>
      <c r="F45" s="75">
        <f>AVERAGE(F8:F43)</f>
        <v>4.66333888888889</v>
      </c>
      <c r="G45" s="65"/>
      <c r="H45" s="75">
        <f>AVERAGE(H8:H43)</f>
        <v>4.0196083333333341</v>
      </c>
      <c r="I45" s="65"/>
      <c r="J45" s="75">
        <f>AVERAGE(J8:J43)</f>
        <v>3.6891555555555553</v>
      </c>
      <c r="K45" s="65"/>
      <c r="L45" s="75">
        <f>AVERAGE(L8:L43)</f>
        <v>3.5602722222222223</v>
      </c>
      <c r="M45" s="65"/>
      <c r="N45" s="75">
        <f>AVERAGE(N8:N43)</f>
        <v>3.4227027777777779</v>
      </c>
      <c r="O45" s="65"/>
      <c r="P45" s="75">
        <f>AVERAGE(P8:P43)</f>
        <v>3.3605611111111116</v>
      </c>
      <c r="Q45" s="65"/>
      <c r="R45" s="75">
        <f>AVERAGE(R8:R43)</f>
        <v>3.2798027777777774</v>
      </c>
      <c r="S45" s="65"/>
      <c r="T45" s="75">
        <f>AVERAGE(T8:T43)</f>
        <v>3.2480444444444445</v>
      </c>
      <c r="U45" s="65"/>
      <c r="V45" s="75">
        <f>AVERAGE(V8:V43)</f>
        <v>3.2997194444444449</v>
      </c>
      <c r="W45" s="65"/>
      <c r="X45" s="75">
        <f>AVERAGE(X8:X43)</f>
        <v>4.1491857142857143</v>
      </c>
      <c r="Y45" s="65"/>
      <c r="Z45" s="75">
        <f>AVERAGE(Z8:Z43)</f>
        <v>6.2850000000000019</v>
      </c>
      <c r="AA45" s="76"/>
    </row>
    <row r="46" spans="1:27" x14ac:dyDescent="0.3">
      <c r="A46" s="73" t="s">
        <v>28</v>
      </c>
      <c r="B46" s="74"/>
      <c r="C46" s="74"/>
      <c r="D46" s="75">
        <f>MIN(D8:D43)</f>
        <v>0</v>
      </c>
      <c r="E46" s="65"/>
      <c r="F46" s="75">
        <f>MIN(F8:F43)</f>
        <v>0</v>
      </c>
      <c r="G46" s="65"/>
      <c r="H46" s="75">
        <f>MIN(H8:H43)</f>
        <v>0</v>
      </c>
      <c r="I46" s="65"/>
      <c r="J46" s="75">
        <f>MIN(J8:J43)</f>
        <v>0</v>
      </c>
      <c r="K46" s="65"/>
      <c r="L46" s="75">
        <f>MIN(L8:L43)</f>
        <v>0</v>
      </c>
      <c r="M46" s="65"/>
      <c r="N46" s="75">
        <f>MIN(N8:N43)</f>
        <v>0</v>
      </c>
      <c r="O46" s="65"/>
      <c r="P46" s="75">
        <f>MIN(P8:P43)</f>
        <v>0</v>
      </c>
      <c r="Q46" s="65"/>
      <c r="R46" s="75">
        <f>MIN(R8:R43)</f>
        <v>0</v>
      </c>
      <c r="S46" s="65"/>
      <c r="T46" s="75">
        <f>MIN(T8:T43)</f>
        <v>0</v>
      </c>
      <c r="U46" s="65"/>
      <c r="V46" s="75">
        <f>MIN(V8:V43)</f>
        <v>0</v>
      </c>
      <c r="W46" s="65"/>
      <c r="X46" s="75">
        <f>MIN(X8:X43)</f>
        <v>0</v>
      </c>
      <c r="Y46" s="65"/>
      <c r="Z46" s="75">
        <f>MIN(Z8:Z43)</f>
        <v>0</v>
      </c>
      <c r="AA46" s="76"/>
    </row>
    <row r="47" spans="1:27" ht="15" thickBot="1" x14ac:dyDescent="0.35">
      <c r="A47" s="77" t="s">
        <v>29</v>
      </c>
      <c r="B47" s="78"/>
      <c r="C47" s="78"/>
      <c r="D47" s="79">
        <f>MAX(D8:D43)</f>
        <v>10.4544</v>
      </c>
      <c r="E47" s="95"/>
      <c r="F47" s="79">
        <f>MAX(F8:F43)</f>
        <v>5.6951000000000001</v>
      </c>
      <c r="G47" s="95"/>
      <c r="H47" s="79">
        <f>MAX(H8:H43)</f>
        <v>4.9353999999999996</v>
      </c>
      <c r="I47" s="95"/>
      <c r="J47" s="79">
        <f>MAX(J8:J43)</f>
        <v>4.4829999999999997</v>
      </c>
      <c r="K47" s="95"/>
      <c r="L47" s="79">
        <f>MAX(L8:L43)</f>
        <v>4.4915000000000003</v>
      </c>
      <c r="M47" s="95"/>
      <c r="N47" s="79">
        <f>MAX(N8:N43)</f>
        <v>4.2488999999999999</v>
      </c>
      <c r="O47" s="95"/>
      <c r="P47" s="79">
        <f>MAX(P8:P43)</f>
        <v>4.0983000000000001</v>
      </c>
      <c r="Q47" s="95"/>
      <c r="R47" s="79">
        <f>MAX(R8:R43)</f>
        <v>3.8614999999999999</v>
      </c>
      <c r="S47" s="95"/>
      <c r="T47" s="79">
        <f>MAX(T8:T43)</f>
        <v>3.8906000000000001</v>
      </c>
      <c r="U47" s="95"/>
      <c r="V47" s="79">
        <f>MAX(V8:V43)</f>
        <v>4.1875999999999998</v>
      </c>
      <c r="W47" s="95"/>
      <c r="X47" s="79">
        <f>MAX(X8:X43)</f>
        <v>4.9989999999999997</v>
      </c>
      <c r="Y47" s="95"/>
      <c r="Z47" s="79">
        <f>MAX(Z8:Z43)</f>
        <v>7.6353999999999997</v>
      </c>
      <c r="AA47" s="80"/>
    </row>
    <row r="48" spans="1:27" x14ac:dyDescent="0.3">
      <c r="A48" s="112" t="s">
        <v>431</v>
      </c>
    </row>
    <row r="49" spans="1:1" x14ac:dyDescent="0.3">
      <c r="A49" s="14" t="s">
        <v>340</v>
      </c>
    </row>
  </sheetData>
  <sheetProtection algorithmName="SHA-512" hashValue="peZtne6Edop27wrG4HcapPvMtSWEY5PowC7FzoqlnBn/mWiXStr6RkFYtgNoZ/cGXn16MjNy+bcC3mGqW3diqA==" saltValue="jyTO9eMkgDdrEdkZWpxaZ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5"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1901</v>
      </c>
      <c r="T5" s="125" t="s">
        <v>1902</v>
      </c>
      <c r="U5" s="125" t="s">
        <v>1903</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44651</v>
      </c>
      <c r="E7" s="181">
        <v>1089.68</v>
      </c>
      <c r="F7" s="181">
        <v>-0.30280000000000001</v>
      </c>
      <c r="G7" s="181">
        <v>1.0507</v>
      </c>
      <c r="H7" s="181">
        <v>0.7964</v>
      </c>
      <c r="I7" s="181">
        <v>0.74609999999999999</v>
      </c>
      <c r="J7" s="181">
        <v>1.9116</v>
      </c>
      <c r="K7" s="181">
        <v>2.1735000000000002</v>
      </c>
      <c r="L7" s="181">
        <v>1.0938000000000001</v>
      </c>
      <c r="M7" s="181">
        <v>10.620699999999999</v>
      </c>
      <c r="N7" s="181">
        <v>19.528300000000002</v>
      </c>
      <c r="O7" s="181">
        <v>12.728199999999999</v>
      </c>
      <c r="P7" s="181">
        <v>9.8008000000000006</v>
      </c>
      <c r="Q7" s="181">
        <v>18.8582</v>
      </c>
      <c r="R7" s="181">
        <v>37.896500000000003</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44651</v>
      </c>
      <c r="E8" s="181">
        <v>1189.49</v>
      </c>
      <c r="F8" s="181">
        <v>-0.30170000000000002</v>
      </c>
      <c r="G8" s="181">
        <v>1.0543</v>
      </c>
      <c r="H8" s="181">
        <v>0.80940000000000001</v>
      </c>
      <c r="I8" s="181">
        <v>0.77690000000000003</v>
      </c>
      <c r="J8" s="181">
        <v>1.9865999999999999</v>
      </c>
      <c r="K8" s="181">
        <v>2.379</v>
      </c>
      <c r="L8" s="181">
        <v>1.4992000000000001</v>
      </c>
      <c r="M8" s="181">
        <v>11.298400000000001</v>
      </c>
      <c r="N8" s="181">
        <v>20.482700000000001</v>
      </c>
      <c r="O8" s="181">
        <v>13.6037</v>
      </c>
      <c r="P8" s="181">
        <v>10.822699999999999</v>
      </c>
      <c r="Q8" s="181">
        <v>14.179</v>
      </c>
      <c r="R8" s="181">
        <v>38.995100000000001</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44651</v>
      </c>
      <c r="E9" s="181">
        <v>16.21</v>
      </c>
      <c r="F9" s="181">
        <v>0</v>
      </c>
      <c r="G9" s="181">
        <v>1.7577</v>
      </c>
      <c r="H9" s="181">
        <v>1.6301000000000001</v>
      </c>
      <c r="I9" s="181">
        <v>0.74580000000000002</v>
      </c>
      <c r="J9" s="181">
        <v>2.5949</v>
      </c>
      <c r="K9" s="181">
        <v>-3.1082000000000001</v>
      </c>
      <c r="L9" s="181">
        <v>-1.4590000000000001</v>
      </c>
      <c r="M9" s="181">
        <v>10.573</v>
      </c>
      <c r="N9" s="181">
        <v>19.631</v>
      </c>
      <c r="O9" s="181">
        <v>16.686199999999999</v>
      </c>
      <c r="P9" s="181"/>
      <c r="Q9" s="181">
        <v>14.1753</v>
      </c>
      <c r="R9" s="181">
        <v>32.738700000000001</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44651</v>
      </c>
      <c r="E10" s="181">
        <v>15.36</v>
      </c>
      <c r="F10" s="181">
        <v>0</v>
      </c>
      <c r="G10" s="181">
        <v>1.7219</v>
      </c>
      <c r="H10" s="181">
        <v>1.5872999999999999</v>
      </c>
      <c r="I10" s="181">
        <v>0.65529999999999999</v>
      </c>
      <c r="J10" s="181">
        <v>2.4683000000000002</v>
      </c>
      <c r="K10" s="181">
        <v>-3.4569000000000001</v>
      </c>
      <c r="L10" s="181">
        <v>-2.1656</v>
      </c>
      <c r="M10" s="181">
        <v>9.4016999999999999</v>
      </c>
      <c r="N10" s="181">
        <v>17.9724</v>
      </c>
      <c r="O10" s="181">
        <v>15.0298</v>
      </c>
      <c r="P10" s="181"/>
      <c r="Q10" s="181">
        <v>12.5</v>
      </c>
      <c r="R10" s="181">
        <v>30.857700000000001</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2000</v>
      </c>
      <c r="C11" s="177">
        <v>150260</v>
      </c>
      <c r="D11" s="180">
        <v>44651</v>
      </c>
      <c r="E11" s="181">
        <v>19.927399999999999</v>
      </c>
      <c r="F11" s="181">
        <v>0.16289999999999999</v>
      </c>
      <c r="G11" s="181">
        <v>1.4329000000000001</v>
      </c>
      <c r="H11" s="181">
        <v>1.6974</v>
      </c>
      <c r="I11" s="181">
        <v>1.6917</v>
      </c>
      <c r="J11" s="181">
        <v>3.7437</v>
      </c>
      <c r="K11" s="181">
        <v>1.4178999999999999</v>
      </c>
      <c r="L11" s="181">
        <v>0.33379999999999999</v>
      </c>
      <c r="M11" s="181">
        <v>7.4549000000000003</v>
      </c>
      <c r="N11" s="181">
        <v>19.071200000000001</v>
      </c>
      <c r="O11" s="181">
        <v>18.206</v>
      </c>
      <c r="P11" s="181"/>
      <c r="Q11" s="181">
        <v>14.8385</v>
      </c>
      <c r="R11" s="181">
        <v>32.004399999999997</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2001</v>
      </c>
      <c r="C12" s="177">
        <v>150258</v>
      </c>
      <c r="D12" s="180">
        <v>44651</v>
      </c>
      <c r="E12" s="181">
        <v>18.400600000000001</v>
      </c>
      <c r="F12" s="181">
        <v>0.15840000000000001</v>
      </c>
      <c r="G12" s="181">
        <v>1.4198</v>
      </c>
      <c r="H12" s="181">
        <v>1.6657999999999999</v>
      </c>
      <c r="I12" s="181">
        <v>1.6288</v>
      </c>
      <c r="J12" s="181">
        <v>3.6011000000000002</v>
      </c>
      <c r="K12" s="181">
        <v>1.0018</v>
      </c>
      <c r="L12" s="181">
        <v>-0.504</v>
      </c>
      <c r="M12" s="181">
        <v>6.0895999999999999</v>
      </c>
      <c r="N12" s="181">
        <v>17.041</v>
      </c>
      <c r="O12" s="181">
        <v>16.292899999999999</v>
      </c>
      <c r="P12" s="181"/>
      <c r="Q12" s="181">
        <v>13.016299999999999</v>
      </c>
      <c r="R12" s="181">
        <v>29.775099999999998</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44651</v>
      </c>
      <c r="E15" s="181">
        <v>24.38</v>
      </c>
      <c r="F15" s="181">
        <v>3.6564999999999999</v>
      </c>
      <c r="G15" s="181">
        <v>4.7251000000000003</v>
      </c>
      <c r="H15" s="181">
        <v>3.5684</v>
      </c>
      <c r="I15" s="181">
        <v>3.3489</v>
      </c>
      <c r="J15" s="181">
        <v>5.7241999999999997</v>
      </c>
      <c r="K15" s="181">
        <v>-4.3921999999999999</v>
      </c>
      <c r="L15" s="181">
        <v>2.9125999999999999</v>
      </c>
      <c r="M15" s="181">
        <v>13.7127</v>
      </c>
      <c r="N15" s="181">
        <v>35.595100000000002</v>
      </c>
      <c r="O15" s="181">
        <v>22.4543</v>
      </c>
      <c r="P15" s="181">
        <v>16.5532</v>
      </c>
      <c r="Q15" s="181">
        <v>16.927600000000002</v>
      </c>
      <c r="R15" s="181">
        <v>52.2331</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44651</v>
      </c>
      <c r="E16" s="181">
        <v>23.2</v>
      </c>
      <c r="F16" s="181">
        <v>3.6177000000000001</v>
      </c>
      <c r="G16" s="181">
        <v>4.6931000000000003</v>
      </c>
      <c r="H16" s="181">
        <v>3.5251999999999999</v>
      </c>
      <c r="I16" s="181">
        <v>3.2947000000000002</v>
      </c>
      <c r="J16" s="181">
        <v>5.5984999999999996</v>
      </c>
      <c r="K16" s="181">
        <v>-4.6444999999999999</v>
      </c>
      <c r="L16" s="181">
        <v>2.4283000000000001</v>
      </c>
      <c r="M16" s="181">
        <v>12.9503</v>
      </c>
      <c r="N16" s="181">
        <v>34.4148</v>
      </c>
      <c r="O16" s="181">
        <v>21.3996</v>
      </c>
      <c r="P16" s="181">
        <v>15.587199999999999</v>
      </c>
      <c r="Q16" s="181">
        <v>15.914099999999999</v>
      </c>
      <c r="R16" s="181">
        <v>50.962899999999998</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44651</v>
      </c>
      <c r="E17" s="181">
        <v>264.82</v>
      </c>
      <c r="F17" s="181">
        <v>-0.1169</v>
      </c>
      <c r="G17" s="181">
        <v>1.1265000000000001</v>
      </c>
      <c r="H17" s="181">
        <v>1.1419999999999999</v>
      </c>
      <c r="I17" s="181">
        <v>0.84160000000000001</v>
      </c>
      <c r="J17" s="181">
        <v>1.6896</v>
      </c>
      <c r="K17" s="181">
        <v>-1.2087000000000001</v>
      </c>
      <c r="L17" s="181">
        <v>-0.79049999999999998</v>
      </c>
      <c r="M17" s="181">
        <v>8.3196999999999992</v>
      </c>
      <c r="N17" s="181">
        <v>16.835799999999999</v>
      </c>
      <c r="O17" s="181">
        <v>16.5867</v>
      </c>
      <c r="P17" s="181">
        <v>14.551500000000001</v>
      </c>
      <c r="Q17" s="181">
        <v>15.1776</v>
      </c>
      <c r="R17" s="181">
        <v>31.846399999999999</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44651</v>
      </c>
      <c r="E18" s="181">
        <v>243.17</v>
      </c>
      <c r="F18" s="181">
        <v>-0.1191</v>
      </c>
      <c r="G18" s="181">
        <v>1.1186</v>
      </c>
      <c r="H18" s="181">
        <v>1.1186</v>
      </c>
      <c r="I18" s="181">
        <v>0.79169999999999996</v>
      </c>
      <c r="J18" s="181">
        <v>1.5748</v>
      </c>
      <c r="K18" s="181">
        <v>-1.5146999999999999</v>
      </c>
      <c r="L18" s="181">
        <v>-1.4109</v>
      </c>
      <c r="M18" s="181">
        <v>7.3029999999999999</v>
      </c>
      <c r="N18" s="181">
        <v>15.3941</v>
      </c>
      <c r="O18" s="181">
        <v>15.227</v>
      </c>
      <c r="P18" s="181">
        <v>13.152799999999999</v>
      </c>
      <c r="Q18" s="181">
        <v>11.557399999999999</v>
      </c>
      <c r="R18" s="181">
        <v>30.284400000000002</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44651</v>
      </c>
      <c r="E19" s="181">
        <v>248.071</v>
      </c>
      <c r="F19" s="181">
        <v>0.189</v>
      </c>
      <c r="G19" s="181">
        <v>1.7702</v>
      </c>
      <c r="H19" s="181">
        <v>1.5028999999999999</v>
      </c>
      <c r="I19" s="181">
        <v>0.74029999999999996</v>
      </c>
      <c r="J19" s="181">
        <v>1.8408</v>
      </c>
      <c r="K19" s="181">
        <v>-3.8283</v>
      </c>
      <c r="L19" s="181">
        <v>-3.4003000000000001</v>
      </c>
      <c r="M19" s="181">
        <v>4.8079999999999998</v>
      </c>
      <c r="N19" s="181">
        <v>13.9163</v>
      </c>
      <c r="O19" s="181">
        <v>15.7349</v>
      </c>
      <c r="P19" s="181">
        <v>12.8584</v>
      </c>
      <c r="Q19" s="181">
        <v>14.2606</v>
      </c>
      <c r="R19" s="181">
        <v>32.243200000000002</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44651</v>
      </c>
      <c r="E20" s="181">
        <v>228.34399999999999</v>
      </c>
      <c r="F20" s="181">
        <v>0.186</v>
      </c>
      <c r="G20" s="181">
        <v>1.7612000000000001</v>
      </c>
      <c r="H20" s="181">
        <v>1.4825999999999999</v>
      </c>
      <c r="I20" s="181">
        <v>0.69989999999999997</v>
      </c>
      <c r="J20" s="181">
        <v>1.7503</v>
      </c>
      <c r="K20" s="181">
        <v>-4.0716999999999999</v>
      </c>
      <c r="L20" s="181">
        <v>-3.8908</v>
      </c>
      <c r="M20" s="181">
        <v>4.0129999999999999</v>
      </c>
      <c r="N20" s="181">
        <v>12.761900000000001</v>
      </c>
      <c r="O20" s="181">
        <v>14.585599999999999</v>
      </c>
      <c r="P20" s="181">
        <v>11.685600000000001</v>
      </c>
      <c r="Q20" s="181">
        <v>14.6648</v>
      </c>
      <c r="R20" s="181">
        <v>30.913399999999999</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44651</v>
      </c>
      <c r="E21" s="181">
        <v>41.72</v>
      </c>
      <c r="F21" s="181">
        <v>0.1681</v>
      </c>
      <c r="G21" s="181">
        <v>0.96809999999999996</v>
      </c>
      <c r="H21" s="181">
        <v>0.40910000000000002</v>
      </c>
      <c r="I21" s="181">
        <v>0.31259999999999999</v>
      </c>
      <c r="J21" s="181">
        <v>2.6322000000000001</v>
      </c>
      <c r="K21" s="181">
        <v>-0.19139999999999999</v>
      </c>
      <c r="L21" s="181">
        <v>3.1396999999999999</v>
      </c>
      <c r="M21" s="181">
        <v>11.9399</v>
      </c>
      <c r="N21" s="181">
        <v>22.059699999999999</v>
      </c>
      <c r="O21" s="181">
        <v>16.936499999999999</v>
      </c>
      <c r="P21" s="181">
        <v>13.563499999999999</v>
      </c>
      <c r="Q21" s="181">
        <v>13.5848</v>
      </c>
      <c r="R21" s="181">
        <v>36.625999999999998</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44651</v>
      </c>
      <c r="E22" s="181">
        <v>38.39</v>
      </c>
      <c r="F22" s="181">
        <v>0.1565</v>
      </c>
      <c r="G22" s="181">
        <v>0.9466</v>
      </c>
      <c r="H22" s="181">
        <v>0.33979999999999999</v>
      </c>
      <c r="I22" s="181">
        <v>0.20880000000000001</v>
      </c>
      <c r="J22" s="181">
        <v>2.4279999999999999</v>
      </c>
      <c r="K22" s="181">
        <v>-0.69840000000000002</v>
      </c>
      <c r="L22" s="181">
        <v>2.1282000000000001</v>
      </c>
      <c r="M22" s="181">
        <v>10.347799999999999</v>
      </c>
      <c r="N22" s="181">
        <v>19.744199999999999</v>
      </c>
      <c r="O22" s="181">
        <v>14.943</v>
      </c>
      <c r="P22" s="181">
        <v>12.037800000000001</v>
      </c>
      <c r="Q22" s="181">
        <v>11.225899999999999</v>
      </c>
      <c r="R22" s="181">
        <v>34.1571</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44651</v>
      </c>
      <c r="E23" s="181">
        <v>172.5797</v>
      </c>
      <c r="F23" s="181">
        <v>2.8299999999999999E-2</v>
      </c>
      <c r="G23" s="181">
        <v>1.6056999999999999</v>
      </c>
      <c r="H23" s="181">
        <v>1.4380999999999999</v>
      </c>
      <c r="I23" s="181">
        <v>0.51490000000000002</v>
      </c>
      <c r="J23" s="181">
        <v>1.9157</v>
      </c>
      <c r="K23" s="181">
        <v>-1.5023</v>
      </c>
      <c r="L23" s="181">
        <v>-2.7494000000000001</v>
      </c>
      <c r="M23" s="181">
        <v>4.3796999999999997</v>
      </c>
      <c r="N23" s="181">
        <v>13.456899999999999</v>
      </c>
      <c r="O23" s="181">
        <v>12.5715</v>
      </c>
      <c r="P23" s="181">
        <v>10.598599999999999</v>
      </c>
      <c r="Q23" s="181">
        <v>13.6107</v>
      </c>
      <c r="R23" s="181">
        <v>32.911700000000003</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44651</v>
      </c>
      <c r="E24" s="181">
        <v>190.48750000000001</v>
      </c>
      <c r="F24" s="181">
        <v>3.0700000000000002E-2</v>
      </c>
      <c r="G24" s="181">
        <v>1.6134999999999999</v>
      </c>
      <c r="H24" s="181">
        <v>1.4567000000000001</v>
      </c>
      <c r="I24" s="181">
        <v>0.55230000000000001</v>
      </c>
      <c r="J24" s="181">
        <v>2.0005000000000002</v>
      </c>
      <c r="K24" s="181">
        <v>-1.2623</v>
      </c>
      <c r="L24" s="181">
        <v>-2.2660999999999998</v>
      </c>
      <c r="M24" s="181">
        <v>5.1711999999999998</v>
      </c>
      <c r="N24" s="181">
        <v>14.5975</v>
      </c>
      <c r="O24" s="181">
        <v>13.722</v>
      </c>
      <c r="P24" s="181">
        <v>11.8582</v>
      </c>
      <c r="Q24" s="181">
        <v>14.34</v>
      </c>
      <c r="R24" s="181">
        <v>34.2485</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44651</v>
      </c>
      <c r="E25" s="181">
        <v>79.504999999999995</v>
      </c>
      <c r="F25" s="181">
        <v>-0.1081</v>
      </c>
      <c r="G25" s="181">
        <v>1.0165</v>
      </c>
      <c r="H25" s="181">
        <v>1.0306</v>
      </c>
      <c r="I25" s="181">
        <v>0.94330000000000003</v>
      </c>
      <c r="J25" s="181">
        <v>2.4310999999999998</v>
      </c>
      <c r="K25" s="181">
        <v>0.96</v>
      </c>
      <c r="L25" s="181">
        <v>1.2996000000000001</v>
      </c>
      <c r="M25" s="181">
        <v>8.6207999999999991</v>
      </c>
      <c r="N25" s="181">
        <v>18.040500000000002</v>
      </c>
      <c r="O25" s="181">
        <v>13.413600000000001</v>
      </c>
      <c r="P25" s="181">
        <v>10.087300000000001</v>
      </c>
      <c r="Q25" s="181">
        <v>12.9748</v>
      </c>
      <c r="R25" s="181">
        <v>36.851100000000002</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1740</v>
      </c>
      <c r="C26" s="177"/>
      <c r="D26" s="180">
        <v>44651</v>
      </c>
      <c r="E26" s="181">
        <v>79.504999999999995</v>
      </c>
      <c r="F26" s="181">
        <v>-0.1081</v>
      </c>
      <c r="G26" s="181">
        <v>1.0165</v>
      </c>
      <c r="H26" s="181">
        <v>1.0306</v>
      </c>
      <c r="I26" s="181">
        <v>0.94330000000000003</v>
      </c>
      <c r="J26" s="181">
        <v>2.4310999999999998</v>
      </c>
      <c r="K26" s="181">
        <v>0.96</v>
      </c>
      <c r="L26" s="181">
        <v>1.2996000000000001</v>
      </c>
      <c r="M26" s="181">
        <v>8.6207999999999991</v>
      </c>
      <c r="N26" s="181">
        <v>18.040500000000002</v>
      </c>
      <c r="O26" s="181">
        <v>13.413600000000001</v>
      </c>
      <c r="P26" s="181">
        <v>11.7186</v>
      </c>
      <c r="Q26" s="181">
        <v>15.6075</v>
      </c>
      <c r="R26" s="181">
        <v>36.851100000000002</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1741</v>
      </c>
      <c r="C27" s="177">
        <v>119062</v>
      </c>
      <c r="D27" s="180">
        <v>44651</v>
      </c>
      <c r="E27" s="181">
        <v>84.373000000000005</v>
      </c>
      <c r="F27" s="181">
        <v>-0.1066</v>
      </c>
      <c r="G27" s="181">
        <v>1.0225</v>
      </c>
      <c r="H27" s="181">
        <v>1.0443</v>
      </c>
      <c r="I27" s="181">
        <v>0.97050000000000003</v>
      </c>
      <c r="J27" s="181">
        <v>2.4864999999999999</v>
      </c>
      <c r="K27" s="181">
        <v>1.1206</v>
      </c>
      <c r="L27" s="181">
        <v>1.6235999999999999</v>
      </c>
      <c r="M27" s="181">
        <v>9.1416000000000004</v>
      </c>
      <c r="N27" s="181">
        <v>18.795100000000001</v>
      </c>
      <c r="O27" s="181">
        <v>14.1256</v>
      </c>
      <c r="P27" s="181">
        <v>10.856</v>
      </c>
      <c r="Q27" s="181">
        <v>12.3956</v>
      </c>
      <c r="R27" s="181">
        <v>37.713200000000001</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44651</v>
      </c>
      <c r="E28" s="181">
        <v>84.373000000000005</v>
      </c>
      <c r="F28" s="181">
        <v>-0.1066</v>
      </c>
      <c r="G28" s="181">
        <v>1.0225</v>
      </c>
      <c r="H28" s="181">
        <v>1.0443</v>
      </c>
      <c r="I28" s="181">
        <v>0.97050000000000003</v>
      </c>
      <c r="J28" s="181">
        <v>2.4864999999999999</v>
      </c>
      <c r="K28" s="181">
        <v>1.1206</v>
      </c>
      <c r="L28" s="181">
        <v>1.6235999999999999</v>
      </c>
      <c r="M28" s="181">
        <v>9.1416000000000004</v>
      </c>
      <c r="N28" s="181">
        <v>18.795100000000001</v>
      </c>
      <c r="O28" s="181">
        <v>14.1256</v>
      </c>
      <c r="P28" s="181">
        <v>12.641999999999999</v>
      </c>
      <c r="Q28" s="181">
        <v>15.611000000000001</v>
      </c>
      <c r="R28" s="181">
        <v>37.713200000000001</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44651</v>
      </c>
      <c r="E29" s="181">
        <v>16.497800000000002</v>
      </c>
      <c r="F29" s="181">
        <v>-5.45E-2</v>
      </c>
      <c r="G29" s="181">
        <v>1.4488000000000001</v>
      </c>
      <c r="H29" s="181">
        <v>1.4276</v>
      </c>
      <c r="I29" s="181">
        <v>1.1508</v>
      </c>
      <c r="J29" s="181">
        <v>2.8656999999999999</v>
      </c>
      <c r="K29" s="181">
        <v>-1.4197</v>
      </c>
      <c r="L29" s="181">
        <v>-0.21529999999999999</v>
      </c>
      <c r="M29" s="181">
        <v>8.2902000000000005</v>
      </c>
      <c r="N29" s="181">
        <v>16.319299999999998</v>
      </c>
      <c r="O29" s="181">
        <v>14.5402</v>
      </c>
      <c r="P29" s="181"/>
      <c r="Q29" s="181">
        <v>15.660500000000001</v>
      </c>
      <c r="R29" s="181">
        <v>32.548699999999997</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44651</v>
      </c>
      <c r="E30" s="181">
        <v>15.7037</v>
      </c>
      <c r="F30" s="181">
        <v>-5.8599999999999999E-2</v>
      </c>
      <c r="G30" s="181">
        <v>1.4366000000000001</v>
      </c>
      <c r="H30" s="181">
        <v>1.3986000000000001</v>
      </c>
      <c r="I30" s="181">
        <v>1.0924</v>
      </c>
      <c r="J30" s="181">
        <v>2.7345999999999999</v>
      </c>
      <c r="K30" s="181">
        <v>-1.7830999999999999</v>
      </c>
      <c r="L30" s="181">
        <v>-0.95489999999999997</v>
      </c>
      <c r="M30" s="181">
        <v>7.0880000000000001</v>
      </c>
      <c r="N30" s="181">
        <v>14.608000000000001</v>
      </c>
      <c r="O30" s="181">
        <v>12.8842</v>
      </c>
      <c r="P30" s="181"/>
      <c r="Q30" s="181">
        <v>14.0143</v>
      </c>
      <c r="R30" s="181">
        <v>30.604600000000001</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44651</v>
      </c>
      <c r="E31" s="181">
        <v>225.96</v>
      </c>
      <c r="F31" s="181">
        <v>3.1E-2</v>
      </c>
      <c r="G31" s="181">
        <v>0.27510000000000001</v>
      </c>
      <c r="H31" s="181">
        <v>0.57869999999999999</v>
      </c>
      <c r="I31" s="181">
        <v>0.78049999999999997</v>
      </c>
      <c r="J31" s="181">
        <v>2.5878999999999999</v>
      </c>
      <c r="K31" s="181">
        <v>4.5434000000000001</v>
      </c>
      <c r="L31" s="181">
        <v>5.2739000000000003</v>
      </c>
      <c r="M31" s="181">
        <v>21.275200000000002</v>
      </c>
      <c r="N31" s="181">
        <v>33.1526</v>
      </c>
      <c r="O31" s="181">
        <v>18.877300000000002</v>
      </c>
      <c r="P31" s="181">
        <v>14.6027</v>
      </c>
      <c r="Q31" s="181">
        <v>14.918200000000001</v>
      </c>
      <c r="R31" s="181">
        <v>46.030900000000003</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44651</v>
      </c>
      <c r="E32" s="181">
        <v>245.95</v>
      </c>
      <c r="F32" s="181">
        <v>3.2500000000000001E-2</v>
      </c>
      <c r="G32" s="181">
        <v>0.2772</v>
      </c>
      <c r="H32" s="181">
        <v>0.58889999999999998</v>
      </c>
      <c r="I32" s="181">
        <v>0.80330000000000001</v>
      </c>
      <c r="J32" s="181">
        <v>2.6374</v>
      </c>
      <c r="K32" s="181">
        <v>4.6863000000000001</v>
      </c>
      <c r="L32" s="181">
        <v>5.5579000000000001</v>
      </c>
      <c r="M32" s="181">
        <v>21.7514</v>
      </c>
      <c r="N32" s="181">
        <v>33.835799999999999</v>
      </c>
      <c r="O32" s="181">
        <v>19.493400000000001</v>
      </c>
      <c r="P32" s="181">
        <v>15.5405</v>
      </c>
      <c r="Q32" s="181">
        <v>17.311199999999999</v>
      </c>
      <c r="R32" s="181">
        <v>46.773400000000002</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44651</v>
      </c>
      <c r="E33" s="181">
        <v>15.9298</v>
      </c>
      <c r="F33" s="181">
        <v>7.0999999999999994E-2</v>
      </c>
      <c r="G33" s="181">
        <v>1.3449</v>
      </c>
      <c r="H33" s="181">
        <v>0.94289999999999996</v>
      </c>
      <c r="I33" s="181">
        <v>0.78129999999999999</v>
      </c>
      <c r="J33" s="181">
        <v>2.1547000000000001</v>
      </c>
      <c r="K33" s="181">
        <v>-1.4550000000000001</v>
      </c>
      <c r="L33" s="181">
        <v>-0.34839999999999999</v>
      </c>
      <c r="M33" s="181">
        <v>8.8844999999999992</v>
      </c>
      <c r="N33" s="181">
        <v>15.991400000000001</v>
      </c>
      <c r="O33" s="181">
        <v>11.429600000000001</v>
      </c>
      <c r="P33" s="181">
        <v>7.8438999999999997</v>
      </c>
      <c r="Q33" s="181">
        <v>8.9434000000000005</v>
      </c>
      <c r="R33" s="181">
        <v>28.677900000000001</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44651</v>
      </c>
      <c r="E34" s="181">
        <v>17.165099999999999</v>
      </c>
      <c r="F34" s="181">
        <v>7.3999999999999996E-2</v>
      </c>
      <c r="G34" s="181">
        <v>1.3486</v>
      </c>
      <c r="H34" s="181">
        <v>0.95689999999999997</v>
      </c>
      <c r="I34" s="181">
        <v>0.81340000000000001</v>
      </c>
      <c r="J34" s="181">
        <v>2.2309999999999999</v>
      </c>
      <c r="K34" s="181">
        <v>-1.2382</v>
      </c>
      <c r="L34" s="181">
        <v>9.6799999999999997E-2</v>
      </c>
      <c r="M34" s="181">
        <v>9.6229999999999993</v>
      </c>
      <c r="N34" s="181">
        <v>16.985099999999999</v>
      </c>
      <c r="O34" s="181">
        <v>12.4778</v>
      </c>
      <c r="P34" s="181">
        <v>9.3153000000000006</v>
      </c>
      <c r="Q34" s="181">
        <v>10.450699999999999</v>
      </c>
      <c r="R34" s="181">
        <v>29.7515</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44651</v>
      </c>
      <c r="E35" s="181">
        <v>18.309999999999999</v>
      </c>
      <c r="F35" s="181">
        <v>5.4600000000000003E-2</v>
      </c>
      <c r="G35" s="181">
        <v>1.6657</v>
      </c>
      <c r="H35" s="181">
        <v>1.4966999999999999</v>
      </c>
      <c r="I35" s="181">
        <v>0.65969999999999995</v>
      </c>
      <c r="J35" s="181">
        <v>3.2130999999999998</v>
      </c>
      <c r="K35" s="181">
        <v>-2.5026999999999999</v>
      </c>
      <c r="L35" s="181">
        <v>0</v>
      </c>
      <c r="M35" s="181">
        <v>8.9880999999999993</v>
      </c>
      <c r="N35" s="181">
        <v>21.258299999999998</v>
      </c>
      <c r="O35" s="181">
        <v>14.9825</v>
      </c>
      <c r="P35" s="181">
        <v>11.5779</v>
      </c>
      <c r="Q35" s="181">
        <v>12.206099999999999</v>
      </c>
      <c r="R35" s="181">
        <v>38.683799999999998</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44651</v>
      </c>
      <c r="E36" s="181">
        <v>16.920000000000002</v>
      </c>
      <c r="F36" s="181">
        <v>5.91E-2</v>
      </c>
      <c r="G36" s="181">
        <v>1.6827000000000001</v>
      </c>
      <c r="H36" s="181">
        <v>1.4997</v>
      </c>
      <c r="I36" s="181">
        <v>0.59450000000000003</v>
      </c>
      <c r="J36" s="181">
        <v>3.1707000000000001</v>
      </c>
      <c r="K36" s="181">
        <v>-2.8144999999999998</v>
      </c>
      <c r="L36" s="181">
        <v>-0.64590000000000003</v>
      </c>
      <c r="M36" s="181">
        <v>7.9770000000000003</v>
      </c>
      <c r="N36" s="181">
        <v>19.745200000000001</v>
      </c>
      <c r="O36" s="181">
        <v>13.4938</v>
      </c>
      <c r="P36" s="181">
        <v>9.9285999999999994</v>
      </c>
      <c r="Q36" s="181">
        <v>10.5319</v>
      </c>
      <c r="R36" s="181">
        <v>36.960999999999999</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44651</v>
      </c>
      <c r="E37" s="181">
        <v>15.4427</v>
      </c>
      <c r="F37" s="181">
        <v>-0.12089999999999999</v>
      </c>
      <c r="G37" s="181">
        <v>1.0145</v>
      </c>
      <c r="H37" s="181">
        <v>0.878</v>
      </c>
      <c r="I37" s="181">
        <v>0.58689999999999998</v>
      </c>
      <c r="J37" s="181">
        <v>2.7158000000000002</v>
      </c>
      <c r="K37" s="181">
        <v>-0.6996</v>
      </c>
      <c r="L37" s="181">
        <v>-0.45960000000000001</v>
      </c>
      <c r="M37" s="181">
        <v>8.8940000000000001</v>
      </c>
      <c r="N37" s="181">
        <v>13.0298</v>
      </c>
      <c r="O37" s="181">
        <v>13.410600000000001</v>
      </c>
      <c r="P37" s="181"/>
      <c r="Q37" s="181">
        <v>14.0808</v>
      </c>
      <c r="R37" s="181">
        <v>31.1496</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44651</v>
      </c>
      <c r="E38" s="181">
        <v>14.448499999999999</v>
      </c>
      <c r="F38" s="181">
        <v>-0.1265</v>
      </c>
      <c r="G38" s="181">
        <v>0.99819999999999998</v>
      </c>
      <c r="H38" s="181">
        <v>0.84030000000000005</v>
      </c>
      <c r="I38" s="181">
        <v>0.51129999999999998</v>
      </c>
      <c r="J38" s="181">
        <v>2.532</v>
      </c>
      <c r="K38" s="181">
        <v>-1.1886000000000001</v>
      </c>
      <c r="L38" s="181">
        <v>-1.4427000000000001</v>
      </c>
      <c r="M38" s="181">
        <v>7.2850000000000001</v>
      </c>
      <c r="N38" s="181">
        <v>10.8184</v>
      </c>
      <c r="O38" s="181">
        <v>11.1516</v>
      </c>
      <c r="P38" s="181"/>
      <c r="Q38" s="181">
        <v>11.8024</v>
      </c>
      <c r="R38" s="181">
        <v>28.5733</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44651</v>
      </c>
      <c r="E39" s="181">
        <v>15.0098</v>
      </c>
      <c r="F39" s="181">
        <v>0.21299999999999999</v>
      </c>
      <c r="G39" s="181">
        <v>1.4971000000000001</v>
      </c>
      <c r="H39" s="181">
        <v>1.0502</v>
      </c>
      <c r="I39" s="181">
        <v>0.74229999999999996</v>
      </c>
      <c r="J39" s="181">
        <v>2.5350999999999999</v>
      </c>
      <c r="K39" s="181">
        <v>-3.0788000000000002</v>
      </c>
      <c r="L39" s="181">
        <v>-1.3727</v>
      </c>
      <c r="M39" s="181">
        <v>6.3951000000000002</v>
      </c>
      <c r="N39" s="181">
        <v>14.2394</v>
      </c>
      <c r="O39" s="181">
        <v>12.1715</v>
      </c>
      <c r="P39" s="181"/>
      <c r="Q39" s="181">
        <v>11.427</v>
      </c>
      <c r="R39" s="181">
        <v>28.633800000000001</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44651</v>
      </c>
      <c r="E40" s="181">
        <v>14.167199999999999</v>
      </c>
      <c r="F40" s="181">
        <v>0.2087</v>
      </c>
      <c r="G40" s="181">
        <v>1.4842</v>
      </c>
      <c r="H40" s="181">
        <v>1.0197000000000001</v>
      </c>
      <c r="I40" s="181">
        <v>0.68079999999999996</v>
      </c>
      <c r="J40" s="181">
        <v>2.3975</v>
      </c>
      <c r="K40" s="181">
        <v>-3.4609999999999999</v>
      </c>
      <c r="L40" s="181">
        <v>-2.1642999999999999</v>
      </c>
      <c r="M40" s="181">
        <v>5.1173999999999999</v>
      </c>
      <c r="N40" s="181">
        <v>12.3988</v>
      </c>
      <c r="O40" s="181">
        <v>10.4815</v>
      </c>
      <c r="P40" s="181"/>
      <c r="Q40" s="181">
        <v>9.7249999999999996</v>
      </c>
      <c r="R40" s="181">
        <v>26.584099999999999</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44651</v>
      </c>
      <c r="E41" s="181">
        <v>199.87326531121099</v>
      </c>
      <c r="F41" s="181">
        <v>-4.6899999999999997E-2</v>
      </c>
      <c r="G41" s="181">
        <v>1.2472000000000001</v>
      </c>
      <c r="H41" s="181">
        <v>1.3091999999999999</v>
      </c>
      <c r="I41" s="181">
        <v>1.2270000000000001</v>
      </c>
      <c r="J41" s="181">
        <v>2.6840999999999999</v>
      </c>
      <c r="K41" s="181">
        <v>-0.33189999999999997</v>
      </c>
      <c r="L41" s="181">
        <v>-4.1185</v>
      </c>
      <c r="M41" s="181">
        <v>6.2942999999999998</v>
      </c>
      <c r="N41" s="181">
        <v>14.9846</v>
      </c>
      <c r="O41" s="181">
        <v>12.4422</v>
      </c>
      <c r="P41" s="181">
        <v>10.2692</v>
      </c>
      <c r="Q41" s="181">
        <v>11.7241</v>
      </c>
      <c r="R41" s="181">
        <v>43.007599999999996</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44651</v>
      </c>
      <c r="E42" s="181">
        <v>73.205600000000004</v>
      </c>
      <c r="F42" s="181">
        <v>-4.9599999999999998E-2</v>
      </c>
      <c r="G42" s="181">
        <v>1.2487999999999999</v>
      </c>
      <c r="H42" s="181">
        <v>1.319</v>
      </c>
      <c r="I42" s="181">
        <v>1.2509999999999999</v>
      </c>
      <c r="J42" s="181">
        <v>2.7363</v>
      </c>
      <c r="K42" s="181">
        <v>-0.1341</v>
      </c>
      <c r="L42" s="181">
        <v>-3.7397999999999998</v>
      </c>
      <c r="M42" s="181">
        <v>6.9241000000000001</v>
      </c>
      <c r="N42" s="181">
        <v>15.8912</v>
      </c>
      <c r="O42" s="181">
        <v>13.3744</v>
      </c>
      <c r="P42" s="181">
        <v>11.119400000000001</v>
      </c>
      <c r="Q42" s="181">
        <v>12.3163</v>
      </c>
      <c r="R42" s="181">
        <v>44.130299999999998</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1742</v>
      </c>
      <c r="C43" s="177">
        <v>133036</v>
      </c>
      <c r="D43" s="180">
        <v>44651</v>
      </c>
      <c r="E43" s="181">
        <v>39.862000000000002</v>
      </c>
      <c r="F43" s="181">
        <v>0.2893</v>
      </c>
      <c r="G43" s="181">
        <v>1.5282</v>
      </c>
      <c r="H43" s="181">
        <v>1.3424</v>
      </c>
      <c r="I43" s="181">
        <v>1.1444000000000001</v>
      </c>
      <c r="J43" s="181">
        <v>2.9546999999999999</v>
      </c>
      <c r="K43" s="181">
        <v>0.25650000000000001</v>
      </c>
      <c r="L43" s="181">
        <v>1.8211999999999999</v>
      </c>
      <c r="M43" s="181">
        <v>9.2080000000000002</v>
      </c>
      <c r="N43" s="181">
        <v>17.503799999999998</v>
      </c>
      <c r="O43" s="181">
        <v>17.426400000000001</v>
      </c>
      <c r="P43" s="181">
        <v>12.207800000000001</v>
      </c>
      <c r="Q43" s="181">
        <v>11.5936</v>
      </c>
      <c r="R43" s="181">
        <v>40.226900000000001</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1743</v>
      </c>
      <c r="C44" s="177">
        <v>133035</v>
      </c>
      <c r="D44" s="180">
        <v>44651</v>
      </c>
      <c r="E44" s="181">
        <v>44.761000000000003</v>
      </c>
      <c r="F44" s="181">
        <v>0.2913</v>
      </c>
      <c r="G44" s="181">
        <v>1.538</v>
      </c>
      <c r="H44" s="181">
        <v>1.3677999999999999</v>
      </c>
      <c r="I44" s="181">
        <v>1.1982999999999999</v>
      </c>
      <c r="J44" s="181">
        <v>3.0789</v>
      </c>
      <c r="K44" s="181">
        <v>0.6069</v>
      </c>
      <c r="L44" s="181">
        <v>2.5428999999999999</v>
      </c>
      <c r="M44" s="181">
        <v>10.373799999999999</v>
      </c>
      <c r="N44" s="181">
        <v>19.156099999999999</v>
      </c>
      <c r="O44" s="181">
        <v>18.978999999999999</v>
      </c>
      <c r="P44" s="181">
        <v>13.710100000000001</v>
      </c>
      <c r="Q44" s="181">
        <v>13.1356</v>
      </c>
      <c r="R44" s="181">
        <v>42.123199999999997</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1877</v>
      </c>
      <c r="C45" s="177">
        <v>100286</v>
      </c>
      <c r="D45" s="180">
        <v>44651</v>
      </c>
      <c r="E45" s="181">
        <v>156.50449893288501</v>
      </c>
      <c r="F45" s="181">
        <v>0.2868</v>
      </c>
      <c r="G45" s="181">
        <v>1.5255000000000001</v>
      </c>
      <c r="H45" s="181">
        <v>1.3411</v>
      </c>
      <c r="I45" s="181">
        <v>1.1442000000000001</v>
      </c>
      <c r="J45" s="181">
        <v>2.9533</v>
      </c>
      <c r="K45" s="181">
        <v>0.25679999999999997</v>
      </c>
      <c r="L45" s="181">
        <v>1.8211999999999999</v>
      </c>
      <c r="M45" s="181">
        <v>9.2070000000000007</v>
      </c>
      <c r="N45" s="181">
        <v>17.5001</v>
      </c>
      <c r="O45" s="181">
        <v>17.294899999999998</v>
      </c>
      <c r="P45" s="181">
        <v>11.880100000000001</v>
      </c>
      <c r="Q45" s="181">
        <v>13.0885</v>
      </c>
      <c r="R45" s="181">
        <v>40.224299999999999</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1878</v>
      </c>
      <c r="C46" s="177">
        <v>119767</v>
      </c>
      <c r="D46" s="180">
        <v>44651</v>
      </c>
      <c r="E46" s="181">
        <v>78.300644909389504</v>
      </c>
      <c r="F46" s="181">
        <v>0.29239999999999999</v>
      </c>
      <c r="G46" s="181">
        <v>1.5394000000000001</v>
      </c>
      <c r="H46" s="181">
        <v>1.3706</v>
      </c>
      <c r="I46" s="181">
        <v>1.1986000000000001</v>
      </c>
      <c r="J46" s="181">
        <v>3.0804999999999998</v>
      </c>
      <c r="K46" s="181">
        <v>0.60870000000000002</v>
      </c>
      <c r="L46" s="181">
        <v>2.5449999999999999</v>
      </c>
      <c r="M46" s="181">
        <v>10.3741</v>
      </c>
      <c r="N46" s="181">
        <v>19.1601</v>
      </c>
      <c r="O46" s="181">
        <v>18.8446</v>
      </c>
      <c r="P46" s="181">
        <v>13.4213</v>
      </c>
      <c r="Q46" s="181">
        <v>13.9489</v>
      </c>
      <c r="R46" s="181">
        <v>42.1175</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44651</v>
      </c>
      <c r="E47" s="181">
        <v>40.506</v>
      </c>
      <c r="F47" s="181">
        <v>-0.22170000000000001</v>
      </c>
      <c r="G47" s="181">
        <v>0.97719999999999996</v>
      </c>
      <c r="H47" s="181">
        <v>0.84150000000000003</v>
      </c>
      <c r="I47" s="181">
        <v>0.9546</v>
      </c>
      <c r="J47" s="181">
        <v>2.9011</v>
      </c>
      <c r="K47" s="181">
        <v>-2.5806</v>
      </c>
      <c r="L47" s="181">
        <v>8.4000000000000005E-2</v>
      </c>
      <c r="M47" s="181">
        <v>8.3976000000000006</v>
      </c>
      <c r="N47" s="181">
        <v>15.8142</v>
      </c>
      <c r="O47" s="181">
        <v>13.341699999999999</v>
      </c>
      <c r="P47" s="181">
        <v>10.908300000000001</v>
      </c>
      <c r="Q47" s="181">
        <v>14.543200000000001</v>
      </c>
      <c r="R47" s="181">
        <v>32.646999999999998</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44651</v>
      </c>
      <c r="E48" s="181">
        <v>36.889000000000003</v>
      </c>
      <c r="F48" s="181">
        <v>-0.2218</v>
      </c>
      <c r="G48" s="181">
        <v>0.97170000000000001</v>
      </c>
      <c r="H48" s="181">
        <v>0.82269999999999999</v>
      </c>
      <c r="I48" s="181">
        <v>0.91920000000000002</v>
      </c>
      <c r="J48" s="181">
        <v>2.8149999999999999</v>
      </c>
      <c r="K48" s="181">
        <v>-2.8214000000000001</v>
      </c>
      <c r="L48" s="181">
        <v>-0.41299999999999998</v>
      </c>
      <c r="M48" s="181">
        <v>7.5888999999999998</v>
      </c>
      <c r="N48" s="181">
        <v>14.6547</v>
      </c>
      <c r="O48" s="181">
        <v>12.186400000000001</v>
      </c>
      <c r="P48" s="181">
        <v>9.7645</v>
      </c>
      <c r="Q48" s="181">
        <v>12.419</v>
      </c>
      <c r="R48" s="181">
        <v>31.302199999999999</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44651</v>
      </c>
      <c r="E49" s="181">
        <v>134.84630000000001</v>
      </c>
      <c r="F49" s="181">
        <v>0.1186</v>
      </c>
      <c r="G49" s="181">
        <v>1.3662000000000001</v>
      </c>
      <c r="H49" s="181">
        <v>0.93600000000000005</v>
      </c>
      <c r="I49" s="181">
        <v>5.8200000000000002E-2</v>
      </c>
      <c r="J49" s="181">
        <v>1.3847</v>
      </c>
      <c r="K49" s="181">
        <v>-3.3285999999999998</v>
      </c>
      <c r="L49" s="181">
        <v>-2.2984</v>
      </c>
      <c r="M49" s="181">
        <v>3.7532999999999999</v>
      </c>
      <c r="N49" s="181">
        <v>9.7581000000000007</v>
      </c>
      <c r="O49" s="181">
        <v>10.151999999999999</v>
      </c>
      <c r="P49" s="181">
        <v>8.0434000000000001</v>
      </c>
      <c r="Q49" s="181">
        <v>8.6767000000000003</v>
      </c>
      <c r="R49" s="181">
        <v>22.821300000000001</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44651</v>
      </c>
      <c r="E50" s="181">
        <v>147.75040000000001</v>
      </c>
      <c r="F50" s="181">
        <v>0.12189999999999999</v>
      </c>
      <c r="G50" s="181">
        <v>1.3763000000000001</v>
      </c>
      <c r="H50" s="181">
        <v>0.95960000000000001</v>
      </c>
      <c r="I50" s="181">
        <v>0.1052</v>
      </c>
      <c r="J50" s="181">
        <v>1.4901</v>
      </c>
      <c r="K50" s="181">
        <v>-3.0428000000000002</v>
      </c>
      <c r="L50" s="181">
        <v>-1.7064999999999999</v>
      </c>
      <c r="M50" s="181">
        <v>4.7049000000000003</v>
      </c>
      <c r="N50" s="181">
        <v>11.1036</v>
      </c>
      <c r="O50" s="181">
        <v>11.398300000000001</v>
      </c>
      <c r="P50" s="181">
        <v>9.3841999999999999</v>
      </c>
      <c r="Q50" s="181">
        <v>10.2569</v>
      </c>
      <c r="R50" s="181">
        <v>24.300699999999999</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44651</v>
      </c>
      <c r="E51" s="181">
        <v>17.859200000000001</v>
      </c>
      <c r="F51" s="181">
        <v>8.2900000000000001E-2</v>
      </c>
      <c r="G51" s="181">
        <v>1.3426</v>
      </c>
      <c r="H51" s="181">
        <v>1.4157</v>
      </c>
      <c r="I51" s="181">
        <v>1.2104999999999999</v>
      </c>
      <c r="J51" s="181">
        <v>3.774</v>
      </c>
      <c r="K51" s="181">
        <v>1.583</v>
      </c>
      <c r="L51" s="181">
        <v>2.5548000000000002</v>
      </c>
      <c r="M51" s="181">
        <v>12.7525</v>
      </c>
      <c r="N51" s="181">
        <v>23.706099999999999</v>
      </c>
      <c r="O51" s="181"/>
      <c r="P51" s="181"/>
      <c r="Q51" s="181">
        <v>23.9467</v>
      </c>
      <c r="R51" s="181">
        <v>39.578099999999999</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44651</v>
      </c>
      <c r="E52" s="181">
        <v>16.9742</v>
      </c>
      <c r="F52" s="181">
        <v>7.3700000000000002E-2</v>
      </c>
      <c r="G52" s="181">
        <v>1.3222</v>
      </c>
      <c r="H52" s="181">
        <v>1.3724000000000001</v>
      </c>
      <c r="I52" s="181">
        <v>1.1277999999999999</v>
      </c>
      <c r="J52" s="181">
        <v>3.5865</v>
      </c>
      <c r="K52" s="181">
        <v>1.0795999999999999</v>
      </c>
      <c r="L52" s="181">
        <v>1.5530999999999999</v>
      </c>
      <c r="M52" s="181">
        <v>11.096399999999999</v>
      </c>
      <c r="N52" s="181">
        <v>21.3093</v>
      </c>
      <c r="O52" s="181"/>
      <c r="P52" s="181"/>
      <c r="Q52" s="181">
        <v>21.636500000000002</v>
      </c>
      <c r="R52" s="181">
        <v>36.97</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1744</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1745</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1746</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44651</v>
      </c>
      <c r="E57" s="181">
        <v>24.324000000000002</v>
      </c>
      <c r="F57" s="181">
        <v>-6.5699999999999995E-2</v>
      </c>
      <c r="G57" s="181">
        <v>1.5912999999999999</v>
      </c>
      <c r="H57" s="181">
        <v>1.2572000000000001</v>
      </c>
      <c r="I57" s="181">
        <v>0.9839</v>
      </c>
      <c r="J57" s="181">
        <v>2.8673000000000002</v>
      </c>
      <c r="K57" s="181">
        <v>-0.85189999999999999</v>
      </c>
      <c r="L57" s="181">
        <v>-0.27060000000000001</v>
      </c>
      <c r="M57" s="181">
        <v>8.3280999999999992</v>
      </c>
      <c r="N57" s="181">
        <v>17.581099999999999</v>
      </c>
      <c r="O57" s="181">
        <v>15.574199999999999</v>
      </c>
      <c r="P57" s="181">
        <v>14.3931</v>
      </c>
      <c r="Q57" s="181">
        <v>14.24</v>
      </c>
      <c r="R57" s="181">
        <v>34.750399999999999</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44651</v>
      </c>
      <c r="E58" s="181">
        <v>21.798999999999999</v>
      </c>
      <c r="F58" s="181">
        <v>-7.3300000000000004E-2</v>
      </c>
      <c r="G58" s="181">
        <v>1.5797000000000001</v>
      </c>
      <c r="H58" s="181">
        <v>1.2353000000000001</v>
      </c>
      <c r="I58" s="181">
        <v>0.93059999999999998</v>
      </c>
      <c r="J58" s="181">
        <v>2.7479</v>
      </c>
      <c r="K58" s="181">
        <v>-1.1920999999999999</v>
      </c>
      <c r="L58" s="181">
        <v>-0.97219999999999995</v>
      </c>
      <c r="M58" s="181">
        <v>7.1783000000000001</v>
      </c>
      <c r="N58" s="181">
        <v>15.9336</v>
      </c>
      <c r="O58" s="181">
        <v>13.8415</v>
      </c>
      <c r="P58" s="181">
        <v>12.623100000000001</v>
      </c>
      <c r="Q58" s="181">
        <v>12.38</v>
      </c>
      <c r="R58" s="181">
        <v>32.803400000000003</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44651</v>
      </c>
      <c r="E59" s="181">
        <v>15.5366</v>
      </c>
      <c r="F59" s="181">
        <v>0.10440000000000001</v>
      </c>
      <c r="G59" s="181">
        <v>1.7926</v>
      </c>
      <c r="H59" s="181">
        <v>2.1848999999999998</v>
      </c>
      <c r="I59" s="181">
        <v>1.3345</v>
      </c>
      <c r="J59" s="181">
        <v>2.4045000000000001</v>
      </c>
      <c r="K59" s="181">
        <v>-2.6998000000000002</v>
      </c>
      <c r="L59" s="181">
        <v>-4.7184999999999997</v>
      </c>
      <c r="M59" s="181">
        <v>3.3849999999999998</v>
      </c>
      <c r="N59" s="181">
        <v>8.4867000000000008</v>
      </c>
      <c r="O59" s="181">
        <v>14.356400000000001</v>
      </c>
      <c r="P59" s="181"/>
      <c r="Q59" s="181">
        <v>13.2338</v>
      </c>
      <c r="R59" s="181">
        <v>26.034300000000002</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44651</v>
      </c>
      <c r="E60" s="181">
        <v>14.6783</v>
      </c>
      <c r="F60" s="181">
        <v>9.9599999999999994E-2</v>
      </c>
      <c r="G60" s="181">
        <v>1.7779</v>
      </c>
      <c r="H60" s="181">
        <v>2.1511</v>
      </c>
      <c r="I60" s="181">
        <v>1.2674000000000001</v>
      </c>
      <c r="J60" s="181">
        <v>2.2599999999999998</v>
      </c>
      <c r="K60" s="181">
        <v>-3.0867</v>
      </c>
      <c r="L60" s="181">
        <v>-5.4690000000000003</v>
      </c>
      <c r="M60" s="181">
        <v>2.1631999999999998</v>
      </c>
      <c r="N60" s="181">
        <v>6.7823000000000002</v>
      </c>
      <c r="O60" s="181">
        <v>12.533899999999999</v>
      </c>
      <c r="P60" s="181"/>
      <c r="Q60" s="181">
        <v>11.433199999999999</v>
      </c>
      <c r="R60" s="181">
        <v>23.969100000000001</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1908</v>
      </c>
      <c r="C61" s="177">
        <v>143163</v>
      </c>
      <c r="D61" s="180">
        <v>44651</v>
      </c>
      <c r="E61" s="181">
        <v>15.2095</v>
      </c>
      <c r="F61" s="181">
        <v>0.1363</v>
      </c>
      <c r="G61" s="181">
        <v>1.8133999999999999</v>
      </c>
      <c r="H61" s="181">
        <v>1.6243000000000001</v>
      </c>
      <c r="I61" s="181">
        <v>1.3345</v>
      </c>
      <c r="J61" s="181">
        <v>3.0908000000000002</v>
      </c>
      <c r="K61" s="181">
        <v>5.3900000000000003E-2</v>
      </c>
      <c r="L61" s="181">
        <v>1.29</v>
      </c>
      <c r="M61" s="181">
        <v>10.9251</v>
      </c>
      <c r="N61" s="181">
        <v>19.415700000000001</v>
      </c>
      <c r="O61" s="181">
        <v>12.571899999999999</v>
      </c>
      <c r="P61" s="181"/>
      <c r="Q61" s="181">
        <v>11.2888</v>
      </c>
      <c r="R61" s="181">
        <v>31.173500000000001</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1909</v>
      </c>
      <c r="C62" s="177">
        <v>143162</v>
      </c>
      <c r="D62" s="180">
        <v>44651</v>
      </c>
      <c r="E62" s="181">
        <v>14.196300000000001</v>
      </c>
      <c r="F62" s="181">
        <v>0.13120000000000001</v>
      </c>
      <c r="G62" s="181">
        <v>1.7984</v>
      </c>
      <c r="H62" s="181">
        <v>1.6068</v>
      </c>
      <c r="I62" s="181">
        <v>1.2806</v>
      </c>
      <c r="J62" s="181">
        <v>2.9441000000000002</v>
      </c>
      <c r="K62" s="181">
        <v>-0.39429999999999998</v>
      </c>
      <c r="L62" s="181">
        <v>0.35489999999999999</v>
      </c>
      <c r="M62" s="181">
        <v>9.4068000000000005</v>
      </c>
      <c r="N62" s="181">
        <v>17.224</v>
      </c>
      <c r="O62" s="181">
        <v>10.556100000000001</v>
      </c>
      <c r="P62" s="181"/>
      <c r="Q62" s="181">
        <v>9.3490000000000002</v>
      </c>
      <c r="R62" s="181">
        <v>28.767900000000001</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44651</v>
      </c>
      <c r="E63" s="181">
        <v>66.356499999999997</v>
      </c>
      <c r="F63" s="181">
        <v>2.29E-2</v>
      </c>
      <c r="G63" s="181">
        <v>1.4053</v>
      </c>
      <c r="H63" s="181">
        <v>1.2977000000000001</v>
      </c>
      <c r="I63" s="181">
        <v>0.81359999999999999</v>
      </c>
      <c r="J63" s="181">
        <v>3.3433999999999999</v>
      </c>
      <c r="K63" s="181">
        <v>0.71230000000000004</v>
      </c>
      <c r="L63" s="181">
        <v>1.0975999999999999</v>
      </c>
      <c r="M63" s="181">
        <v>6.9602000000000004</v>
      </c>
      <c r="N63" s="181">
        <v>17.5471</v>
      </c>
      <c r="O63" s="181">
        <v>6.3784000000000001</v>
      </c>
      <c r="P63" s="181">
        <v>6.8853</v>
      </c>
      <c r="Q63" s="181">
        <v>11.911300000000001</v>
      </c>
      <c r="R63" s="181">
        <v>36.969000000000001</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44651</v>
      </c>
      <c r="E64" s="181">
        <v>72.848299999999995</v>
      </c>
      <c r="F64" s="181">
        <v>2.5100000000000001E-2</v>
      </c>
      <c r="G64" s="181">
        <v>1.4120999999999999</v>
      </c>
      <c r="H64" s="181">
        <v>1.3130999999999999</v>
      </c>
      <c r="I64" s="181">
        <v>0.84299999999999997</v>
      </c>
      <c r="J64" s="181">
        <v>3.4123000000000001</v>
      </c>
      <c r="K64" s="181">
        <v>0.90569999999999995</v>
      </c>
      <c r="L64" s="181">
        <v>1.4841</v>
      </c>
      <c r="M64" s="181">
        <v>7.5671999999999997</v>
      </c>
      <c r="N64" s="181">
        <v>18.453099999999999</v>
      </c>
      <c r="O64" s="181">
        <v>7.1932999999999998</v>
      </c>
      <c r="P64" s="181">
        <v>7.9607000000000001</v>
      </c>
      <c r="Q64" s="181">
        <v>11.8828</v>
      </c>
      <c r="R64" s="181">
        <v>38.0336</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44651</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44651</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44651</v>
      </c>
      <c r="E69" s="181">
        <v>91.6</v>
      </c>
      <c r="F69" s="181">
        <v>-0.30470000000000003</v>
      </c>
      <c r="G69" s="181">
        <v>1.3723000000000001</v>
      </c>
      <c r="H69" s="181">
        <v>1.4283999999999999</v>
      </c>
      <c r="I69" s="181">
        <v>2.1522999999999999</v>
      </c>
      <c r="J69" s="181">
        <v>2.7942999999999998</v>
      </c>
      <c r="K69" s="181">
        <v>-6.1379000000000001</v>
      </c>
      <c r="L69" s="181">
        <v>-6.6258999999999997</v>
      </c>
      <c r="M69" s="181">
        <v>0.16400000000000001</v>
      </c>
      <c r="N69" s="181">
        <v>11.2461</v>
      </c>
      <c r="O69" s="181">
        <v>10.263500000000001</v>
      </c>
      <c r="P69" s="181">
        <v>7.7483000000000004</v>
      </c>
      <c r="Q69" s="181">
        <v>12.97</v>
      </c>
      <c r="R69" s="181">
        <v>28.9587</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44651</v>
      </c>
      <c r="E70" s="181">
        <v>103.71</v>
      </c>
      <c r="F70" s="181">
        <v>-0.30759999999999998</v>
      </c>
      <c r="G70" s="181">
        <v>1.3882000000000001</v>
      </c>
      <c r="H70" s="181">
        <v>1.4576</v>
      </c>
      <c r="I70" s="181">
        <v>2.2075</v>
      </c>
      <c r="J70" s="181">
        <v>2.9380000000000002</v>
      </c>
      <c r="K70" s="181">
        <v>-5.7781000000000002</v>
      </c>
      <c r="L70" s="181">
        <v>-5.8893000000000004</v>
      </c>
      <c r="M70" s="181">
        <v>1.4079999999999999</v>
      </c>
      <c r="N70" s="181">
        <v>13.109400000000001</v>
      </c>
      <c r="O70" s="181">
        <v>12.0687</v>
      </c>
      <c r="P70" s="181">
        <v>9.4181000000000008</v>
      </c>
      <c r="Q70" s="181">
        <v>11.830500000000001</v>
      </c>
      <c r="R70" s="181">
        <v>31.090599999999998</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44651</v>
      </c>
      <c r="E71" s="181">
        <v>283.3904</v>
      </c>
      <c r="F71" s="181">
        <v>0.51439999999999997</v>
      </c>
      <c r="G71" s="181">
        <v>2.0878000000000001</v>
      </c>
      <c r="H71" s="181">
        <v>2.9714</v>
      </c>
      <c r="I71" s="181">
        <v>4.2507000000000001</v>
      </c>
      <c r="J71" s="181">
        <v>7.3068999999999997</v>
      </c>
      <c r="K71" s="181">
        <v>3.3113000000000001</v>
      </c>
      <c r="L71" s="181">
        <v>5.2435999999999998</v>
      </c>
      <c r="M71" s="181">
        <v>14.3691</v>
      </c>
      <c r="N71" s="181">
        <v>36.311199999999999</v>
      </c>
      <c r="O71" s="181">
        <v>27.1813</v>
      </c>
      <c r="P71" s="181">
        <v>20.136900000000001</v>
      </c>
      <c r="Q71" s="181">
        <v>17.2242</v>
      </c>
      <c r="R71" s="181">
        <v>59.906599999999997</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44651</v>
      </c>
      <c r="E72" s="181">
        <v>294.42660000000001</v>
      </c>
      <c r="F72" s="181">
        <v>0.51910000000000001</v>
      </c>
      <c r="G72" s="181">
        <v>2.1025999999999998</v>
      </c>
      <c r="H72" s="181">
        <v>3.0059</v>
      </c>
      <c r="I72" s="181">
        <v>4.3204000000000002</v>
      </c>
      <c r="J72" s="181">
        <v>7.4652000000000003</v>
      </c>
      <c r="K72" s="181">
        <v>3.7439</v>
      </c>
      <c r="L72" s="181">
        <v>5.7290999999999999</v>
      </c>
      <c r="M72" s="181">
        <v>14.910600000000001</v>
      </c>
      <c r="N72" s="181">
        <v>36.932400000000001</v>
      </c>
      <c r="O72" s="181">
        <v>28.279900000000001</v>
      </c>
      <c r="P72" s="181">
        <v>20.9617</v>
      </c>
      <c r="Q72" s="181">
        <v>18.074200000000001</v>
      </c>
      <c r="R72" s="181">
        <v>60.785600000000002</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1747</v>
      </c>
      <c r="C73" s="177">
        <v>119609</v>
      </c>
      <c r="D73" s="180">
        <v>44651</v>
      </c>
      <c r="E73" s="181">
        <v>219.85980000000001</v>
      </c>
      <c r="F73" s="181">
        <v>-0.311</v>
      </c>
      <c r="G73" s="181">
        <v>0.82399999999999995</v>
      </c>
      <c r="H73" s="181">
        <v>0.8417</v>
      </c>
      <c r="I73" s="181">
        <v>0.35339999999999999</v>
      </c>
      <c r="J73" s="181">
        <v>2.6688000000000001</v>
      </c>
      <c r="K73" s="181">
        <v>0.3327</v>
      </c>
      <c r="L73" s="181">
        <v>0.35299999999999998</v>
      </c>
      <c r="M73" s="181">
        <v>10.558400000000001</v>
      </c>
      <c r="N73" s="181">
        <v>18.732399999999998</v>
      </c>
      <c r="O73" s="181">
        <v>15.5817</v>
      </c>
      <c r="P73" s="181">
        <v>14.1609</v>
      </c>
      <c r="Q73" s="181">
        <v>15.775499999999999</v>
      </c>
      <c r="R73" s="181">
        <v>31.863800000000001</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1879</v>
      </c>
      <c r="C74" s="177">
        <v>119604</v>
      </c>
      <c r="D74" s="180">
        <v>44651</v>
      </c>
      <c r="E74" s="181">
        <v>97.798172312092603</v>
      </c>
      <c r="F74" s="181">
        <v>-0.311</v>
      </c>
      <c r="G74" s="181">
        <v>0.82420000000000004</v>
      </c>
      <c r="H74" s="181">
        <v>0.8417</v>
      </c>
      <c r="I74" s="181">
        <v>0.35349999999999998</v>
      </c>
      <c r="J74" s="181">
        <v>2.6688999999999998</v>
      </c>
      <c r="K74" s="181">
        <v>0.33279999999999998</v>
      </c>
      <c r="L74" s="181">
        <v>0.35360000000000003</v>
      </c>
      <c r="M74" s="181">
        <v>10.5588</v>
      </c>
      <c r="N74" s="181">
        <v>18.7331</v>
      </c>
      <c r="O74" s="181">
        <v>15.4481</v>
      </c>
      <c r="P74" s="181">
        <v>13.994300000000001</v>
      </c>
      <c r="Q74" s="181">
        <v>15.681699999999999</v>
      </c>
      <c r="R74" s="181">
        <v>31.863</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1748</v>
      </c>
      <c r="C75" s="177">
        <v>102885</v>
      </c>
      <c r="D75" s="180">
        <v>44651</v>
      </c>
      <c r="E75" s="181">
        <v>483.47091424108299</v>
      </c>
      <c r="F75" s="181">
        <v>-0.31290000000000001</v>
      </c>
      <c r="G75" s="181">
        <v>0.81830000000000003</v>
      </c>
      <c r="H75" s="181">
        <v>0.82850000000000001</v>
      </c>
      <c r="I75" s="181">
        <v>0.3271</v>
      </c>
      <c r="J75" s="181">
        <v>2.6036999999999999</v>
      </c>
      <c r="K75" s="181">
        <v>0.15040000000000001</v>
      </c>
      <c r="L75" s="181">
        <v>-6.8999999999999999E-3</v>
      </c>
      <c r="M75" s="181">
        <v>9.9632000000000005</v>
      </c>
      <c r="N75" s="181">
        <v>17.8826</v>
      </c>
      <c r="O75" s="181">
        <v>14.8094</v>
      </c>
      <c r="P75" s="181">
        <v>13.261900000000001</v>
      </c>
      <c r="Q75" s="181">
        <v>15.894600000000001</v>
      </c>
      <c r="R75" s="181">
        <v>30.947099999999999</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1880</v>
      </c>
      <c r="C76" s="177">
        <v>101551</v>
      </c>
      <c r="D76" s="180">
        <v>44651</v>
      </c>
      <c r="E76" s="181">
        <v>436.925064766964</v>
      </c>
      <c r="F76" s="181">
        <v>-0.31269999999999998</v>
      </c>
      <c r="G76" s="181">
        <v>0.81840000000000002</v>
      </c>
      <c r="H76" s="181">
        <v>0.8286</v>
      </c>
      <c r="I76" s="181">
        <v>0.32729999999999998</v>
      </c>
      <c r="J76" s="181">
        <v>2.6038999999999999</v>
      </c>
      <c r="K76" s="181">
        <v>0.15049999999999999</v>
      </c>
      <c r="L76" s="181">
        <v>-6.4999999999999997E-3</v>
      </c>
      <c r="M76" s="181">
        <v>9.9648000000000003</v>
      </c>
      <c r="N76" s="181">
        <v>17.885100000000001</v>
      </c>
      <c r="O76" s="181">
        <v>14.6798</v>
      </c>
      <c r="P76" s="181">
        <v>13.0968</v>
      </c>
      <c r="Q76" s="181">
        <v>15.465999999999999</v>
      </c>
      <c r="R76" s="181">
        <v>30.949400000000001</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44651</v>
      </c>
      <c r="E77" s="181">
        <v>24.676600000000001</v>
      </c>
      <c r="F77" s="181">
        <v>-4.9000000000000002E-2</v>
      </c>
      <c r="G77" s="181">
        <v>1.5409999999999999</v>
      </c>
      <c r="H77" s="181">
        <v>1.5038</v>
      </c>
      <c r="I77" s="181">
        <v>0.63460000000000005</v>
      </c>
      <c r="J77" s="181">
        <v>3.4047000000000001</v>
      </c>
      <c r="K77" s="181">
        <v>-0.19089999999999999</v>
      </c>
      <c r="L77" s="181">
        <v>-1.5723</v>
      </c>
      <c r="M77" s="181">
        <v>7.6363000000000003</v>
      </c>
      <c r="N77" s="181">
        <v>13.7081</v>
      </c>
      <c r="O77" s="181">
        <v>12.074299999999999</v>
      </c>
      <c r="P77" s="181">
        <v>10.8651</v>
      </c>
      <c r="Q77" s="181">
        <v>11.4747</v>
      </c>
      <c r="R77" s="181">
        <v>27.819400000000002</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44651</v>
      </c>
      <c r="E78" s="181">
        <v>22.7361</v>
      </c>
      <c r="F78" s="181">
        <v>-5.3199999999999997E-2</v>
      </c>
      <c r="G78" s="181">
        <v>1.5285</v>
      </c>
      <c r="H78" s="181">
        <v>1.4745999999999999</v>
      </c>
      <c r="I78" s="181">
        <v>0.57640000000000002</v>
      </c>
      <c r="J78" s="181">
        <v>3.2726999999999999</v>
      </c>
      <c r="K78" s="181">
        <v>-0.56069999999999998</v>
      </c>
      <c r="L78" s="181">
        <v>-2.3086000000000002</v>
      </c>
      <c r="M78" s="181">
        <v>6.4255000000000004</v>
      </c>
      <c r="N78" s="181">
        <v>12.0055</v>
      </c>
      <c r="O78" s="181">
        <v>10.3888</v>
      </c>
      <c r="P78" s="181">
        <v>9.4896999999999991</v>
      </c>
      <c r="Q78" s="181">
        <v>10.3843</v>
      </c>
      <c r="R78" s="181">
        <v>25.898299999999999</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1942</v>
      </c>
      <c r="C79" s="177">
        <v>149599</v>
      </c>
      <c r="D79" s="180">
        <v>44651</v>
      </c>
      <c r="E79" s="181">
        <v>110.75879999999999</v>
      </c>
      <c r="F79" s="181">
        <v>1.9900000000000001E-2</v>
      </c>
      <c r="G79" s="181">
        <v>1.4583999999999999</v>
      </c>
      <c r="H79" s="181">
        <v>1.3734</v>
      </c>
      <c r="I79" s="181">
        <v>0.67779999999999996</v>
      </c>
      <c r="J79" s="181">
        <v>2.7545000000000002</v>
      </c>
      <c r="K79" s="181">
        <v>-1.3314999999999999</v>
      </c>
      <c r="L79" s="181">
        <v>-0.86040000000000005</v>
      </c>
      <c r="M79" s="181">
        <v>9.8253000000000004</v>
      </c>
      <c r="N79" s="181">
        <v>17.941400000000002</v>
      </c>
      <c r="O79" s="181">
        <v>12.3628</v>
      </c>
      <c r="P79" s="181">
        <v>12.1065</v>
      </c>
      <c r="Q79" s="181">
        <v>11.4274</v>
      </c>
      <c r="R79" s="181">
        <v>33.228400000000001</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1943</v>
      </c>
      <c r="C80" s="177">
        <v>149601</v>
      </c>
      <c r="D80" s="180">
        <v>44651</v>
      </c>
      <c r="E80" s="181">
        <v>122.1468</v>
      </c>
      <c r="F80" s="181">
        <v>2.3300000000000001E-2</v>
      </c>
      <c r="G80" s="181">
        <v>1.4689000000000001</v>
      </c>
      <c r="H80" s="181">
        <v>1.3974</v>
      </c>
      <c r="I80" s="181">
        <v>0.72529999999999994</v>
      </c>
      <c r="J80" s="181">
        <v>2.8614000000000002</v>
      </c>
      <c r="K80" s="181">
        <v>-1.0327999999999999</v>
      </c>
      <c r="L80" s="181">
        <v>-0.25580000000000003</v>
      </c>
      <c r="M80" s="181">
        <v>10.851100000000001</v>
      </c>
      <c r="N80" s="181">
        <v>19.400600000000001</v>
      </c>
      <c r="O80" s="181">
        <v>13.755699999999999</v>
      </c>
      <c r="P80" s="181">
        <v>13.5023</v>
      </c>
      <c r="Q80" s="181">
        <v>14.6721</v>
      </c>
      <c r="R80" s="181">
        <v>34.880899999999997</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44651</v>
      </c>
      <c r="E83" s="181">
        <v>325.7176</v>
      </c>
      <c r="F83" s="181">
        <v>-0.1696</v>
      </c>
      <c r="G83" s="181">
        <v>1.1731</v>
      </c>
      <c r="H83" s="181">
        <v>1.2364999999999999</v>
      </c>
      <c r="I83" s="181">
        <v>1.1306</v>
      </c>
      <c r="J83" s="181">
        <v>2.6154999999999999</v>
      </c>
      <c r="K83" s="181">
        <v>-0.1757</v>
      </c>
      <c r="L83" s="181">
        <v>-0.90759999999999996</v>
      </c>
      <c r="M83" s="181">
        <v>8.8172999999999995</v>
      </c>
      <c r="N83" s="181">
        <v>16.401299999999999</v>
      </c>
      <c r="O83" s="181">
        <v>13.429</v>
      </c>
      <c r="P83" s="181">
        <v>10.6328</v>
      </c>
      <c r="Q83" s="181">
        <v>13.7159</v>
      </c>
      <c r="R83" s="181">
        <v>33.357199999999999</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44651</v>
      </c>
      <c r="E84" s="181">
        <v>407.90623119537997</v>
      </c>
      <c r="F84" s="181">
        <v>-0.17219999999999999</v>
      </c>
      <c r="G84" s="181">
        <v>1.165</v>
      </c>
      <c r="H84" s="181">
        <v>1.2190000000000001</v>
      </c>
      <c r="I84" s="181">
        <v>1.0955999999999999</v>
      </c>
      <c r="J84" s="181">
        <v>2.5341999999999998</v>
      </c>
      <c r="K84" s="181">
        <v>-0.4083</v>
      </c>
      <c r="L84" s="181">
        <v>-1.3735999999999999</v>
      </c>
      <c r="M84" s="181">
        <v>8.048</v>
      </c>
      <c r="N84" s="181">
        <v>15.317500000000001</v>
      </c>
      <c r="O84" s="181">
        <v>12.291499999999999</v>
      </c>
      <c r="P84" s="181">
        <v>9.3216000000000001</v>
      </c>
      <c r="Q84" s="181">
        <v>15.023199999999999</v>
      </c>
      <c r="R84" s="181">
        <v>32.046900000000001</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1749</v>
      </c>
      <c r="C85" s="177">
        <v>148592</v>
      </c>
      <c r="D85" s="180">
        <v>44651</v>
      </c>
      <c r="E85" s="181">
        <v>12.57</v>
      </c>
      <c r="F85" s="181">
        <v>-0.23810000000000001</v>
      </c>
      <c r="G85" s="181">
        <v>1.2077</v>
      </c>
      <c r="H85" s="181">
        <v>1.371</v>
      </c>
      <c r="I85" s="181">
        <v>0.96389999999999998</v>
      </c>
      <c r="J85" s="181">
        <v>2.4449999999999998</v>
      </c>
      <c r="K85" s="181">
        <v>-3.0840000000000001</v>
      </c>
      <c r="L85" s="181">
        <v>-1.4117999999999999</v>
      </c>
      <c r="M85" s="181">
        <v>8.0824999999999996</v>
      </c>
      <c r="N85" s="181">
        <v>18.139099999999999</v>
      </c>
      <c r="O85" s="181"/>
      <c r="P85" s="181"/>
      <c r="Q85" s="181">
        <v>19.5289</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1750</v>
      </c>
      <c r="C86" s="177">
        <v>148591</v>
      </c>
      <c r="D86" s="180">
        <v>44651</v>
      </c>
      <c r="E86" s="181">
        <v>12.39</v>
      </c>
      <c r="F86" s="181">
        <v>-0.16120000000000001</v>
      </c>
      <c r="G86" s="181">
        <v>1.2255</v>
      </c>
      <c r="H86" s="181">
        <v>1.3912</v>
      </c>
      <c r="I86" s="181">
        <v>0.97799999999999998</v>
      </c>
      <c r="J86" s="181">
        <v>2.3967000000000001</v>
      </c>
      <c r="K86" s="181">
        <v>-3.3540999999999999</v>
      </c>
      <c r="L86" s="181">
        <v>-1.9778</v>
      </c>
      <c r="M86" s="181">
        <v>7.2727000000000004</v>
      </c>
      <c r="N86" s="181">
        <v>16.776599999999998</v>
      </c>
      <c r="O86" s="181"/>
      <c r="P86" s="181"/>
      <c r="Q86" s="181">
        <v>18.1919</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44651</v>
      </c>
      <c r="E87" s="181">
        <v>260.15170000000001</v>
      </c>
      <c r="F87" s="181">
        <v>0.1099</v>
      </c>
      <c r="G87" s="181">
        <v>0.88080000000000003</v>
      </c>
      <c r="H87" s="181">
        <v>0.93289999999999995</v>
      </c>
      <c r="I87" s="181">
        <v>0.72209999999999996</v>
      </c>
      <c r="J87" s="181">
        <v>2.7136999999999998</v>
      </c>
      <c r="K87" s="181">
        <v>-0.46800000000000003</v>
      </c>
      <c r="L87" s="181">
        <v>-0.55640000000000001</v>
      </c>
      <c r="M87" s="181">
        <v>9.4024999999999999</v>
      </c>
      <c r="N87" s="181">
        <v>20.645299999999999</v>
      </c>
      <c r="O87" s="181">
        <v>14.0067</v>
      </c>
      <c r="P87" s="181">
        <v>11.011200000000001</v>
      </c>
      <c r="Q87" s="181">
        <v>12.411199999999999</v>
      </c>
      <c r="R87" s="181">
        <v>40.088700000000003</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44651</v>
      </c>
      <c r="E88" s="181">
        <v>253.24108851859401</v>
      </c>
      <c r="F88" s="181">
        <v>0.1084</v>
      </c>
      <c r="G88" s="181">
        <v>0.87609999999999999</v>
      </c>
      <c r="H88" s="181">
        <v>0.92249999999999999</v>
      </c>
      <c r="I88" s="181">
        <v>0.70130000000000003</v>
      </c>
      <c r="J88" s="181">
        <v>2.6659000000000002</v>
      </c>
      <c r="K88" s="181">
        <v>-0.60850000000000004</v>
      </c>
      <c r="L88" s="181">
        <v>-0.85609999999999997</v>
      </c>
      <c r="M88" s="181">
        <v>8.8994999999999997</v>
      </c>
      <c r="N88" s="181">
        <v>19.892399999999999</v>
      </c>
      <c r="O88" s="181">
        <v>13.2224</v>
      </c>
      <c r="P88" s="181">
        <v>10.225199999999999</v>
      </c>
      <c r="Q88" s="181">
        <v>12.586499999999999</v>
      </c>
      <c r="R88" s="181">
        <v>39.110700000000001</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0.10356666666666663</v>
      </c>
      <c r="G89" s="183">
        <v>1.3782263888888884</v>
      </c>
      <c r="H89" s="183">
        <v>1.2929486111111113</v>
      </c>
      <c r="I89" s="183">
        <v>1.0194444444444448</v>
      </c>
      <c r="J89" s="183">
        <v>2.7818749999999994</v>
      </c>
      <c r="K89" s="183">
        <v>-0.81482500000000035</v>
      </c>
      <c r="L89" s="183">
        <v>-0.21412777777777781</v>
      </c>
      <c r="M89" s="183">
        <v>8.4614402777777791</v>
      </c>
      <c r="N89" s="183">
        <v>17.660858333333334</v>
      </c>
      <c r="O89" s="183">
        <v>14.476810606060607</v>
      </c>
      <c r="P89" s="183">
        <v>11.917055769230769</v>
      </c>
      <c r="Q89" s="183">
        <v>13.358734722222222</v>
      </c>
      <c r="R89" s="183">
        <v>34.107728571428567</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2.3100000000000002E-2</v>
      </c>
      <c r="G90" s="183">
        <v>1.3743000000000001</v>
      </c>
      <c r="H90" s="183">
        <v>1.31115</v>
      </c>
      <c r="I90" s="183">
        <v>0.8276</v>
      </c>
      <c r="J90" s="183">
        <v>2.6673499999999999</v>
      </c>
      <c r="K90" s="183">
        <v>-0.58460000000000001</v>
      </c>
      <c r="L90" s="183">
        <v>-0.26319999999999999</v>
      </c>
      <c r="M90" s="183">
        <v>8.6207999999999991</v>
      </c>
      <c r="N90" s="183">
        <v>17.525449999999999</v>
      </c>
      <c r="O90" s="183">
        <v>13.738849999999999</v>
      </c>
      <c r="P90" s="183">
        <v>11.702100000000002</v>
      </c>
      <c r="Q90" s="183">
        <v>13.184699999999999</v>
      </c>
      <c r="R90" s="183">
        <v>32.771050000000002</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1676</v>
      </c>
      <c r="B93" s="177" t="s">
        <v>1652</v>
      </c>
      <c r="C93" s="177">
        <v>112088</v>
      </c>
      <c r="D93" s="180">
        <v>44651</v>
      </c>
      <c r="E93" s="181">
        <v>21.599</v>
      </c>
      <c r="F93" s="181">
        <v>-3.7499999999999999E-2</v>
      </c>
      <c r="G93" s="181">
        <v>4.4499999999999998E-2</v>
      </c>
      <c r="H93" s="181">
        <v>5.4699999999999999E-2</v>
      </c>
      <c r="I93" s="181">
        <v>7.7399999999999997E-2</v>
      </c>
      <c r="J93" s="181">
        <v>7.1400000000000005E-2</v>
      </c>
      <c r="K93" s="181">
        <v>0.85070000000000001</v>
      </c>
      <c r="L93" s="181">
        <v>1.6524000000000001</v>
      </c>
      <c r="M93" s="181">
        <v>2.4727000000000001</v>
      </c>
      <c r="N93" s="181">
        <v>3.7679999999999998</v>
      </c>
      <c r="O93" s="181">
        <v>4.5166000000000004</v>
      </c>
      <c r="P93" s="181">
        <v>5.0456000000000003</v>
      </c>
      <c r="Q93" s="181">
        <v>6.2545999999999999</v>
      </c>
      <c r="R93" s="181">
        <v>3.6116000000000001</v>
      </c>
      <c r="S93" s="124"/>
      <c r="T93" s="127"/>
      <c r="U93" s="128"/>
      <c r="V93" s="128"/>
      <c r="W93" s="128"/>
      <c r="X93" s="128"/>
      <c r="Y93" s="128"/>
      <c r="Z93" s="128"/>
      <c r="AA93" s="128"/>
      <c r="AB93" s="128"/>
      <c r="AC93" s="128"/>
      <c r="AD93" s="128"/>
      <c r="AE93" s="128"/>
      <c r="AF93" s="128"/>
      <c r="AG93" s="128"/>
      <c r="AH93" s="128"/>
    </row>
    <row r="94" spans="1:34" x14ac:dyDescent="0.3">
      <c r="A94" s="177" t="s">
        <v>1676</v>
      </c>
      <c r="B94" s="177" t="s">
        <v>1628</v>
      </c>
      <c r="C94" s="177">
        <v>119526</v>
      </c>
      <c r="D94" s="180">
        <v>44651</v>
      </c>
      <c r="E94" s="181">
        <v>22.754100000000001</v>
      </c>
      <c r="F94" s="181">
        <v>-3.5999999999999997E-2</v>
      </c>
      <c r="G94" s="181">
        <v>4.9700000000000001E-2</v>
      </c>
      <c r="H94" s="181">
        <v>6.7699999999999996E-2</v>
      </c>
      <c r="I94" s="181">
        <v>0.10290000000000001</v>
      </c>
      <c r="J94" s="181">
        <v>0.12889999999999999</v>
      </c>
      <c r="K94" s="181">
        <v>1.0198</v>
      </c>
      <c r="L94" s="181">
        <v>1.9974000000000001</v>
      </c>
      <c r="M94" s="181">
        <v>2.9950999999999999</v>
      </c>
      <c r="N94" s="181">
        <v>4.4661999999999997</v>
      </c>
      <c r="O94" s="181">
        <v>5.1665999999999999</v>
      </c>
      <c r="P94" s="181">
        <v>5.6969000000000003</v>
      </c>
      <c r="Q94" s="181">
        <v>6.91</v>
      </c>
      <c r="R94" s="181">
        <v>4.2743000000000002</v>
      </c>
      <c r="S94" s="124"/>
      <c r="T94" s="127"/>
      <c r="U94" s="128"/>
      <c r="V94" s="128"/>
      <c r="W94" s="128"/>
      <c r="X94" s="128"/>
      <c r="Y94" s="128"/>
      <c r="Z94" s="128"/>
      <c r="AA94" s="128"/>
      <c r="AB94" s="128"/>
      <c r="AC94" s="128"/>
      <c r="AD94" s="128"/>
      <c r="AE94" s="128"/>
      <c r="AF94" s="128"/>
      <c r="AG94" s="128"/>
      <c r="AH94" s="128"/>
    </row>
    <row r="95" spans="1:34" x14ac:dyDescent="0.3">
      <c r="A95" s="177" t="s">
        <v>1676</v>
      </c>
      <c r="B95" s="177" t="s">
        <v>1629</v>
      </c>
      <c r="C95" s="177">
        <v>130773</v>
      </c>
      <c r="D95" s="180">
        <v>44651</v>
      </c>
      <c r="E95" s="181">
        <v>16.186399999999999</v>
      </c>
      <c r="F95" s="181">
        <v>-3.3399999999999999E-2</v>
      </c>
      <c r="G95" s="181">
        <v>9.2799999999999994E-2</v>
      </c>
      <c r="H95" s="181">
        <v>0.13300000000000001</v>
      </c>
      <c r="I95" s="181">
        <v>0.19500000000000001</v>
      </c>
      <c r="J95" s="181">
        <v>0.1454</v>
      </c>
      <c r="K95" s="181">
        <v>1.1984999999999999</v>
      </c>
      <c r="L95" s="181">
        <v>2.4443000000000001</v>
      </c>
      <c r="M95" s="181">
        <v>3.4929000000000001</v>
      </c>
      <c r="N95" s="181">
        <v>4.8159000000000001</v>
      </c>
      <c r="O95" s="181">
        <v>5.1996000000000002</v>
      </c>
      <c r="P95" s="181">
        <v>5.8365999999999998</v>
      </c>
      <c r="Q95" s="181">
        <v>6.5126999999999997</v>
      </c>
      <c r="R95" s="181">
        <v>4.3742999999999999</v>
      </c>
      <c r="S95" s="124"/>
      <c r="T95" s="127"/>
      <c r="U95" s="128"/>
      <c r="V95" s="128"/>
      <c r="W95" s="128"/>
      <c r="X95" s="128"/>
      <c r="Y95" s="128"/>
      <c r="Z95" s="128"/>
      <c r="AA95" s="128"/>
      <c r="AB95" s="128"/>
      <c r="AC95" s="128"/>
      <c r="AD95" s="128"/>
      <c r="AE95" s="128"/>
      <c r="AF95" s="128"/>
      <c r="AG95" s="128"/>
      <c r="AH95" s="128"/>
    </row>
    <row r="96" spans="1:34" x14ac:dyDescent="0.3">
      <c r="A96" s="177" t="s">
        <v>1676</v>
      </c>
      <c r="B96" s="177" t="s">
        <v>1653</v>
      </c>
      <c r="C96" s="177">
        <v>130771</v>
      </c>
      <c r="D96" s="180">
        <v>44651</v>
      </c>
      <c r="E96" s="181">
        <v>15.242100000000001</v>
      </c>
      <c r="F96" s="181">
        <v>-3.5400000000000001E-2</v>
      </c>
      <c r="G96" s="181">
        <v>8.6699999999999999E-2</v>
      </c>
      <c r="H96" s="181">
        <v>0.11890000000000001</v>
      </c>
      <c r="I96" s="181">
        <v>0.1663</v>
      </c>
      <c r="J96" s="181">
        <v>8.2699999999999996E-2</v>
      </c>
      <c r="K96" s="181">
        <v>1.014</v>
      </c>
      <c r="L96" s="181">
        <v>2.0672000000000001</v>
      </c>
      <c r="M96" s="181">
        <v>2.9197000000000002</v>
      </c>
      <c r="N96" s="181">
        <v>4.0408999999999997</v>
      </c>
      <c r="O96" s="181">
        <v>4.4302999999999999</v>
      </c>
      <c r="P96" s="181">
        <v>5.0358999999999998</v>
      </c>
      <c r="Q96" s="181">
        <v>5.6772</v>
      </c>
      <c r="R96" s="181">
        <v>3.6</v>
      </c>
      <c r="S96" s="124"/>
      <c r="T96" s="127"/>
      <c r="U96" s="128"/>
      <c r="V96" s="128"/>
      <c r="W96" s="128"/>
      <c r="X96" s="128"/>
      <c r="Y96" s="128"/>
      <c r="Z96" s="128"/>
      <c r="AA96" s="128"/>
      <c r="AB96" s="128"/>
      <c r="AC96" s="128"/>
      <c r="AD96" s="128"/>
      <c r="AE96" s="128"/>
      <c r="AF96" s="128"/>
      <c r="AG96" s="128"/>
      <c r="AH96" s="128"/>
    </row>
    <row r="97" spans="1:34" x14ac:dyDescent="0.3">
      <c r="A97" s="177" t="s">
        <v>1676</v>
      </c>
      <c r="B97" s="177" t="s">
        <v>2002</v>
      </c>
      <c r="C97" s="177">
        <v>150251</v>
      </c>
      <c r="D97" s="180">
        <v>44651</v>
      </c>
      <c r="E97" s="181">
        <v>13.5433</v>
      </c>
      <c r="F97" s="181">
        <v>-4.3499999999999997E-2</v>
      </c>
      <c r="G97" s="181">
        <v>7.2400000000000006E-2</v>
      </c>
      <c r="H97" s="181">
        <v>6.4299999999999996E-2</v>
      </c>
      <c r="I97" s="181">
        <v>0.10349999999999999</v>
      </c>
      <c r="J97" s="181">
        <v>6.13E-2</v>
      </c>
      <c r="K97" s="181">
        <v>0.94889999999999997</v>
      </c>
      <c r="L97" s="181">
        <v>1.9136</v>
      </c>
      <c r="M97" s="181">
        <v>2.9203999999999999</v>
      </c>
      <c r="N97" s="181">
        <v>4.2755000000000001</v>
      </c>
      <c r="O97" s="181">
        <v>5.2331000000000003</v>
      </c>
      <c r="P97" s="181">
        <v>5.7975000000000003</v>
      </c>
      <c r="Q97" s="181">
        <v>5.9386000000000001</v>
      </c>
      <c r="R97" s="181">
        <v>4.1688000000000001</v>
      </c>
      <c r="S97" s="124"/>
      <c r="T97" s="127"/>
      <c r="U97" s="128"/>
      <c r="V97" s="128"/>
      <c r="W97" s="128"/>
      <c r="X97" s="128"/>
      <c r="Y97" s="128"/>
      <c r="Z97" s="128"/>
      <c r="AA97" s="128"/>
      <c r="AB97" s="128"/>
      <c r="AC97" s="128"/>
      <c r="AD97" s="128"/>
      <c r="AE97" s="128"/>
      <c r="AF97" s="128"/>
      <c r="AG97" s="128"/>
      <c r="AH97" s="128"/>
    </row>
    <row r="98" spans="1:34" x14ac:dyDescent="0.3">
      <c r="A98" s="177" t="s">
        <v>1676</v>
      </c>
      <c r="B98" s="177" t="s">
        <v>2003</v>
      </c>
      <c r="C98" s="177">
        <v>150250</v>
      </c>
      <c r="D98" s="180">
        <v>44651</v>
      </c>
      <c r="E98" s="181">
        <v>13.116899999999999</v>
      </c>
      <c r="F98" s="181">
        <v>-4.4999999999999998E-2</v>
      </c>
      <c r="G98" s="181">
        <v>6.7100000000000007E-2</v>
      </c>
      <c r="H98" s="181">
        <v>5.0299999999999997E-2</v>
      </c>
      <c r="I98" s="181">
        <v>7.6300000000000007E-2</v>
      </c>
      <c r="J98" s="181">
        <v>-8.0000000000000004E-4</v>
      </c>
      <c r="K98" s="181">
        <v>0.76749999999999996</v>
      </c>
      <c r="L98" s="181">
        <v>1.5397000000000001</v>
      </c>
      <c r="M98" s="181">
        <v>2.3797999999999999</v>
      </c>
      <c r="N98" s="181">
        <v>3.5598999999999998</v>
      </c>
      <c r="O98" s="181">
        <v>4.5846</v>
      </c>
      <c r="P98" s="181">
        <v>5.1539999999999999</v>
      </c>
      <c r="Q98" s="181">
        <v>5.2960000000000003</v>
      </c>
      <c r="R98" s="181">
        <v>3.4948000000000001</v>
      </c>
      <c r="S98" s="124"/>
      <c r="T98" s="127"/>
      <c r="U98" s="128"/>
      <c r="V98" s="128"/>
      <c r="W98" s="128"/>
      <c r="X98" s="128"/>
      <c r="Y98" s="128"/>
      <c r="Z98" s="128"/>
      <c r="AA98" s="128"/>
      <c r="AB98" s="128"/>
      <c r="AC98" s="128"/>
      <c r="AD98" s="128"/>
      <c r="AE98" s="128"/>
      <c r="AF98" s="128"/>
      <c r="AG98" s="128"/>
      <c r="AH98" s="128"/>
    </row>
    <row r="99" spans="1:34" x14ac:dyDescent="0.3">
      <c r="A99" s="177" t="s">
        <v>1676</v>
      </c>
      <c r="B99" s="177" t="s">
        <v>1630</v>
      </c>
      <c r="C99" s="177">
        <v>143614</v>
      </c>
      <c r="D99" s="180">
        <v>44651</v>
      </c>
      <c r="E99" s="181">
        <v>11.770899999999999</v>
      </c>
      <c r="F99" s="181">
        <v>-4.4999999999999998E-2</v>
      </c>
      <c r="G99" s="181">
        <v>-5.7700000000000001E-2</v>
      </c>
      <c r="H99" s="181">
        <v>-6.7999999999999996E-3</v>
      </c>
      <c r="I99" s="181">
        <v>4.1599999999999998E-2</v>
      </c>
      <c r="J99" s="181">
        <v>-1.6999999999999999E-3</v>
      </c>
      <c r="K99" s="181">
        <v>0.64039999999999997</v>
      </c>
      <c r="L99" s="181">
        <v>1.2811999999999999</v>
      </c>
      <c r="M99" s="181">
        <v>1.8172999999999999</v>
      </c>
      <c r="N99" s="181">
        <v>2.8233000000000001</v>
      </c>
      <c r="O99" s="181">
        <v>3.9523000000000001</v>
      </c>
      <c r="P99" s="181"/>
      <c r="Q99" s="181">
        <v>4.4002999999999997</v>
      </c>
      <c r="R99" s="181">
        <v>2.9944000000000002</v>
      </c>
      <c r="S99" s="124"/>
      <c r="T99" s="127"/>
      <c r="U99" s="128"/>
      <c r="V99" s="128"/>
      <c r="W99" s="128"/>
      <c r="X99" s="128"/>
      <c r="Y99" s="128"/>
      <c r="Z99" s="128"/>
      <c r="AA99" s="128"/>
      <c r="AB99" s="128"/>
      <c r="AC99" s="128"/>
      <c r="AD99" s="128"/>
      <c r="AE99" s="128"/>
      <c r="AF99" s="128"/>
      <c r="AG99" s="128"/>
      <c r="AH99" s="128"/>
    </row>
    <row r="100" spans="1:34" x14ac:dyDescent="0.3">
      <c r="A100" s="177" t="s">
        <v>1676</v>
      </c>
      <c r="B100" s="177" t="s">
        <v>1654</v>
      </c>
      <c r="C100" s="177">
        <v>143620</v>
      </c>
      <c r="D100" s="180">
        <v>44651</v>
      </c>
      <c r="E100" s="181">
        <v>11.4884</v>
      </c>
      <c r="F100" s="181">
        <v>-4.7E-2</v>
      </c>
      <c r="G100" s="181">
        <v>-6.1800000000000001E-2</v>
      </c>
      <c r="H100" s="181">
        <v>-1.5699999999999999E-2</v>
      </c>
      <c r="I100" s="181">
        <v>2.4400000000000002E-2</v>
      </c>
      <c r="J100" s="181">
        <v>-3.9199999999999999E-2</v>
      </c>
      <c r="K100" s="181">
        <v>0.53380000000000005</v>
      </c>
      <c r="L100" s="181">
        <v>1.0636000000000001</v>
      </c>
      <c r="M100" s="181">
        <v>1.4796</v>
      </c>
      <c r="N100" s="181">
        <v>2.3347000000000002</v>
      </c>
      <c r="O100" s="181">
        <v>3.2654999999999998</v>
      </c>
      <c r="P100" s="181"/>
      <c r="Q100" s="181">
        <v>3.7326000000000001</v>
      </c>
      <c r="R100" s="181">
        <v>2.3509000000000002</v>
      </c>
      <c r="S100" s="124"/>
      <c r="T100" s="127"/>
      <c r="U100" s="128"/>
      <c r="V100" s="128"/>
      <c r="W100" s="128"/>
      <c r="X100" s="128"/>
      <c r="Y100" s="128"/>
      <c r="Z100" s="128"/>
      <c r="AA100" s="128"/>
      <c r="AB100" s="128"/>
      <c r="AC100" s="128"/>
      <c r="AD100" s="128"/>
      <c r="AE100" s="128"/>
      <c r="AF100" s="128"/>
      <c r="AG100" s="128"/>
      <c r="AH100" s="128"/>
    </row>
    <row r="101" spans="1:34" x14ac:dyDescent="0.3">
      <c r="A101" s="177" t="s">
        <v>1676</v>
      </c>
      <c r="B101" s="177" t="s">
        <v>1631</v>
      </c>
      <c r="C101" s="177">
        <v>142283</v>
      </c>
      <c r="D101" s="180">
        <v>44651</v>
      </c>
      <c r="E101" s="181">
        <v>12.471</v>
      </c>
      <c r="F101" s="181">
        <v>-2.41E-2</v>
      </c>
      <c r="G101" s="181">
        <v>6.4199999999999993E-2</v>
      </c>
      <c r="H101" s="181">
        <v>5.62E-2</v>
      </c>
      <c r="I101" s="181">
        <v>0.10440000000000001</v>
      </c>
      <c r="J101" s="181">
        <v>8.8300000000000003E-2</v>
      </c>
      <c r="K101" s="181">
        <v>0.88170000000000004</v>
      </c>
      <c r="L101" s="181">
        <v>1.7958000000000001</v>
      </c>
      <c r="M101" s="181">
        <v>2.7772999999999999</v>
      </c>
      <c r="N101" s="181">
        <v>4.1071999999999997</v>
      </c>
      <c r="O101" s="181">
        <v>4.9534000000000002</v>
      </c>
      <c r="P101" s="181"/>
      <c r="Q101" s="181">
        <v>5.4237000000000002</v>
      </c>
      <c r="R101" s="181">
        <v>3.9556</v>
      </c>
      <c r="S101" s="124"/>
      <c r="T101" s="127"/>
      <c r="U101" s="128"/>
      <c r="V101" s="128"/>
      <c r="W101" s="128"/>
      <c r="X101" s="128"/>
      <c r="Y101" s="128"/>
      <c r="Z101" s="128"/>
      <c r="AA101" s="128"/>
      <c r="AB101" s="128"/>
      <c r="AC101" s="128"/>
      <c r="AD101" s="128"/>
      <c r="AE101" s="128"/>
      <c r="AF101" s="128"/>
      <c r="AG101" s="128"/>
      <c r="AH101" s="128"/>
    </row>
    <row r="102" spans="1:34" x14ac:dyDescent="0.3">
      <c r="A102" s="177" t="s">
        <v>1676</v>
      </c>
      <c r="B102" s="177" t="s">
        <v>1655</v>
      </c>
      <c r="C102" s="177">
        <v>142282</v>
      </c>
      <c r="D102" s="180">
        <v>44651</v>
      </c>
      <c r="E102" s="181">
        <v>12.162000000000001</v>
      </c>
      <c r="F102" s="181">
        <v>-2.47E-2</v>
      </c>
      <c r="G102" s="181">
        <v>5.7599999999999998E-2</v>
      </c>
      <c r="H102" s="181">
        <v>4.9399999999999999E-2</v>
      </c>
      <c r="I102" s="181">
        <v>9.0499999999999997E-2</v>
      </c>
      <c r="J102" s="181">
        <v>4.1099999999999998E-2</v>
      </c>
      <c r="K102" s="181">
        <v>0.73719999999999997</v>
      </c>
      <c r="L102" s="181">
        <v>1.4938</v>
      </c>
      <c r="M102" s="181">
        <v>2.3220999999999998</v>
      </c>
      <c r="N102" s="181">
        <v>3.4887999999999999</v>
      </c>
      <c r="O102" s="181">
        <v>4.3364000000000003</v>
      </c>
      <c r="P102" s="181"/>
      <c r="Q102" s="181">
        <v>4.7930000000000001</v>
      </c>
      <c r="R102" s="181">
        <v>3.347</v>
      </c>
      <c r="S102" s="124"/>
      <c r="T102" s="127"/>
      <c r="U102" s="128"/>
      <c r="V102" s="128"/>
      <c r="W102" s="128"/>
      <c r="X102" s="128"/>
      <c r="Y102" s="128"/>
      <c r="Z102" s="128"/>
      <c r="AA102" s="128"/>
      <c r="AB102" s="128"/>
      <c r="AC102" s="128"/>
      <c r="AD102" s="128"/>
      <c r="AE102" s="128"/>
      <c r="AF102" s="128"/>
      <c r="AG102" s="128"/>
      <c r="AH102" s="128"/>
    </row>
    <row r="103" spans="1:34" x14ac:dyDescent="0.3">
      <c r="A103" s="177" t="s">
        <v>1676</v>
      </c>
      <c r="B103" s="177" t="s">
        <v>1632</v>
      </c>
      <c r="C103" s="177">
        <v>130206</v>
      </c>
      <c r="D103" s="180">
        <v>44651</v>
      </c>
      <c r="E103" s="181">
        <v>16.483499999999999</v>
      </c>
      <c r="F103" s="181">
        <v>-1.6400000000000001E-2</v>
      </c>
      <c r="G103" s="181">
        <v>6.8599999999999994E-2</v>
      </c>
      <c r="H103" s="181">
        <v>9.7199999999999995E-2</v>
      </c>
      <c r="I103" s="181">
        <v>0.127</v>
      </c>
      <c r="J103" s="181">
        <v>0.15490000000000001</v>
      </c>
      <c r="K103" s="181">
        <v>1.1233</v>
      </c>
      <c r="L103" s="181">
        <v>2.2435</v>
      </c>
      <c r="M103" s="181">
        <v>3.2425999999999999</v>
      </c>
      <c r="N103" s="181">
        <v>4.6750999999999996</v>
      </c>
      <c r="O103" s="181">
        <v>5.3925999999999998</v>
      </c>
      <c r="P103" s="181">
        <v>5.9114000000000004</v>
      </c>
      <c r="Q103" s="181">
        <v>6.6483999999999996</v>
      </c>
      <c r="R103" s="181">
        <v>4.4108999999999998</v>
      </c>
      <c r="S103" s="124"/>
      <c r="T103" s="127"/>
      <c r="U103" s="128"/>
      <c r="V103" s="128"/>
      <c r="W103" s="128"/>
      <c r="X103" s="128"/>
      <c r="Y103" s="128"/>
      <c r="Z103" s="128"/>
      <c r="AA103" s="128"/>
      <c r="AB103" s="128"/>
      <c r="AC103" s="128"/>
      <c r="AD103" s="128"/>
      <c r="AE103" s="128"/>
      <c r="AF103" s="128"/>
      <c r="AG103" s="128"/>
      <c r="AH103" s="128"/>
    </row>
    <row r="104" spans="1:34" x14ac:dyDescent="0.3">
      <c r="A104" s="177" t="s">
        <v>1676</v>
      </c>
      <c r="B104" s="177" t="s">
        <v>1656</v>
      </c>
      <c r="C104" s="177">
        <v>130205</v>
      </c>
      <c r="D104" s="180">
        <v>44651</v>
      </c>
      <c r="E104" s="181">
        <v>15.712</v>
      </c>
      <c r="F104" s="181">
        <v>-1.8499999999999999E-2</v>
      </c>
      <c r="G104" s="181">
        <v>6.2399999999999997E-2</v>
      </c>
      <c r="H104" s="181">
        <v>8.2799999999999999E-2</v>
      </c>
      <c r="I104" s="181">
        <v>9.9400000000000002E-2</v>
      </c>
      <c r="J104" s="181">
        <v>9.3600000000000003E-2</v>
      </c>
      <c r="K104" s="181">
        <v>0.9425</v>
      </c>
      <c r="L104" s="181">
        <v>1.8777999999999999</v>
      </c>
      <c r="M104" s="181">
        <v>2.6833999999999998</v>
      </c>
      <c r="N104" s="181">
        <v>3.9152999999999998</v>
      </c>
      <c r="O104" s="181">
        <v>4.6372</v>
      </c>
      <c r="P104" s="181">
        <v>5.1795999999999998</v>
      </c>
      <c r="Q104" s="181">
        <v>5.992</v>
      </c>
      <c r="R104" s="181">
        <v>3.6598999999999999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77" t="s">
        <v>1676</v>
      </c>
      <c r="B105" s="177" t="s">
        <v>1751</v>
      </c>
      <c r="C105" s="177">
        <v>118931</v>
      </c>
      <c r="D105" s="180">
        <v>44651</v>
      </c>
      <c r="E105" s="181">
        <v>25.492999999999999</v>
      </c>
      <c r="F105" s="181">
        <v>-2.75E-2</v>
      </c>
      <c r="G105" s="181">
        <v>8.2400000000000001E-2</v>
      </c>
      <c r="H105" s="181">
        <v>9.4200000000000006E-2</v>
      </c>
      <c r="I105" s="181">
        <v>0.12959999999999999</v>
      </c>
      <c r="J105" s="181">
        <v>0.13350000000000001</v>
      </c>
      <c r="K105" s="181">
        <v>0.98240000000000005</v>
      </c>
      <c r="L105" s="181">
        <v>1.8701000000000001</v>
      </c>
      <c r="M105" s="181">
        <v>2.8109000000000002</v>
      </c>
      <c r="N105" s="181">
        <v>4.2232000000000003</v>
      </c>
      <c r="O105" s="181">
        <v>4.8025000000000002</v>
      </c>
      <c r="P105" s="181">
        <v>5.32</v>
      </c>
      <c r="Q105" s="181">
        <v>6.4401000000000002</v>
      </c>
      <c r="R105" s="181">
        <v>3.9464999999999999</v>
      </c>
      <c r="S105" s="124"/>
      <c r="T105" s="127"/>
      <c r="U105" s="128"/>
      <c r="V105" s="128"/>
      <c r="W105" s="128"/>
      <c r="X105" s="128"/>
      <c r="Y105" s="128"/>
      <c r="Z105" s="128"/>
      <c r="AA105" s="128"/>
      <c r="AB105" s="128"/>
      <c r="AC105" s="128"/>
      <c r="AD105" s="128"/>
      <c r="AE105" s="128"/>
      <c r="AF105" s="128"/>
      <c r="AG105" s="128"/>
      <c r="AH105" s="128"/>
    </row>
    <row r="106" spans="1:34" x14ac:dyDescent="0.3">
      <c r="A106" s="177" t="s">
        <v>1676</v>
      </c>
      <c r="B106" s="177" t="s">
        <v>1657</v>
      </c>
      <c r="C106" s="177">
        <v>106793</v>
      </c>
      <c r="D106" s="180">
        <v>44651</v>
      </c>
      <c r="E106" s="181">
        <v>24.853000000000002</v>
      </c>
      <c r="F106" s="181">
        <v>-2.8199999999999999E-2</v>
      </c>
      <c r="G106" s="181">
        <v>8.0500000000000002E-2</v>
      </c>
      <c r="H106" s="181">
        <v>8.8599999999999998E-2</v>
      </c>
      <c r="I106" s="181">
        <v>0.1128</v>
      </c>
      <c r="J106" s="181">
        <v>8.8599999999999998E-2</v>
      </c>
      <c r="K106" s="181">
        <v>0.84399999999999997</v>
      </c>
      <c r="L106" s="181">
        <v>1.5942000000000001</v>
      </c>
      <c r="M106" s="181">
        <v>2.3895</v>
      </c>
      <c r="N106" s="181">
        <v>3.6535000000000002</v>
      </c>
      <c r="O106" s="181">
        <v>4.2423000000000002</v>
      </c>
      <c r="P106" s="181">
        <v>4.7659000000000002</v>
      </c>
      <c r="Q106" s="181">
        <v>6.5045999999999999</v>
      </c>
      <c r="R106" s="181">
        <v>3.3742999999999999</v>
      </c>
      <c r="S106" s="124"/>
      <c r="T106" s="127"/>
      <c r="U106" s="128"/>
      <c r="V106" s="128"/>
      <c r="W106" s="128"/>
      <c r="X106" s="128"/>
      <c r="Y106" s="128"/>
      <c r="Z106" s="128"/>
      <c r="AA106" s="128"/>
      <c r="AB106" s="128"/>
      <c r="AC106" s="128"/>
      <c r="AD106" s="128"/>
      <c r="AE106" s="128"/>
      <c r="AF106" s="128"/>
      <c r="AG106" s="128"/>
      <c r="AH106" s="128"/>
    </row>
    <row r="107" spans="1:34" x14ac:dyDescent="0.3">
      <c r="A107" s="177" t="s">
        <v>1676</v>
      </c>
      <c r="B107" s="177" t="s">
        <v>1633</v>
      </c>
      <c r="C107" s="177">
        <v>129052</v>
      </c>
      <c r="D107" s="180">
        <v>44651</v>
      </c>
      <c r="E107" s="181">
        <v>16.082999999999998</v>
      </c>
      <c r="F107" s="181">
        <v>-3.1099999999999999E-2</v>
      </c>
      <c r="G107" s="181">
        <v>8.7099999999999997E-2</v>
      </c>
      <c r="H107" s="181">
        <v>9.9599999999999994E-2</v>
      </c>
      <c r="I107" s="181">
        <v>0.13070000000000001</v>
      </c>
      <c r="J107" s="181">
        <v>0.13700000000000001</v>
      </c>
      <c r="K107" s="181">
        <v>0.97950000000000004</v>
      </c>
      <c r="L107" s="181">
        <v>1.875</v>
      </c>
      <c r="M107" s="181">
        <v>2.8128000000000002</v>
      </c>
      <c r="N107" s="181">
        <v>4.2252999999999998</v>
      </c>
      <c r="O107" s="181">
        <v>4.8034999999999997</v>
      </c>
      <c r="P107" s="181">
        <v>5.3224</v>
      </c>
      <c r="Q107" s="181">
        <v>6.1154000000000002</v>
      </c>
      <c r="R107" s="181">
        <v>3.9462999999999999</v>
      </c>
      <c r="S107" s="124"/>
      <c r="T107" s="127"/>
      <c r="U107" s="128"/>
      <c r="V107" s="128"/>
      <c r="W107" s="128"/>
      <c r="X107" s="128"/>
      <c r="Y107" s="128"/>
      <c r="Z107" s="128"/>
      <c r="AA107" s="128"/>
      <c r="AB107" s="128"/>
      <c r="AC107" s="128"/>
      <c r="AD107" s="128"/>
      <c r="AE107" s="128"/>
      <c r="AF107" s="128"/>
      <c r="AG107" s="128"/>
      <c r="AH107" s="128"/>
    </row>
    <row r="108" spans="1:34" x14ac:dyDescent="0.3">
      <c r="A108" s="177" t="s">
        <v>1676</v>
      </c>
      <c r="B108" s="177" t="s">
        <v>1658</v>
      </c>
      <c r="C108" s="177">
        <v>104683</v>
      </c>
      <c r="D108" s="180">
        <v>44651</v>
      </c>
      <c r="E108" s="181">
        <v>27.8324</v>
      </c>
      <c r="F108" s="181">
        <v>-2.87E-2</v>
      </c>
      <c r="G108" s="181">
        <v>6.08E-2</v>
      </c>
      <c r="H108" s="181">
        <v>6.08E-2</v>
      </c>
      <c r="I108" s="181">
        <v>8.77E-2</v>
      </c>
      <c r="J108" s="181">
        <v>4.8899999999999999E-2</v>
      </c>
      <c r="K108" s="181">
        <v>0.81169999999999998</v>
      </c>
      <c r="L108" s="181">
        <v>1.7192000000000001</v>
      </c>
      <c r="M108" s="181">
        <v>2.5436999999999999</v>
      </c>
      <c r="N108" s="181">
        <v>3.8515000000000001</v>
      </c>
      <c r="O108" s="181">
        <v>4.5008999999999997</v>
      </c>
      <c r="P108" s="181">
        <v>5.0518000000000001</v>
      </c>
      <c r="Q108" s="181">
        <v>6.9378000000000002</v>
      </c>
      <c r="R108" s="181">
        <v>3.6398000000000001</v>
      </c>
      <c r="S108" s="124"/>
      <c r="T108" s="127"/>
      <c r="U108" s="128"/>
      <c r="V108" s="128"/>
      <c r="W108" s="128"/>
      <c r="X108" s="128"/>
      <c r="Y108" s="128"/>
      <c r="Z108" s="128"/>
      <c r="AA108" s="128"/>
      <c r="AB108" s="128"/>
      <c r="AC108" s="128"/>
      <c r="AD108" s="128"/>
      <c r="AE108" s="128"/>
      <c r="AF108" s="128"/>
      <c r="AG108" s="128"/>
      <c r="AH108" s="128"/>
    </row>
    <row r="109" spans="1:34" x14ac:dyDescent="0.3">
      <c r="A109" s="177" t="s">
        <v>1676</v>
      </c>
      <c r="B109" s="177" t="s">
        <v>1634</v>
      </c>
      <c r="C109" s="177">
        <v>120364</v>
      </c>
      <c r="D109" s="180">
        <v>44651</v>
      </c>
      <c r="E109" s="181">
        <v>29.290500000000002</v>
      </c>
      <c r="F109" s="181">
        <v>-2.7E-2</v>
      </c>
      <c r="G109" s="181">
        <v>6.5600000000000006E-2</v>
      </c>
      <c r="H109" s="181">
        <v>7.17E-2</v>
      </c>
      <c r="I109" s="181">
        <v>0.1101</v>
      </c>
      <c r="J109" s="181">
        <v>9.7699999999999995E-2</v>
      </c>
      <c r="K109" s="181">
        <v>0.95369999999999999</v>
      </c>
      <c r="L109" s="181">
        <v>1.9992000000000001</v>
      </c>
      <c r="M109" s="181">
        <v>2.9634</v>
      </c>
      <c r="N109" s="181">
        <v>4.4142999999999999</v>
      </c>
      <c r="O109" s="181">
        <v>5.07</v>
      </c>
      <c r="P109" s="181">
        <v>5.6536</v>
      </c>
      <c r="Q109" s="181">
        <v>6.9949000000000003</v>
      </c>
      <c r="R109" s="181">
        <v>4.1898999999999997</v>
      </c>
      <c r="S109" s="124"/>
      <c r="T109" s="127"/>
      <c r="U109" s="128"/>
      <c r="V109" s="128"/>
      <c r="W109" s="128"/>
      <c r="X109" s="128"/>
      <c r="Y109" s="128"/>
      <c r="Z109" s="128"/>
      <c r="AA109" s="128"/>
      <c r="AB109" s="128"/>
      <c r="AC109" s="128"/>
      <c r="AD109" s="128"/>
      <c r="AE109" s="128"/>
      <c r="AF109" s="128"/>
      <c r="AG109" s="128"/>
      <c r="AH109" s="128"/>
    </row>
    <row r="110" spans="1:34" x14ac:dyDescent="0.3">
      <c r="A110" s="177" t="s">
        <v>1676</v>
      </c>
      <c r="B110" s="177" t="s">
        <v>1635</v>
      </c>
      <c r="C110" s="177">
        <v>118474</v>
      </c>
      <c r="D110" s="180">
        <v>44651</v>
      </c>
      <c r="E110" s="181">
        <v>27.9133</v>
      </c>
      <c r="F110" s="181">
        <v>-2.18E-2</v>
      </c>
      <c r="G110" s="181">
        <v>7.5999999999999998E-2</v>
      </c>
      <c r="H110" s="181">
        <v>9.2899999999999996E-2</v>
      </c>
      <c r="I110" s="181">
        <v>0.13669999999999999</v>
      </c>
      <c r="J110" s="181">
        <v>0.14530000000000001</v>
      </c>
      <c r="K110" s="181">
        <v>1.0289999999999999</v>
      </c>
      <c r="L110" s="181">
        <v>2.0200999999999998</v>
      </c>
      <c r="M110" s="181">
        <v>2.9748999999999999</v>
      </c>
      <c r="N110" s="181">
        <v>4.3113000000000001</v>
      </c>
      <c r="O110" s="181">
        <v>5.0034999999999998</v>
      </c>
      <c r="P110" s="181">
        <v>5.6711999999999998</v>
      </c>
      <c r="Q110" s="181">
        <v>6.867</v>
      </c>
      <c r="R110" s="181">
        <v>4.1547000000000001</v>
      </c>
      <c r="S110" s="124"/>
      <c r="T110" s="127"/>
      <c r="U110" s="128"/>
      <c r="V110" s="128"/>
      <c r="W110" s="128"/>
      <c r="X110" s="128"/>
      <c r="Y110" s="128"/>
      <c r="Z110" s="128"/>
      <c r="AA110" s="128"/>
      <c r="AB110" s="128"/>
      <c r="AC110" s="128"/>
      <c r="AD110" s="128"/>
      <c r="AE110" s="128"/>
      <c r="AF110" s="128"/>
      <c r="AG110" s="128"/>
      <c r="AH110" s="128"/>
    </row>
    <row r="111" spans="1:34" x14ac:dyDescent="0.3">
      <c r="A111" s="177" t="s">
        <v>1676</v>
      </c>
      <c r="B111" s="177" t="s">
        <v>1659</v>
      </c>
      <c r="C111" s="177">
        <v>108845</v>
      </c>
      <c r="D111" s="180">
        <v>44651</v>
      </c>
      <c r="E111" s="181">
        <v>26.389800000000001</v>
      </c>
      <c r="F111" s="181">
        <v>-2.3900000000000001E-2</v>
      </c>
      <c r="G111" s="181">
        <v>6.9800000000000001E-2</v>
      </c>
      <c r="H111" s="181">
        <v>7.85E-2</v>
      </c>
      <c r="I111" s="181">
        <v>0.1085</v>
      </c>
      <c r="J111" s="181">
        <v>8.2699999999999996E-2</v>
      </c>
      <c r="K111" s="181">
        <v>0.84640000000000004</v>
      </c>
      <c r="L111" s="181">
        <v>1.6584000000000001</v>
      </c>
      <c r="M111" s="181">
        <v>2.4340999999999999</v>
      </c>
      <c r="N111" s="181">
        <v>3.5893000000000002</v>
      </c>
      <c r="O111" s="181">
        <v>4.2606000000000002</v>
      </c>
      <c r="P111" s="181">
        <v>4.9402999999999997</v>
      </c>
      <c r="Q111" s="181">
        <v>6.5545</v>
      </c>
      <c r="R111" s="181">
        <v>3.4133</v>
      </c>
      <c r="S111" s="124"/>
      <c r="T111" s="127"/>
      <c r="U111" s="128"/>
      <c r="V111" s="128"/>
      <c r="W111" s="128"/>
      <c r="X111" s="128"/>
      <c r="Y111" s="128"/>
      <c r="Z111" s="128"/>
      <c r="AA111" s="128"/>
      <c r="AB111" s="128"/>
      <c r="AC111" s="128"/>
      <c r="AD111" s="128"/>
      <c r="AE111" s="128"/>
      <c r="AF111" s="128"/>
      <c r="AG111" s="128"/>
      <c r="AH111" s="128"/>
    </row>
    <row r="112" spans="1:34" x14ac:dyDescent="0.3">
      <c r="A112" s="177" t="s">
        <v>1676</v>
      </c>
      <c r="B112" s="177" t="s">
        <v>1636</v>
      </c>
      <c r="C112" s="177">
        <v>133181</v>
      </c>
      <c r="D112" s="180">
        <v>44651</v>
      </c>
      <c r="E112" s="181">
        <v>15.229100000000001</v>
      </c>
      <c r="F112" s="181">
        <v>-4.2700000000000002E-2</v>
      </c>
      <c r="G112" s="181">
        <v>8.2100000000000006E-2</v>
      </c>
      <c r="H112" s="181">
        <v>5.5199999999999999E-2</v>
      </c>
      <c r="I112" s="181">
        <v>0.1032</v>
      </c>
      <c r="J112" s="181">
        <v>-7.9000000000000008E-3</v>
      </c>
      <c r="K112" s="181">
        <v>0.57720000000000005</v>
      </c>
      <c r="L112" s="181">
        <v>1.3935</v>
      </c>
      <c r="M112" s="181">
        <v>2.0409000000000002</v>
      </c>
      <c r="N112" s="181">
        <v>3.0323000000000002</v>
      </c>
      <c r="O112" s="181">
        <v>4.1376999999999997</v>
      </c>
      <c r="P112" s="181">
        <v>4.9717000000000002</v>
      </c>
      <c r="Q112" s="181">
        <v>5.9438000000000004</v>
      </c>
      <c r="R112" s="181">
        <v>2.8668</v>
      </c>
      <c r="S112" s="124"/>
      <c r="T112" s="127"/>
      <c r="U112" s="128"/>
      <c r="V112" s="128"/>
      <c r="W112" s="128"/>
      <c r="X112" s="128"/>
      <c r="Y112" s="128"/>
      <c r="Z112" s="128"/>
      <c r="AA112" s="128"/>
      <c r="AB112" s="128"/>
      <c r="AC112" s="128"/>
      <c r="AD112" s="128"/>
      <c r="AE112" s="128"/>
      <c r="AF112" s="128"/>
      <c r="AG112" s="128"/>
      <c r="AH112" s="128"/>
    </row>
    <row r="113" spans="1:34" x14ac:dyDescent="0.3">
      <c r="A113" s="177" t="s">
        <v>1676</v>
      </c>
      <c r="B113" s="177" t="s">
        <v>1660</v>
      </c>
      <c r="C113" s="177">
        <v>133184</v>
      </c>
      <c r="D113" s="180">
        <v>44651</v>
      </c>
      <c r="E113" s="181">
        <v>14.565899999999999</v>
      </c>
      <c r="F113" s="181">
        <v>-4.4600000000000001E-2</v>
      </c>
      <c r="G113" s="181">
        <v>7.6300000000000007E-2</v>
      </c>
      <c r="H113" s="181">
        <v>4.1200000000000001E-2</v>
      </c>
      <c r="I113" s="181">
        <v>7.6300000000000007E-2</v>
      </c>
      <c r="J113" s="181">
        <v>-6.7900000000000002E-2</v>
      </c>
      <c r="K113" s="181">
        <v>0.40389999999999998</v>
      </c>
      <c r="L113" s="181">
        <v>1.0398000000000001</v>
      </c>
      <c r="M113" s="181">
        <v>1.5059</v>
      </c>
      <c r="N113" s="181">
        <v>2.3130999999999999</v>
      </c>
      <c r="O113" s="181">
        <v>3.4706999999999999</v>
      </c>
      <c r="P113" s="181">
        <v>4.3605999999999998</v>
      </c>
      <c r="Q113" s="181">
        <v>5.2983000000000002</v>
      </c>
      <c r="R113" s="181">
        <v>2.1493000000000002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77" t="s">
        <v>1676</v>
      </c>
      <c r="B114" s="177" t="s">
        <v>1661</v>
      </c>
      <c r="C114" s="177">
        <v>105603</v>
      </c>
      <c r="D114" s="180">
        <v>44651</v>
      </c>
      <c r="E114" s="181">
        <v>25.677900000000001</v>
      </c>
      <c r="F114" s="181">
        <v>-1.67E-2</v>
      </c>
      <c r="G114" s="181">
        <v>0.10249999999999999</v>
      </c>
      <c r="H114" s="181">
        <v>9.1999999999999998E-2</v>
      </c>
      <c r="I114" s="181">
        <v>0.1283</v>
      </c>
      <c r="J114" s="181">
        <v>0.1217</v>
      </c>
      <c r="K114" s="181">
        <v>1.0673999999999999</v>
      </c>
      <c r="L114" s="181">
        <v>1.8403</v>
      </c>
      <c r="M114" s="181">
        <v>2.6179999999999999</v>
      </c>
      <c r="N114" s="181">
        <v>3.7972999999999999</v>
      </c>
      <c r="O114" s="181">
        <v>4.4644000000000004</v>
      </c>
      <c r="P114" s="181">
        <v>4.9726999999999997</v>
      </c>
      <c r="Q114" s="181">
        <v>6.5208000000000004</v>
      </c>
      <c r="R114" s="181">
        <v>3.5579000000000001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7" t="s">
        <v>1676</v>
      </c>
      <c r="B115" s="177" t="s">
        <v>1637</v>
      </c>
      <c r="C115" s="177">
        <v>120401</v>
      </c>
      <c r="D115" s="180">
        <v>44651</v>
      </c>
      <c r="E115" s="181">
        <v>27.168399999999998</v>
      </c>
      <c r="F115" s="181">
        <v>-1.47E-2</v>
      </c>
      <c r="G115" s="181">
        <v>0.108</v>
      </c>
      <c r="H115" s="181">
        <v>0.105</v>
      </c>
      <c r="I115" s="181">
        <v>0.15479999999999999</v>
      </c>
      <c r="J115" s="181">
        <v>0.1807</v>
      </c>
      <c r="K115" s="181">
        <v>1.2390000000000001</v>
      </c>
      <c r="L115" s="181">
        <v>2.1676000000000002</v>
      </c>
      <c r="M115" s="181">
        <v>3.1038999999999999</v>
      </c>
      <c r="N115" s="181">
        <v>4.4621000000000004</v>
      </c>
      <c r="O115" s="181">
        <v>5.1502999999999997</v>
      </c>
      <c r="P115" s="181">
        <v>5.6384999999999996</v>
      </c>
      <c r="Q115" s="181">
        <v>6.7545000000000002</v>
      </c>
      <c r="R115" s="181">
        <v>4.2564000000000002</v>
      </c>
      <c r="S115" s="124"/>
      <c r="T115" s="127"/>
      <c r="U115" s="128"/>
      <c r="V115" s="128"/>
      <c r="W115" s="128"/>
      <c r="X115" s="128"/>
      <c r="Y115" s="128"/>
      <c r="Z115" s="128"/>
      <c r="AA115" s="128"/>
      <c r="AB115" s="128"/>
      <c r="AC115" s="128"/>
      <c r="AD115" s="128"/>
      <c r="AE115" s="128"/>
      <c r="AF115" s="128"/>
      <c r="AG115" s="128"/>
      <c r="AH115" s="128"/>
    </row>
    <row r="116" spans="1:34" x14ac:dyDescent="0.3">
      <c r="A116" s="177" t="s">
        <v>1676</v>
      </c>
      <c r="B116" s="177" t="s">
        <v>1638</v>
      </c>
      <c r="C116" s="177">
        <v>147617</v>
      </c>
      <c r="D116" s="180">
        <v>44651</v>
      </c>
      <c r="E116" s="181">
        <v>10.967700000000001</v>
      </c>
      <c r="F116" s="181">
        <v>-4.65E-2</v>
      </c>
      <c r="G116" s="181">
        <v>2.3699999999999999E-2</v>
      </c>
      <c r="H116" s="181">
        <v>1.37E-2</v>
      </c>
      <c r="I116" s="181">
        <v>4.65E-2</v>
      </c>
      <c r="J116" s="181">
        <v>-5.3800000000000001E-2</v>
      </c>
      <c r="K116" s="181">
        <v>0.63400000000000001</v>
      </c>
      <c r="L116" s="181">
        <v>1.3108</v>
      </c>
      <c r="M116" s="181">
        <v>2.0204</v>
      </c>
      <c r="N116" s="181">
        <v>3.1884999999999999</v>
      </c>
      <c r="O116" s="181"/>
      <c r="P116" s="181"/>
      <c r="Q116" s="181">
        <v>3.6757</v>
      </c>
      <c r="R116" s="181">
        <v>3.2044000000000001</v>
      </c>
      <c r="S116" s="124"/>
      <c r="T116" s="127"/>
      <c r="U116" s="128"/>
      <c r="V116" s="128"/>
      <c r="W116" s="128"/>
      <c r="X116" s="128"/>
      <c r="Y116" s="128"/>
      <c r="Z116" s="128"/>
      <c r="AA116" s="128"/>
      <c r="AB116" s="128"/>
      <c r="AC116" s="128"/>
      <c r="AD116" s="128"/>
      <c r="AE116" s="128"/>
      <c r="AF116" s="128"/>
      <c r="AG116" s="128"/>
      <c r="AH116" s="128"/>
    </row>
    <row r="117" spans="1:34" x14ac:dyDescent="0.3">
      <c r="A117" s="177" t="s">
        <v>1676</v>
      </c>
      <c r="B117" s="177" t="s">
        <v>1662</v>
      </c>
      <c r="C117" s="177">
        <v>147618</v>
      </c>
      <c r="D117" s="180">
        <v>44651</v>
      </c>
      <c r="E117" s="181">
        <v>10.758599999999999</v>
      </c>
      <c r="F117" s="181">
        <v>-4.8300000000000003E-2</v>
      </c>
      <c r="G117" s="181">
        <v>1.67E-2</v>
      </c>
      <c r="H117" s="181">
        <v>-8.9999999999999998E-4</v>
      </c>
      <c r="I117" s="181">
        <v>1.5800000000000002E-2</v>
      </c>
      <c r="J117" s="181">
        <v>-0.1216</v>
      </c>
      <c r="K117" s="181">
        <v>0.44069999999999998</v>
      </c>
      <c r="L117" s="181">
        <v>0.92500000000000004</v>
      </c>
      <c r="M117" s="181">
        <v>1.4407000000000001</v>
      </c>
      <c r="N117" s="181">
        <v>2.4112</v>
      </c>
      <c r="O117" s="181"/>
      <c r="P117" s="181"/>
      <c r="Q117" s="181">
        <v>2.8986999999999998</v>
      </c>
      <c r="R117" s="181">
        <v>2.4304999999999999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77" t="s">
        <v>1676</v>
      </c>
      <c r="B118" s="177" t="s">
        <v>1663</v>
      </c>
      <c r="C118" s="177">
        <v>103780</v>
      </c>
      <c r="D118" s="180">
        <v>44651</v>
      </c>
      <c r="E118" s="181">
        <v>26.841999999999999</v>
      </c>
      <c r="F118" s="181">
        <v>-4.3900000000000002E-2</v>
      </c>
      <c r="G118" s="181">
        <v>7.5700000000000003E-2</v>
      </c>
      <c r="H118" s="181">
        <v>7.8700000000000006E-2</v>
      </c>
      <c r="I118" s="181">
        <v>7.9399999999999998E-2</v>
      </c>
      <c r="J118" s="181">
        <v>4.9200000000000001E-2</v>
      </c>
      <c r="K118" s="181">
        <v>0.85819999999999996</v>
      </c>
      <c r="L118" s="181">
        <v>1.5093000000000001</v>
      </c>
      <c r="M118" s="181">
        <v>2.1677</v>
      </c>
      <c r="N118" s="181">
        <v>3.2222</v>
      </c>
      <c r="O118" s="181">
        <v>3.5625</v>
      </c>
      <c r="P118" s="181">
        <v>4.1208999999999998</v>
      </c>
      <c r="Q118" s="181">
        <v>6.4858000000000002</v>
      </c>
      <c r="R118" s="181">
        <v>2.4704999999999999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77" t="s">
        <v>1676</v>
      </c>
      <c r="B119" s="177" t="s">
        <v>1639</v>
      </c>
      <c r="C119" s="177">
        <v>120482</v>
      </c>
      <c r="D119" s="180">
        <v>44651</v>
      </c>
      <c r="E119" s="181">
        <v>27.994599999999998</v>
      </c>
      <c r="F119" s="181">
        <v>-4.2799999999999998E-2</v>
      </c>
      <c r="G119" s="181">
        <v>8.0399999999999999E-2</v>
      </c>
      <c r="H119" s="181">
        <v>8.8999999999999996E-2</v>
      </c>
      <c r="I119" s="181">
        <v>0.10050000000000001</v>
      </c>
      <c r="J119" s="181">
        <v>9.5799999999999996E-2</v>
      </c>
      <c r="K119" s="181">
        <v>0.995</v>
      </c>
      <c r="L119" s="181">
        <v>1.7516</v>
      </c>
      <c r="M119" s="181">
        <v>2.5146999999999999</v>
      </c>
      <c r="N119" s="181">
        <v>3.6760000000000002</v>
      </c>
      <c r="O119" s="181">
        <v>3.9906999999999999</v>
      </c>
      <c r="P119" s="181">
        <v>4.5388000000000002</v>
      </c>
      <c r="Q119" s="181">
        <v>6.26</v>
      </c>
      <c r="R119" s="181">
        <v>2.9011999999999998</v>
      </c>
      <c r="S119" s="124"/>
      <c r="T119" s="127"/>
      <c r="U119" s="128"/>
      <c r="V119" s="128"/>
      <c r="W119" s="128"/>
      <c r="X119" s="128"/>
      <c r="Y119" s="128"/>
      <c r="Z119" s="128"/>
      <c r="AA119" s="128"/>
      <c r="AB119" s="128"/>
      <c r="AC119" s="128"/>
      <c r="AD119" s="128"/>
      <c r="AE119" s="128"/>
      <c r="AF119" s="128"/>
      <c r="AG119" s="128"/>
      <c r="AH119" s="128"/>
    </row>
    <row r="120" spans="1:34" x14ac:dyDescent="0.3">
      <c r="A120" s="177" t="s">
        <v>1676</v>
      </c>
      <c r="B120" s="177" t="s">
        <v>1664</v>
      </c>
      <c r="C120" s="177">
        <v>105968</v>
      </c>
      <c r="D120" s="180">
        <v>44651</v>
      </c>
      <c r="E120" s="181">
        <v>30.209700000000002</v>
      </c>
      <c r="F120" s="181">
        <v>-3.2399999999999998E-2</v>
      </c>
      <c r="G120" s="181">
        <v>6.8599999999999994E-2</v>
      </c>
      <c r="H120" s="181">
        <v>7.7899999999999997E-2</v>
      </c>
      <c r="I120" s="181">
        <v>9.5399999999999999E-2</v>
      </c>
      <c r="J120" s="181">
        <v>8.3199999999999996E-2</v>
      </c>
      <c r="K120" s="181">
        <v>0.95</v>
      </c>
      <c r="L120" s="181">
        <v>1.8767</v>
      </c>
      <c r="M120" s="181">
        <v>2.7033999999999998</v>
      </c>
      <c r="N120" s="181">
        <v>3.9805999999999999</v>
      </c>
      <c r="O120" s="181">
        <v>4.6059999999999999</v>
      </c>
      <c r="P120" s="181">
        <v>5.2187000000000001</v>
      </c>
      <c r="Q120" s="181">
        <v>6.9246999999999996</v>
      </c>
      <c r="R120" s="181">
        <v>3.7824</v>
      </c>
      <c r="S120" s="124"/>
      <c r="T120" s="127"/>
      <c r="U120" s="128"/>
      <c r="V120" s="128"/>
      <c r="W120" s="128"/>
      <c r="X120" s="128"/>
      <c r="Y120" s="128"/>
      <c r="Z120" s="128"/>
      <c r="AA120" s="128"/>
      <c r="AB120" s="128"/>
      <c r="AC120" s="128"/>
      <c r="AD120" s="128"/>
      <c r="AE120" s="128"/>
      <c r="AF120" s="128"/>
      <c r="AG120" s="128"/>
      <c r="AH120" s="128"/>
    </row>
    <row r="121" spans="1:34" x14ac:dyDescent="0.3">
      <c r="A121" s="177" t="s">
        <v>1676</v>
      </c>
      <c r="B121" s="177" t="s">
        <v>1640</v>
      </c>
      <c r="C121" s="177">
        <v>119771</v>
      </c>
      <c r="D121" s="180">
        <v>44651</v>
      </c>
      <c r="E121" s="181">
        <v>31.669</v>
      </c>
      <c r="F121" s="181">
        <v>-3.09E-2</v>
      </c>
      <c r="G121" s="181">
        <v>7.3300000000000004E-2</v>
      </c>
      <c r="H121" s="181">
        <v>8.8800000000000004E-2</v>
      </c>
      <c r="I121" s="181">
        <v>0.1179</v>
      </c>
      <c r="J121" s="181">
        <v>0.13250000000000001</v>
      </c>
      <c r="K121" s="181">
        <v>1.0952999999999999</v>
      </c>
      <c r="L121" s="181">
        <v>2.1716000000000002</v>
      </c>
      <c r="M121" s="181">
        <v>3.1503000000000001</v>
      </c>
      <c r="N121" s="181">
        <v>4.5834000000000001</v>
      </c>
      <c r="O121" s="181">
        <v>5.1829999999999998</v>
      </c>
      <c r="P121" s="181">
        <v>5.7678000000000003</v>
      </c>
      <c r="Q121" s="181">
        <v>7.0011000000000001</v>
      </c>
      <c r="R121" s="181">
        <v>4.3764000000000003</v>
      </c>
      <c r="S121" s="124"/>
      <c r="T121" s="127"/>
      <c r="U121" s="128"/>
      <c r="V121" s="128"/>
      <c r="W121" s="128"/>
      <c r="X121" s="128"/>
      <c r="Y121" s="128"/>
      <c r="Z121" s="128"/>
      <c r="AA121" s="128"/>
      <c r="AB121" s="128"/>
      <c r="AC121" s="128"/>
      <c r="AD121" s="128"/>
      <c r="AE121" s="128"/>
      <c r="AF121" s="128"/>
      <c r="AG121" s="128"/>
      <c r="AH121" s="128"/>
    </row>
    <row r="122" spans="1:34" x14ac:dyDescent="0.3">
      <c r="A122" s="177" t="s">
        <v>1676</v>
      </c>
      <c r="B122" s="177" t="s">
        <v>1641</v>
      </c>
      <c r="C122" s="177">
        <v>130450</v>
      </c>
      <c r="D122" s="180">
        <v>44651</v>
      </c>
      <c r="E122" s="181">
        <v>16.248999999999999</v>
      </c>
      <c r="F122" s="181">
        <v>-2.46E-2</v>
      </c>
      <c r="G122" s="181">
        <v>8.0100000000000005E-2</v>
      </c>
      <c r="H122" s="181">
        <v>9.2399999999999996E-2</v>
      </c>
      <c r="I122" s="181">
        <v>0.1232</v>
      </c>
      <c r="J122" s="181">
        <v>0.1109</v>
      </c>
      <c r="K122" s="181">
        <v>0.97560000000000002</v>
      </c>
      <c r="L122" s="181">
        <v>1.9001999999999999</v>
      </c>
      <c r="M122" s="181">
        <v>2.8742999999999999</v>
      </c>
      <c r="N122" s="181">
        <v>4.2671999999999999</v>
      </c>
      <c r="O122" s="181">
        <v>5.2519</v>
      </c>
      <c r="P122" s="181">
        <v>5.8094999999999999</v>
      </c>
      <c r="Q122" s="181">
        <v>6.4588999999999999</v>
      </c>
      <c r="R122" s="181">
        <v>4.3587999999999996</v>
      </c>
      <c r="S122" s="124"/>
      <c r="T122" s="127"/>
      <c r="U122" s="128"/>
      <c r="V122" s="128"/>
      <c r="W122" s="128"/>
      <c r="X122" s="128"/>
      <c r="Y122" s="128"/>
      <c r="Z122" s="128"/>
      <c r="AA122" s="128"/>
      <c r="AB122" s="128"/>
      <c r="AC122" s="128"/>
      <c r="AD122" s="128"/>
      <c r="AE122" s="128"/>
      <c r="AF122" s="128"/>
      <c r="AG122" s="128"/>
      <c r="AH122" s="128"/>
    </row>
    <row r="123" spans="1:34" x14ac:dyDescent="0.3">
      <c r="A123" s="177" t="s">
        <v>1676</v>
      </c>
      <c r="B123" s="177" t="s">
        <v>1665</v>
      </c>
      <c r="C123" s="177">
        <v>130446</v>
      </c>
      <c r="D123" s="180">
        <v>44651</v>
      </c>
      <c r="E123" s="181">
        <v>15.512</v>
      </c>
      <c r="F123" s="181">
        <v>-1.9300000000000001E-2</v>
      </c>
      <c r="G123" s="181">
        <v>7.7399999999999997E-2</v>
      </c>
      <c r="H123" s="181">
        <v>8.3900000000000002E-2</v>
      </c>
      <c r="I123" s="181">
        <v>9.6799999999999997E-2</v>
      </c>
      <c r="J123" s="181">
        <v>5.16E-2</v>
      </c>
      <c r="K123" s="181">
        <v>0.81240000000000001</v>
      </c>
      <c r="L123" s="181">
        <v>1.5582</v>
      </c>
      <c r="M123" s="181">
        <v>2.3624000000000001</v>
      </c>
      <c r="N123" s="181">
        <v>3.5651999999999999</v>
      </c>
      <c r="O123" s="181">
        <v>4.6346999999999996</v>
      </c>
      <c r="P123" s="181">
        <v>5.1848000000000001</v>
      </c>
      <c r="Q123" s="181">
        <v>5.8236999999999997</v>
      </c>
      <c r="R123" s="181">
        <v>3.7101000000000002</v>
      </c>
      <c r="S123" s="124"/>
      <c r="T123" s="127"/>
      <c r="U123" s="128"/>
      <c r="V123" s="128"/>
      <c r="W123" s="128"/>
      <c r="X123" s="128"/>
      <c r="Y123" s="128"/>
      <c r="Z123" s="128"/>
      <c r="AA123" s="128"/>
      <c r="AB123" s="128"/>
      <c r="AC123" s="128"/>
      <c r="AD123" s="128"/>
      <c r="AE123" s="128"/>
      <c r="AF123" s="128"/>
      <c r="AG123" s="128"/>
      <c r="AH123" s="128"/>
    </row>
    <row r="124" spans="1:34" x14ac:dyDescent="0.3">
      <c r="A124" s="177" t="s">
        <v>1676</v>
      </c>
      <c r="B124" s="177" t="s">
        <v>1642</v>
      </c>
      <c r="C124" s="177">
        <v>145895</v>
      </c>
      <c r="D124" s="180">
        <v>44651</v>
      </c>
      <c r="E124" s="181">
        <v>11.5954</v>
      </c>
      <c r="F124" s="181">
        <v>-4.8300000000000003E-2</v>
      </c>
      <c r="G124" s="181">
        <v>4.3099999999999999E-2</v>
      </c>
      <c r="H124" s="181">
        <v>7.85E-2</v>
      </c>
      <c r="I124" s="181">
        <v>0.1105</v>
      </c>
      <c r="J124" s="181">
        <v>0.13819999999999999</v>
      </c>
      <c r="K124" s="181">
        <v>1.1312</v>
      </c>
      <c r="L124" s="181">
        <v>2.1566999999999998</v>
      </c>
      <c r="M124" s="181">
        <v>3.0701999999999998</v>
      </c>
      <c r="N124" s="181">
        <v>4.2892000000000001</v>
      </c>
      <c r="O124" s="181">
        <v>4.6839000000000004</v>
      </c>
      <c r="P124" s="181"/>
      <c r="Q124" s="181">
        <v>4.7636000000000003</v>
      </c>
      <c r="R124" s="181">
        <v>3.7524999999999999</v>
      </c>
      <c r="S124" s="124"/>
      <c r="T124" s="127"/>
      <c r="U124" s="128"/>
      <c r="V124" s="128"/>
      <c r="W124" s="128"/>
      <c r="X124" s="128"/>
      <c r="Y124" s="128"/>
      <c r="Z124" s="128"/>
      <c r="AA124" s="128"/>
      <c r="AB124" s="128"/>
      <c r="AC124" s="128"/>
      <c r="AD124" s="128"/>
      <c r="AE124" s="128"/>
      <c r="AF124" s="128"/>
      <c r="AG124" s="128"/>
      <c r="AH124" s="128"/>
    </row>
    <row r="125" spans="1:34" x14ac:dyDescent="0.3">
      <c r="A125" s="177" t="s">
        <v>1676</v>
      </c>
      <c r="B125" s="177" t="s">
        <v>1666</v>
      </c>
      <c r="C125" s="177">
        <v>145890</v>
      </c>
      <c r="D125" s="180">
        <v>44651</v>
      </c>
      <c r="E125" s="181">
        <v>11.3498</v>
      </c>
      <c r="F125" s="181">
        <v>-5.0200000000000002E-2</v>
      </c>
      <c r="G125" s="181">
        <v>3.6999999999999998E-2</v>
      </c>
      <c r="H125" s="181">
        <v>6.2600000000000003E-2</v>
      </c>
      <c r="I125" s="181">
        <v>7.7600000000000002E-2</v>
      </c>
      <c r="J125" s="181">
        <v>6.4399999999999999E-2</v>
      </c>
      <c r="K125" s="181">
        <v>0.91579999999999995</v>
      </c>
      <c r="L125" s="181">
        <v>1.7208000000000001</v>
      </c>
      <c r="M125" s="181">
        <v>2.411</v>
      </c>
      <c r="N125" s="181">
        <v>3.4641000000000002</v>
      </c>
      <c r="O125" s="181">
        <v>3.9809000000000001</v>
      </c>
      <c r="P125" s="181"/>
      <c r="Q125" s="181">
        <v>4.0609000000000002</v>
      </c>
      <c r="R125" s="181">
        <v>3.0423</v>
      </c>
      <c r="S125" s="124"/>
      <c r="T125" s="127"/>
      <c r="U125" s="128"/>
      <c r="V125" s="128"/>
      <c r="W125" s="128"/>
      <c r="X125" s="128"/>
      <c r="Y125" s="128"/>
      <c r="Z125" s="128"/>
      <c r="AA125" s="128"/>
      <c r="AB125" s="128"/>
      <c r="AC125" s="128"/>
      <c r="AD125" s="128"/>
      <c r="AE125" s="128"/>
      <c r="AF125" s="128"/>
      <c r="AG125" s="128"/>
      <c r="AH125" s="128"/>
    </row>
    <row r="126" spans="1:34" x14ac:dyDescent="0.3">
      <c r="A126" s="177" t="s">
        <v>1676</v>
      </c>
      <c r="B126" s="177" t="s">
        <v>1643</v>
      </c>
      <c r="C126" s="177">
        <v>148468</v>
      </c>
      <c r="D126" s="180">
        <v>44651</v>
      </c>
      <c r="E126" s="181">
        <v>10.583299999999999</v>
      </c>
      <c r="F126" s="181">
        <v>1.5100000000000001E-2</v>
      </c>
      <c r="G126" s="181">
        <v>0.1353</v>
      </c>
      <c r="H126" s="181">
        <v>7.2800000000000004E-2</v>
      </c>
      <c r="I126" s="181">
        <v>0.15329999999999999</v>
      </c>
      <c r="J126" s="181">
        <v>8.2299999999999998E-2</v>
      </c>
      <c r="K126" s="181">
        <v>0.86539999999999995</v>
      </c>
      <c r="L126" s="181">
        <v>1.6814</v>
      </c>
      <c r="M126" s="181">
        <v>2.4759000000000002</v>
      </c>
      <c r="N126" s="181">
        <v>3.7101000000000002</v>
      </c>
      <c r="O126" s="181"/>
      <c r="P126" s="181"/>
      <c r="Q126" s="181">
        <v>3.6067999999999998</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1676</v>
      </c>
      <c r="B127" s="177" t="s">
        <v>1667</v>
      </c>
      <c r="C127" s="177">
        <v>148467</v>
      </c>
      <c r="D127" s="180">
        <v>44651</v>
      </c>
      <c r="E127" s="181">
        <v>10.440899999999999</v>
      </c>
      <c r="F127" s="181">
        <v>1.2500000000000001E-2</v>
      </c>
      <c r="G127" s="181">
        <v>0.1275</v>
      </c>
      <c r="H127" s="181">
        <v>5.5599999999999997E-2</v>
      </c>
      <c r="I127" s="181">
        <v>0.11990000000000001</v>
      </c>
      <c r="J127" s="181">
        <v>1.0500000000000001E-2</v>
      </c>
      <c r="K127" s="181">
        <v>0.65459999999999996</v>
      </c>
      <c r="L127" s="181">
        <v>1.2548999999999999</v>
      </c>
      <c r="M127" s="181">
        <v>1.8306</v>
      </c>
      <c r="N127" s="181">
        <v>2.8386999999999998</v>
      </c>
      <c r="O127" s="181"/>
      <c r="P127" s="181"/>
      <c r="Q127" s="181">
        <v>2.7332999999999998</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1676</v>
      </c>
      <c r="B128" s="177" t="s">
        <v>1644</v>
      </c>
      <c r="C128" s="177">
        <v>148401</v>
      </c>
      <c r="D128" s="180">
        <v>44651</v>
      </c>
      <c r="E128" s="181">
        <v>10.752000000000001</v>
      </c>
      <c r="F128" s="181">
        <v>-1.8599999999999998E-2</v>
      </c>
      <c r="G128" s="181">
        <v>6.5100000000000005E-2</v>
      </c>
      <c r="H128" s="181">
        <v>0.11169999999999999</v>
      </c>
      <c r="I128" s="181">
        <v>0.13039999999999999</v>
      </c>
      <c r="J128" s="181">
        <v>0.13039999999999999</v>
      </c>
      <c r="K128" s="181">
        <v>1.0716000000000001</v>
      </c>
      <c r="L128" s="181">
        <v>2.0017</v>
      </c>
      <c r="M128" s="181">
        <v>2.9885000000000002</v>
      </c>
      <c r="N128" s="181">
        <v>4.3681000000000001</v>
      </c>
      <c r="O128" s="181"/>
      <c r="P128" s="181"/>
      <c r="Q128" s="181">
        <v>4.1555999999999997</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1676</v>
      </c>
      <c r="B129" s="177" t="s">
        <v>1668</v>
      </c>
      <c r="C129" s="177">
        <v>148400</v>
      </c>
      <c r="D129" s="180">
        <v>44651</v>
      </c>
      <c r="E129" s="181">
        <v>10.622</v>
      </c>
      <c r="F129" s="181">
        <v>-9.4000000000000004E-3</v>
      </c>
      <c r="G129" s="181">
        <v>6.59E-2</v>
      </c>
      <c r="H129" s="181">
        <v>0.1037</v>
      </c>
      <c r="I129" s="181">
        <v>0.1037</v>
      </c>
      <c r="J129" s="181">
        <v>7.5399999999999995E-2</v>
      </c>
      <c r="K129" s="181">
        <v>0.90239999999999998</v>
      </c>
      <c r="L129" s="181">
        <v>1.6458999999999999</v>
      </c>
      <c r="M129" s="181">
        <v>2.4597000000000002</v>
      </c>
      <c r="N129" s="181">
        <v>3.6697000000000002</v>
      </c>
      <c r="O129" s="181"/>
      <c r="P129" s="181"/>
      <c r="Q129" s="181">
        <v>3.4464999999999999</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1676</v>
      </c>
      <c r="B130" s="177" t="s">
        <v>1910</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1676</v>
      </c>
      <c r="B131" s="177" t="s">
        <v>1911</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1676</v>
      </c>
      <c r="B132" s="177" t="s">
        <v>1669</v>
      </c>
      <c r="C132" s="177">
        <v>113345</v>
      </c>
      <c r="D132" s="180">
        <v>44651</v>
      </c>
      <c r="E132" s="181">
        <v>21.6342</v>
      </c>
      <c r="F132" s="181">
        <v>-2.87E-2</v>
      </c>
      <c r="G132" s="181">
        <v>6.6100000000000006E-2</v>
      </c>
      <c r="H132" s="181">
        <v>5.1799999999999999E-2</v>
      </c>
      <c r="I132" s="181">
        <v>9.2999999999999999E-2</v>
      </c>
      <c r="J132" s="181">
        <v>7.1199999999999999E-2</v>
      </c>
      <c r="K132" s="181">
        <v>0.86439999999999995</v>
      </c>
      <c r="L132" s="181">
        <v>1.7936000000000001</v>
      </c>
      <c r="M132" s="181">
        <v>2.6198000000000001</v>
      </c>
      <c r="N132" s="181">
        <v>3.8687999999999998</v>
      </c>
      <c r="O132" s="181">
        <v>4.5373000000000001</v>
      </c>
      <c r="P132" s="181">
        <v>5.2077999999999998</v>
      </c>
      <c r="Q132" s="181">
        <v>6.9603000000000002</v>
      </c>
      <c r="R132" s="181">
        <v>3.7122000000000002</v>
      </c>
      <c r="S132" s="124"/>
      <c r="T132" s="127"/>
      <c r="U132" s="128"/>
      <c r="V132" s="128"/>
      <c r="W132" s="128"/>
      <c r="X132" s="128"/>
      <c r="Y132" s="128"/>
      <c r="Z132" s="128"/>
      <c r="AA132" s="128"/>
      <c r="AB132" s="128"/>
      <c r="AC132" s="128"/>
      <c r="AD132" s="128"/>
      <c r="AE132" s="128"/>
      <c r="AF132" s="128"/>
      <c r="AG132" s="128"/>
      <c r="AH132" s="128"/>
    </row>
    <row r="133" spans="1:34" x14ac:dyDescent="0.3">
      <c r="A133" s="177" t="s">
        <v>1676</v>
      </c>
      <c r="B133" s="177" t="s">
        <v>1645</v>
      </c>
      <c r="C133" s="177">
        <v>118585</v>
      </c>
      <c r="D133" s="180">
        <v>44651</v>
      </c>
      <c r="E133" s="181">
        <v>22.827999999999999</v>
      </c>
      <c r="F133" s="181">
        <v>-2.63E-2</v>
      </c>
      <c r="G133" s="181">
        <v>7.4099999999999999E-2</v>
      </c>
      <c r="H133" s="181">
        <v>7.0099999999999996E-2</v>
      </c>
      <c r="I133" s="181">
        <v>0.1268</v>
      </c>
      <c r="J133" s="181">
        <v>0.13819999999999999</v>
      </c>
      <c r="K133" s="181">
        <v>1.0490999999999999</v>
      </c>
      <c r="L133" s="181">
        <v>2.1524000000000001</v>
      </c>
      <c r="M133" s="181">
        <v>3.1555</v>
      </c>
      <c r="N133" s="181">
        <v>4.5861000000000001</v>
      </c>
      <c r="O133" s="181">
        <v>5.2568999999999999</v>
      </c>
      <c r="P133" s="181">
        <v>5.9108999999999998</v>
      </c>
      <c r="Q133" s="181">
        <v>7.0688000000000004</v>
      </c>
      <c r="R133" s="181">
        <v>4.4355000000000002</v>
      </c>
      <c r="S133" s="124"/>
      <c r="T133" s="127"/>
      <c r="U133" s="128"/>
      <c r="V133" s="128"/>
      <c r="W133" s="128"/>
      <c r="X133" s="128"/>
      <c r="Y133" s="128"/>
      <c r="Z133" s="128"/>
      <c r="AA133" s="128"/>
      <c r="AB133" s="128"/>
      <c r="AC133" s="128"/>
      <c r="AD133" s="128"/>
      <c r="AE133" s="128"/>
      <c r="AF133" s="128"/>
      <c r="AG133" s="128"/>
      <c r="AH133" s="128"/>
    </row>
    <row r="134" spans="1:34" x14ac:dyDescent="0.3">
      <c r="A134" s="177" t="s">
        <v>1676</v>
      </c>
      <c r="B134" s="177" t="s">
        <v>1646</v>
      </c>
      <c r="C134" s="177">
        <v>138875</v>
      </c>
      <c r="D134" s="180">
        <v>44651</v>
      </c>
      <c r="E134" s="181">
        <v>15.782999999999999</v>
      </c>
      <c r="F134" s="181">
        <v>-2.5999999999999999E-2</v>
      </c>
      <c r="G134" s="181">
        <v>6.59E-2</v>
      </c>
      <c r="H134" s="181">
        <v>2.0299999999999999E-2</v>
      </c>
      <c r="I134" s="181">
        <v>8.2400000000000001E-2</v>
      </c>
      <c r="J134" s="181">
        <v>9.7000000000000003E-2</v>
      </c>
      <c r="K134" s="181">
        <v>0.87050000000000005</v>
      </c>
      <c r="L134" s="181">
        <v>1.9449000000000001</v>
      </c>
      <c r="M134" s="181">
        <v>2.8852000000000002</v>
      </c>
      <c r="N134" s="181">
        <v>4.1657999999999999</v>
      </c>
      <c r="O134" s="181">
        <v>4.8460999999999999</v>
      </c>
      <c r="P134" s="181">
        <v>5.4348999999999998</v>
      </c>
      <c r="Q134" s="181">
        <v>6.1908000000000003</v>
      </c>
      <c r="R134" s="181">
        <v>3.9998999999999998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77" t="s">
        <v>1676</v>
      </c>
      <c r="B135" s="177" t="s">
        <v>1670</v>
      </c>
      <c r="C135" s="177">
        <v>138876</v>
      </c>
      <c r="D135" s="180">
        <v>44651</v>
      </c>
      <c r="E135" s="181">
        <v>15.108599999999999</v>
      </c>
      <c r="F135" s="181">
        <v>-2.7799999999999998E-2</v>
      </c>
      <c r="G135" s="181">
        <v>6.0299999999999999E-2</v>
      </c>
      <c r="H135" s="181">
        <v>6.6E-3</v>
      </c>
      <c r="I135" s="181">
        <v>5.5E-2</v>
      </c>
      <c r="J135" s="181">
        <v>3.5799999999999998E-2</v>
      </c>
      <c r="K135" s="181">
        <v>0.69850000000000001</v>
      </c>
      <c r="L135" s="181">
        <v>1.6052999999999999</v>
      </c>
      <c r="M135" s="181">
        <v>2.3797999999999999</v>
      </c>
      <c r="N135" s="181">
        <v>3.4891999999999999</v>
      </c>
      <c r="O135" s="181">
        <v>4.2312000000000003</v>
      </c>
      <c r="P135" s="181">
        <v>4.8163999999999998</v>
      </c>
      <c r="Q135" s="181">
        <v>5.5822000000000003</v>
      </c>
      <c r="R135" s="181">
        <v>3.3369</v>
      </c>
      <c r="S135" s="124"/>
      <c r="T135" s="127"/>
      <c r="U135" s="128"/>
      <c r="V135" s="128"/>
      <c r="W135" s="128"/>
      <c r="X135" s="128"/>
      <c r="Y135" s="128"/>
      <c r="Z135" s="128"/>
      <c r="AA135" s="128"/>
      <c r="AB135" s="128"/>
      <c r="AC135" s="128"/>
      <c r="AD135" s="128"/>
      <c r="AE135" s="128"/>
      <c r="AF135" s="128"/>
      <c r="AG135" s="128"/>
      <c r="AH135" s="128"/>
    </row>
    <row r="136" spans="1:34" x14ac:dyDescent="0.3">
      <c r="A136" s="177" t="s">
        <v>1676</v>
      </c>
      <c r="B136" s="177" t="s">
        <v>1647</v>
      </c>
      <c r="C136" s="177">
        <v>119574</v>
      </c>
      <c r="D136" s="180">
        <v>44651</v>
      </c>
      <c r="E136" s="181">
        <v>28.529599999999999</v>
      </c>
      <c r="F136" s="181">
        <v>-3.4700000000000002E-2</v>
      </c>
      <c r="G136" s="181">
        <v>5.5100000000000003E-2</v>
      </c>
      <c r="H136" s="181">
        <v>6.4899999999999999E-2</v>
      </c>
      <c r="I136" s="181">
        <v>0.1091</v>
      </c>
      <c r="J136" s="181">
        <v>8.8099999999999998E-2</v>
      </c>
      <c r="K136" s="181">
        <v>1.0405</v>
      </c>
      <c r="L136" s="181">
        <v>2.3065000000000002</v>
      </c>
      <c r="M136" s="181">
        <v>3.2326999999999999</v>
      </c>
      <c r="N136" s="181">
        <v>4.5956000000000001</v>
      </c>
      <c r="O136" s="181">
        <v>4.8158000000000003</v>
      </c>
      <c r="P136" s="181">
        <v>5.4829999999999997</v>
      </c>
      <c r="Q136" s="181">
        <v>6.6856</v>
      </c>
      <c r="R136" s="181">
        <v>3.8216999999999999</v>
      </c>
      <c r="S136" s="124"/>
      <c r="T136" s="127"/>
      <c r="U136" s="128"/>
      <c r="V136" s="128"/>
      <c r="W136" s="128"/>
      <c r="X136" s="128"/>
      <c r="Y136" s="128"/>
      <c r="Z136" s="128"/>
      <c r="AA136" s="128"/>
      <c r="AB136" s="128"/>
      <c r="AC136" s="128"/>
      <c r="AD136" s="128"/>
      <c r="AE136" s="128"/>
      <c r="AF136" s="128"/>
      <c r="AG136" s="128"/>
      <c r="AH136" s="128"/>
    </row>
    <row r="137" spans="1:34" x14ac:dyDescent="0.3">
      <c r="A137" s="177" t="s">
        <v>1676</v>
      </c>
      <c r="B137" s="177" t="s">
        <v>1671</v>
      </c>
      <c r="C137" s="177">
        <v>104457</v>
      </c>
      <c r="D137" s="180">
        <v>44651</v>
      </c>
      <c r="E137" s="181">
        <v>27.278400000000001</v>
      </c>
      <c r="F137" s="181">
        <v>-3.6299999999999999E-2</v>
      </c>
      <c r="G137" s="181">
        <v>5.1299999999999998E-2</v>
      </c>
      <c r="H137" s="181">
        <v>5.5800000000000002E-2</v>
      </c>
      <c r="I137" s="181">
        <v>9.0999999999999998E-2</v>
      </c>
      <c r="J137" s="181">
        <v>4.8800000000000003E-2</v>
      </c>
      <c r="K137" s="181">
        <v>0.92569999999999997</v>
      </c>
      <c r="L137" s="181">
        <v>2.073</v>
      </c>
      <c r="M137" s="181">
        <v>2.8803000000000001</v>
      </c>
      <c r="N137" s="181">
        <v>4.1215999999999999</v>
      </c>
      <c r="O137" s="181">
        <v>4.3448000000000002</v>
      </c>
      <c r="P137" s="181">
        <v>4.9530000000000003</v>
      </c>
      <c r="Q137" s="181">
        <v>6.7259000000000002</v>
      </c>
      <c r="R137" s="181">
        <v>3.3536999999999999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77" t="s">
        <v>1676</v>
      </c>
      <c r="B138" s="177" t="s">
        <v>1944</v>
      </c>
      <c r="C138" s="177">
        <v>149552</v>
      </c>
      <c r="D138" s="180">
        <v>44651</v>
      </c>
      <c r="E138" s="181">
        <v>11.8406</v>
      </c>
      <c r="F138" s="181">
        <v>-2.4500000000000001E-2</v>
      </c>
      <c r="G138" s="181">
        <v>4.5600000000000002E-2</v>
      </c>
      <c r="H138" s="181">
        <v>3.6299999999999999E-2</v>
      </c>
      <c r="I138" s="181">
        <v>6.6799999999999998E-2</v>
      </c>
      <c r="J138" s="181">
        <v>-6.5000000000000002E-2</v>
      </c>
      <c r="K138" s="181">
        <v>0.42320000000000002</v>
      </c>
      <c r="L138" s="181">
        <v>0.84140000000000004</v>
      </c>
      <c r="M138" s="181">
        <v>1.2874000000000001</v>
      </c>
      <c r="N138" s="181">
        <v>2.2037</v>
      </c>
      <c r="O138" s="181">
        <v>2.6219000000000001</v>
      </c>
      <c r="P138" s="181">
        <v>2.3654000000000002</v>
      </c>
      <c r="Q138" s="181">
        <v>2.8824999999999998</v>
      </c>
      <c r="R138" s="181">
        <v>1.8234999999999999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7" t="s">
        <v>1676</v>
      </c>
      <c r="B139" s="177" t="s">
        <v>1648</v>
      </c>
      <c r="C139" s="177">
        <v>149550</v>
      </c>
      <c r="D139" s="180">
        <v>44651</v>
      </c>
      <c r="E139" s="181">
        <v>12.231299999999999</v>
      </c>
      <c r="F139" s="181">
        <v>-2.2100000000000002E-2</v>
      </c>
      <c r="G139" s="181">
        <v>5.2400000000000002E-2</v>
      </c>
      <c r="H139" s="181">
        <v>5.0700000000000002E-2</v>
      </c>
      <c r="I139" s="181">
        <v>9.5699999999999993E-2</v>
      </c>
      <c r="J139" s="181">
        <v>-1.6000000000000001E-3</v>
      </c>
      <c r="K139" s="181">
        <v>0.60209999999999997</v>
      </c>
      <c r="L139" s="181">
        <v>1.1311</v>
      </c>
      <c r="M139" s="181">
        <v>1.6884999999999999</v>
      </c>
      <c r="N139" s="181">
        <v>2.7183999999999999</v>
      </c>
      <c r="O139" s="181">
        <v>3.1061999999999999</v>
      </c>
      <c r="P139" s="181">
        <v>2.8963999999999999</v>
      </c>
      <c r="Q139" s="181">
        <v>3.4459</v>
      </c>
      <c r="R139" s="181">
        <v>2.3039000000000001</v>
      </c>
      <c r="S139" s="124"/>
      <c r="T139" s="127"/>
      <c r="U139" s="128"/>
      <c r="V139" s="128"/>
      <c r="W139" s="128"/>
      <c r="X139" s="128"/>
      <c r="Y139" s="128"/>
      <c r="Z139" s="128"/>
      <c r="AA139" s="128"/>
      <c r="AB139" s="128"/>
      <c r="AC139" s="128"/>
      <c r="AD139" s="128"/>
      <c r="AE139" s="128"/>
      <c r="AF139" s="128"/>
      <c r="AG139" s="128"/>
      <c r="AH139" s="128"/>
    </row>
    <row r="140" spans="1:34" x14ac:dyDescent="0.3">
      <c r="A140" s="177" t="s">
        <v>1676</v>
      </c>
      <c r="B140" s="177" t="s">
        <v>1945</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1676</v>
      </c>
      <c r="B141" s="177" t="s">
        <v>1946</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1676</v>
      </c>
      <c r="B142" s="177" t="s">
        <v>1649</v>
      </c>
      <c r="C142" s="177">
        <v>145724</v>
      </c>
      <c r="D142" s="180">
        <v>44651</v>
      </c>
      <c r="E142" s="181">
        <v>11.9855</v>
      </c>
      <c r="F142" s="181">
        <v>-2.92E-2</v>
      </c>
      <c r="G142" s="181">
        <v>6.6000000000000003E-2</v>
      </c>
      <c r="H142" s="181">
        <v>7.6799999999999993E-2</v>
      </c>
      <c r="I142" s="181">
        <v>0.127</v>
      </c>
      <c r="J142" s="181">
        <v>0.1169</v>
      </c>
      <c r="K142" s="181">
        <v>0.9909</v>
      </c>
      <c r="L142" s="181">
        <v>1.9878</v>
      </c>
      <c r="M142" s="181">
        <v>3.0142000000000002</v>
      </c>
      <c r="N142" s="181">
        <v>4.4943</v>
      </c>
      <c r="O142" s="181">
        <v>5.5869</v>
      </c>
      <c r="P142" s="181"/>
      <c r="Q142" s="181">
        <v>5.6683000000000003</v>
      </c>
      <c r="R142" s="181">
        <v>4.5566000000000004</v>
      </c>
      <c r="S142" s="124"/>
      <c r="T142" s="127"/>
      <c r="U142" s="128"/>
      <c r="V142" s="128"/>
      <c r="W142" s="128"/>
      <c r="X142" s="128"/>
      <c r="Y142" s="128"/>
      <c r="Z142" s="128"/>
      <c r="AA142" s="128"/>
      <c r="AB142" s="128"/>
      <c r="AC142" s="128"/>
      <c r="AD142" s="128"/>
      <c r="AE142" s="128"/>
      <c r="AF142" s="128"/>
      <c r="AG142" s="128"/>
      <c r="AH142" s="128"/>
    </row>
    <row r="143" spans="1:34" x14ac:dyDescent="0.3">
      <c r="A143" s="177" t="s">
        <v>1676</v>
      </c>
      <c r="B143" s="177" t="s">
        <v>1672</v>
      </c>
      <c r="C143" s="177">
        <v>145723</v>
      </c>
      <c r="D143" s="180">
        <v>44651</v>
      </c>
      <c r="E143" s="181">
        <v>11.689500000000001</v>
      </c>
      <c r="F143" s="181">
        <v>-3.2500000000000001E-2</v>
      </c>
      <c r="G143" s="181">
        <v>5.8200000000000002E-2</v>
      </c>
      <c r="H143" s="181">
        <v>5.9900000000000002E-2</v>
      </c>
      <c r="I143" s="181">
        <v>9.5000000000000001E-2</v>
      </c>
      <c r="J143" s="181">
        <v>4.7899999999999998E-2</v>
      </c>
      <c r="K143" s="181">
        <v>0.79410000000000003</v>
      </c>
      <c r="L143" s="181">
        <v>1.5878000000000001</v>
      </c>
      <c r="M143" s="181">
        <v>2.4064999999999999</v>
      </c>
      <c r="N143" s="181">
        <v>3.6789999999999998</v>
      </c>
      <c r="O143" s="181">
        <v>4.7747999999999999</v>
      </c>
      <c r="P143" s="181"/>
      <c r="Q143" s="181">
        <v>4.8669000000000002</v>
      </c>
      <c r="R143" s="181">
        <v>3.7568999999999999</v>
      </c>
      <c r="S143" s="124"/>
      <c r="T143" s="127"/>
      <c r="U143" s="128"/>
      <c r="V143" s="128"/>
      <c r="W143" s="128"/>
      <c r="X143" s="128"/>
      <c r="Y143" s="128"/>
      <c r="Z143" s="128"/>
      <c r="AA143" s="128"/>
      <c r="AB143" s="128"/>
      <c r="AC143" s="128"/>
      <c r="AD143" s="128"/>
      <c r="AE143" s="128"/>
      <c r="AF143" s="128"/>
      <c r="AG143" s="128"/>
      <c r="AH143" s="128"/>
    </row>
    <row r="144" spans="1:34" x14ac:dyDescent="0.3">
      <c r="A144" s="177" t="s">
        <v>1676</v>
      </c>
      <c r="B144" s="177" t="s">
        <v>1650</v>
      </c>
      <c r="C144" s="177">
        <v>146297</v>
      </c>
      <c r="D144" s="180">
        <v>44651</v>
      </c>
      <c r="E144" s="181">
        <v>11.6646</v>
      </c>
      <c r="F144" s="181">
        <v>-2.4899999999999999E-2</v>
      </c>
      <c r="G144" s="181">
        <v>8.0699999999999994E-2</v>
      </c>
      <c r="H144" s="181">
        <v>8.7499999999999994E-2</v>
      </c>
      <c r="I144" s="181">
        <v>8.3199999999999996E-2</v>
      </c>
      <c r="J144" s="181">
        <v>0.1176</v>
      </c>
      <c r="K144" s="181">
        <v>0.98609999999999998</v>
      </c>
      <c r="L144" s="181">
        <v>2.0150000000000001</v>
      </c>
      <c r="M144" s="181">
        <v>3.0697000000000001</v>
      </c>
      <c r="N144" s="181">
        <v>4.3513000000000002</v>
      </c>
      <c r="O144" s="181">
        <v>5.0304000000000002</v>
      </c>
      <c r="P144" s="181"/>
      <c r="Q144" s="181">
        <v>5.0762</v>
      </c>
      <c r="R144" s="181">
        <v>4.0548999999999999</v>
      </c>
      <c r="S144" s="124"/>
      <c r="T144" s="127"/>
      <c r="U144" s="128"/>
      <c r="V144" s="128"/>
      <c r="W144" s="128"/>
      <c r="X144" s="128"/>
      <c r="Y144" s="128"/>
      <c r="Z144" s="128"/>
      <c r="AA144" s="128"/>
      <c r="AB144" s="128"/>
      <c r="AC144" s="128"/>
      <c r="AD144" s="128"/>
      <c r="AE144" s="128"/>
      <c r="AF144" s="128"/>
      <c r="AG144" s="128"/>
      <c r="AH144" s="128"/>
    </row>
    <row r="145" spans="1:34" x14ac:dyDescent="0.3">
      <c r="A145" s="177" t="s">
        <v>1676</v>
      </c>
      <c r="B145" s="177" t="s">
        <v>1673</v>
      </c>
      <c r="C145" s="177">
        <v>146294</v>
      </c>
      <c r="D145" s="180">
        <v>44651</v>
      </c>
      <c r="E145" s="181">
        <v>11.4856</v>
      </c>
      <c r="F145" s="181">
        <v>-2.7E-2</v>
      </c>
      <c r="G145" s="181">
        <v>7.4899999999999994E-2</v>
      </c>
      <c r="H145" s="181">
        <v>7.4099999999999999E-2</v>
      </c>
      <c r="I145" s="181">
        <v>5.5800000000000002E-2</v>
      </c>
      <c r="J145" s="181">
        <v>5.7500000000000002E-2</v>
      </c>
      <c r="K145" s="181">
        <v>0.80920000000000003</v>
      </c>
      <c r="L145" s="181">
        <v>1.6964999999999999</v>
      </c>
      <c r="M145" s="181">
        <v>2.6637</v>
      </c>
      <c r="N145" s="181">
        <v>3.835</v>
      </c>
      <c r="O145" s="181">
        <v>4.5057</v>
      </c>
      <c r="P145" s="181"/>
      <c r="Q145" s="181">
        <v>4.5548999999999999</v>
      </c>
      <c r="R145" s="181">
        <v>3.5411999999999999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1676</v>
      </c>
      <c r="B146" s="177" t="s">
        <v>1651</v>
      </c>
      <c r="C146" s="177">
        <v>120795</v>
      </c>
      <c r="D146" s="180">
        <v>44651</v>
      </c>
      <c r="E146" s="181">
        <v>29.721399999999999</v>
      </c>
      <c r="F146" s="181">
        <v>-2.76E-2</v>
      </c>
      <c r="G146" s="181">
        <v>6.3E-2</v>
      </c>
      <c r="H146" s="181">
        <v>6.4299999999999996E-2</v>
      </c>
      <c r="I146" s="181">
        <v>0.1004</v>
      </c>
      <c r="J146" s="181">
        <v>0.10639999999999999</v>
      </c>
      <c r="K146" s="181">
        <v>0.96409999999999996</v>
      </c>
      <c r="L146" s="181">
        <v>1.9482999999999999</v>
      </c>
      <c r="M146" s="181">
        <v>2.9565999999999999</v>
      </c>
      <c r="N146" s="181">
        <v>4.4527000000000001</v>
      </c>
      <c r="O146" s="181">
        <v>5.1215999999999999</v>
      </c>
      <c r="P146" s="181">
        <v>5.6940999999999997</v>
      </c>
      <c r="Q146" s="181">
        <v>6.6582999999999997</v>
      </c>
      <c r="R146" s="181">
        <v>4.2920999999999996</v>
      </c>
      <c r="S146" s="124"/>
      <c r="T146" s="127"/>
      <c r="U146" s="128"/>
      <c r="V146" s="128"/>
      <c r="W146" s="128"/>
      <c r="X146" s="128"/>
      <c r="Y146" s="128"/>
      <c r="Z146" s="128"/>
      <c r="AA146" s="128"/>
      <c r="AB146" s="128"/>
      <c r="AC146" s="128"/>
      <c r="AD146" s="128"/>
      <c r="AE146" s="128"/>
      <c r="AF146" s="128"/>
      <c r="AG146" s="128"/>
      <c r="AH146" s="128"/>
    </row>
    <row r="147" spans="1:34" x14ac:dyDescent="0.3">
      <c r="A147" s="177" t="s">
        <v>1676</v>
      </c>
      <c r="B147" s="177" t="s">
        <v>1674</v>
      </c>
      <c r="C147" s="177">
        <v>104075</v>
      </c>
      <c r="D147" s="180">
        <v>44651</v>
      </c>
      <c r="E147" s="181">
        <v>28.421199999999999</v>
      </c>
      <c r="F147" s="181">
        <v>-2.92E-2</v>
      </c>
      <c r="G147" s="181">
        <v>5.8099999999999999E-2</v>
      </c>
      <c r="H147" s="181">
        <v>5.28E-2</v>
      </c>
      <c r="I147" s="181">
        <v>7.7799999999999994E-2</v>
      </c>
      <c r="J147" s="181">
        <v>5.6300000000000003E-2</v>
      </c>
      <c r="K147" s="181">
        <v>0.81730000000000003</v>
      </c>
      <c r="L147" s="181">
        <v>1.6491</v>
      </c>
      <c r="M147" s="181">
        <v>2.4984999999999999</v>
      </c>
      <c r="N147" s="181">
        <v>3.8399000000000001</v>
      </c>
      <c r="O147" s="181">
        <v>4.5483000000000002</v>
      </c>
      <c r="P147" s="181">
        <v>5.1406999999999998</v>
      </c>
      <c r="Q147" s="181">
        <v>6.8505000000000003</v>
      </c>
      <c r="R147" s="181">
        <v>3.6934</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-2.9368627450980393E-2</v>
      </c>
      <c r="G148" s="183">
        <v>6.4296078431372555E-2</v>
      </c>
      <c r="H148" s="183">
        <v>6.6901960784313735E-2</v>
      </c>
      <c r="I148" s="183">
        <v>0.10033921568627446</v>
      </c>
      <c r="J148" s="183">
        <v>6.9613725490196066E-2</v>
      </c>
      <c r="K148" s="183">
        <v>0.87314509803921614</v>
      </c>
      <c r="L148" s="183">
        <v>1.740101960784314</v>
      </c>
      <c r="M148" s="183">
        <v>2.5668450980392161</v>
      </c>
      <c r="N148" s="183">
        <v>3.7996000000000003</v>
      </c>
      <c r="O148" s="183">
        <v>4.5510244444444448</v>
      </c>
      <c r="P148" s="183">
        <v>5.1105514285714282</v>
      </c>
      <c r="Q148" s="183">
        <v>5.6082980392156845</v>
      </c>
      <c r="R148" s="183">
        <v>3.5840255319148939</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-2.87E-2</v>
      </c>
      <c r="G149" s="183">
        <v>6.6100000000000006E-2</v>
      </c>
      <c r="H149" s="183">
        <v>7.0099999999999996E-2</v>
      </c>
      <c r="I149" s="183">
        <v>0.10050000000000001</v>
      </c>
      <c r="J149" s="183">
        <v>8.2699999999999996E-2</v>
      </c>
      <c r="K149" s="183">
        <v>0.90239999999999998</v>
      </c>
      <c r="L149" s="183">
        <v>1.7936000000000001</v>
      </c>
      <c r="M149" s="183">
        <v>2.6198000000000001</v>
      </c>
      <c r="N149" s="183">
        <v>3.8515000000000001</v>
      </c>
      <c r="O149" s="183">
        <v>4.6059999999999999</v>
      </c>
      <c r="P149" s="183">
        <v>5.1848000000000001</v>
      </c>
      <c r="Q149" s="183">
        <v>5.992</v>
      </c>
      <c r="R149" s="183">
        <v>3.6934</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44651</v>
      </c>
      <c r="E152" s="181">
        <v>72.34</v>
      </c>
      <c r="F152" s="181">
        <v>-6.9099999999999995E-2</v>
      </c>
      <c r="G152" s="181">
        <v>0.65400000000000003</v>
      </c>
      <c r="H152" s="181">
        <v>0.58399999999999996</v>
      </c>
      <c r="I152" s="181">
        <v>0.36070000000000002</v>
      </c>
      <c r="J152" s="181">
        <v>1.5013000000000001</v>
      </c>
      <c r="K152" s="181">
        <v>-0.65920000000000001</v>
      </c>
      <c r="L152" s="181">
        <v>-1.2693000000000001</v>
      </c>
      <c r="M152" s="181">
        <v>3.9218999999999999</v>
      </c>
      <c r="N152" s="181">
        <v>10.4427</v>
      </c>
      <c r="O152" s="181">
        <v>10.9297</v>
      </c>
      <c r="P152" s="181">
        <v>8.6989000000000001</v>
      </c>
      <c r="Q152" s="181">
        <v>9.4359999999999999</v>
      </c>
      <c r="R152" s="181">
        <v>25.911100000000001</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44651</v>
      </c>
      <c r="E153" s="181">
        <v>79.02</v>
      </c>
      <c r="F153" s="181">
        <v>-7.5899999999999995E-2</v>
      </c>
      <c r="G153" s="181">
        <v>0.64959999999999996</v>
      </c>
      <c r="H153" s="181">
        <v>0.61119999999999997</v>
      </c>
      <c r="I153" s="181">
        <v>0.4194</v>
      </c>
      <c r="J153" s="181">
        <v>1.6204000000000001</v>
      </c>
      <c r="K153" s="181">
        <v>-0.32800000000000001</v>
      </c>
      <c r="L153" s="181">
        <v>-0.62880000000000003</v>
      </c>
      <c r="M153" s="181">
        <v>4.9263000000000003</v>
      </c>
      <c r="N153" s="181">
        <v>11.847099999999999</v>
      </c>
      <c r="O153" s="181">
        <v>12.218</v>
      </c>
      <c r="P153" s="181">
        <v>9.9786999999999999</v>
      </c>
      <c r="Q153" s="181">
        <v>12.145899999999999</v>
      </c>
      <c r="R153" s="181">
        <v>27.433199999999999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44651</v>
      </c>
      <c r="E154" s="181">
        <v>285.42700000000002</v>
      </c>
      <c r="F154" s="181">
        <v>2.2800000000000001E-2</v>
      </c>
      <c r="G154" s="181">
        <v>0.21279999999999999</v>
      </c>
      <c r="H154" s="181">
        <v>0.47589999999999999</v>
      </c>
      <c r="I154" s="181">
        <v>0.51029999999999998</v>
      </c>
      <c r="J154" s="181">
        <v>2.8969999999999998</v>
      </c>
      <c r="K154" s="181">
        <v>4.1441999999999997</v>
      </c>
      <c r="L154" s="181">
        <v>2.3083999999999998</v>
      </c>
      <c r="M154" s="181">
        <v>10.722899999999999</v>
      </c>
      <c r="N154" s="181">
        <v>21.038</v>
      </c>
      <c r="O154" s="181">
        <v>12.352399999999999</v>
      </c>
      <c r="P154" s="181">
        <v>12.3599</v>
      </c>
      <c r="Q154" s="181">
        <v>16.8141</v>
      </c>
      <c r="R154" s="181">
        <v>37.832999999999998</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1752</v>
      </c>
      <c r="C155" s="177"/>
      <c r="D155" s="180">
        <v>44651</v>
      </c>
      <c r="E155" s="181">
        <v>285.42700000000002</v>
      </c>
      <c r="F155" s="181">
        <v>2.2800000000000001E-2</v>
      </c>
      <c r="G155" s="181">
        <v>0.21279999999999999</v>
      </c>
      <c r="H155" s="181">
        <v>0.47589999999999999</v>
      </c>
      <c r="I155" s="181">
        <v>0.51029999999999998</v>
      </c>
      <c r="J155" s="181">
        <v>2.8969999999999998</v>
      </c>
      <c r="K155" s="181">
        <v>4.1441999999999997</v>
      </c>
      <c r="L155" s="181">
        <v>2.3083999999999998</v>
      </c>
      <c r="M155" s="181">
        <v>10.722899999999999</v>
      </c>
      <c r="N155" s="181">
        <v>21.038</v>
      </c>
      <c r="O155" s="181">
        <v>12.352399999999999</v>
      </c>
      <c r="P155" s="181">
        <v>10.9092</v>
      </c>
      <c r="Q155" s="181">
        <v>17.984000000000002</v>
      </c>
      <c r="R155" s="181">
        <v>37.832999999999998</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1753</v>
      </c>
      <c r="C156" s="177">
        <v>118968</v>
      </c>
      <c r="D156" s="180">
        <v>44651</v>
      </c>
      <c r="E156" s="181">
        <v>302.15600000000001</v>
      </c>
      <c r="F156" s="181">
        <v>2.52E-2</v>
      </c>
      <c r="G156" s="181">
        <v>0.22020000000000001</v>
      </c>
      <c r="H156" s="181">
        <v>0.49320000000000003</v>
      </c>
      <c r="I156" s="181">
        <v>0.54310000000000003</v>
      </c>
      <c r="J156" s="181">
        <v>2.9607999999999999</v>
      </c>
      <c r="K156" s="181">
        <v>4.3125999999999998</v>
      </c>
      <c r="L156" s="181">
        <v>2.6286</v>
      </c>
      <c r="M156" s="181">
        <v>11.2401</v>
      </c>
      <c r="N156" s="181">
        <v>21.774699999999999</v>
      </c>
      <c r="O156" s="181">
        <v>13.021000000000001</v>
      </c>
      <c r="P156" s="181">
        <v>13.142099999999999</v>
      </c>
      <c r="Q156" s="181">
        <v>13.471</v>
      </c>
      <c r="R156" s="181">
        <v>38.650799999999997</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44651</v>
      </c>
      <c r="E157" s="181">
        <v>302.15600000000001</v>
      </c>
      <c r="F157" s="181">
        <v>2.52E-2</v>
      </c>
      <c r="G157" s="181">
        <v>0.22020000000000001</v>
      </c>
      <c r="H157" s="181">
        <v>0.49320000000000003</v>
      </c>
      <c r="I157" s="181">
        <v>0.54310000000000003</v>
      </c>
      <c r="J157" s="181">
        <v>2.9607999999999999</v>
      </c>
      <c r="K157" s="181">
        <v>4.3125999999999998</v>
      </c>
      <c r="L157" s="181">
        <v>2.6286</v>
      </c>
      <c r="M157" s="181">
        <v>11.2401</v>
      </c>
      <c r="N157" s="181">
        <v>21.774699999999999</v>
      </c>
      <c r="O157" s="181">
        <v>13.021000000000001</v>
      </c>
      <c r="P157" s="181">
        <v>11.818099999999999</v>
      </c>
      <c r="Q157" s="181">
        <v>14.116300000000001</v>
      </c>
      <c r="R157" s="181">
        <v>38.650799999999997</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44651</v>
      </c>
      <c r="E158" s="181">
        <v>49.55</v>
      </c>
      <c r="F158" s="181">
        <v>6.0600000000000001E-2</v>
      </c>
      <c r="G158" s="181">
        <v>0.67049999999999998</v>
      </c>
      <c r="H158" s="181">
        <v>0.85489999999999999</v>
      </c>
      <c r="I158" s="181">
        <v>0.46629999999999999</v>
      </c>
      <c r="J158" s="181">
        <v>1.2464</v>
      </c>
      <c r="K158" s="181">
        <v>1.1431</v>
      </c>
      <c r="L158" s="181">
        <v>2.1227999999999998</v>
      </c>
      <c r="M158" s="181">
        <v>7.1351000000000004</v>
      </c>
      <c r="N158" s="181">
        <v>12.002700000000001</v>
      </c>
      <c r="O158" s="181">
        <v>11.9131</v>
      </c>
      <c r="P158" s="181">
        <v>10.374499999999999</v>
      </c>
      <c r="Q158" s="181">
        <v>11.057</v>
      </c>
      <c r="R158" s="181">
        <v>27.313400000000001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44651</v>
      </c>
      <c r="E159" s="181">
        <v>54.16</v>
      </c>
      <c r="F159" s="181">
        <v>7.3899999999999993E-2</v>
      </c>
      <c r="G159" s="181">
        <v>0.68789999999999996</v>
      </c>
      <c r="H159" s="181">
        <v>0.85660000000000003</v>
      </c>
      <c r="I159" s="181">
        <v>0.501</v>
      </c>
      <c r="J159" s="181">
        <v>1.3093999999999999</v>
      </c>
      <c r="K159" s="181">
        <v>1.3093999999999999</v>
      </c>
      <c r="L159" s="181">
        <v>2.4592999999999998</v>
      </c>
      <c r="M159" s="181">
        <v>7.6525999999999996</v>
      </c>
      <c r="N159" s="181">
        <v>12.7394</v>
      </c>
      <c r="O159" s="181">
        <v>12.565099999999999</v>
      </c>
      <c r="P159" s="181">
        <v>11.293799999999999</v>
      </c>
      <c r="Q159" s="181">
        <v>13.139200000000001</v>
      </c>
      <c r="R159" s="181">
        <v>28.1098</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44651</v>
      </c>
      <c r="E160" s="181">
        <v>11.1729</v>
      </c>
      <c r="F160" s="181">
        <v>-7.0699999999999999E-2</v>
      </c>
      <c r="G160" s="181">
        <v>0.42880000000000001</v>
      </c>
      <c r="H160" s="181">
        <v>0.35570000000000002</v>
      </c>
      <c r="I160" s="181">
        <v>-0.67469999999999997</v>
      </c>
      <c r="J160" s="181">
        <v>-0.71179999999999999</v>
      </c>
      <c r="K160" s="181">
        <v>-2.8376000000000001</v>
      </c>
      <c r="L160" s="181">
        <v>0.30249999999999999</v>
      </c>
      <c r="M160" s="181">
        <v>7.0140000000000002</v>
      </c>
      <c r="N160" s="181">
        <v>15.4261</v>
      </c>
      <c r="O160" s="181"/>
      <c r="P160" s="181"/>
      <c r="Q160" s="181">
        <v>5.0541999999999998</v>
      </c>
      <c r="R160" s="181">
        <v>21.556699999999999</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44651</v>
      </c>
      <c r="E161" s="181">
        <v>10.641500000000001</v>
      </c>
      <c r="F161" s="181">
        <v>-7.6100000000000001E-2</v>
      </c>
      <c r="G161" s="181">
        <v>0.41139999999999999</v>
      </c>
      <c r="H161" s="181">
        <v>0.31580000000000003</v>
      </c>
      <c r="I161" s="181">
        <v>-0.75539999999999996</v>
      </c>
      <c r="J161" s="181">
        <v>-0.88939999999999997</v>
      </c>
      <c r="K161" s="181">
        <v>-3.3443000000000001</v>
      </c>
      <c r="L161" s="181">
        <v>-0.77210000000000001</v>
      </c>
      <c r="M161" s="181">
        <v>5.2873999999999999</v>
      </c>
      <c r="N161" s="181">
        <v>12.8246</v>
      </c>
      <c r="O161" s="181"/>
      <c r="P161" s="181"/>
      <c r="Q161" s="181">
        <v>2.8028</v>
      </c>
      <c r="R161" s="181">
        <v>18.942699999999999</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44651</v>
      </c>
      <c r="E162" s="181">
        <v>15.042</v>
      </c>
      <c r="F162" s="181">
        <v>3.9899999999999998E-2</v>
      </c>
      <c r="G162" s="181">
        <v>1.0615000000000001</v>
      </c>
      <c r="H162" s="181">
        <v>1.1091</v>
      </c>
      <c r="I162" s="181">
        <v>0.91239999999999999</v>
      </c>
      <c r="J162" s="181">
        <v>1.8070999999999999</v>
      </c>
      <c r="K162" s="181">
        <v>0.19980000000000001</v>
      </c>
      <c r="L162" s="181">
        <v>0.72319999999999995</v>
      </c>
      <c r="M162" s="181">
        <v>5.9295999999999998</v>
      </c>
      <c r="N162" s="181">
        <v>10.773999999999999</v>
      </c>
      <c r="O162" s="181">
        <v>12.803699999999999</v>
      </c>
      <c r="P162" s="181"/>
      <c r="Q162" s="181">
        <v>11.7997</v>
      </c>
      <c r="R162" s="181">
        <v>26.311499999999999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44651</v>
      </c>
      <c r="E163" s="181">
        <v>14.407999999999999</v>
      </c>
      <c r="F163" s="181">
        <v>3.4700000000000002E-2</v>
      </c>
      <c r="G163" s="181">
        <v>1.0449999999999999</v>
      </c>
      <c r="H163" s="181">
        <v>1.0804</v>
      </c>
      <c r="I163" s="181">
        <v>0.86099999999999999</v>
      </c>
      <c r="J163" s="181">
        <v>1.6868000000000001</v>
      </c>
      <c r="K163" s="181">
        <v>-0.12479999999999999</v>
      </c>
      <c r="L163" s="181">
        <v>6.25E-2</v>
      </c>
      <c r="M163" s="181">
        <v>4.8845999999999998</v>
      </c>
      <c r="N163" s="181">
        <v>9.3337000000000003</v>
      </c>
      <c r="O163" s="181">
        <v>11.4879</v>
      </c>
      <c r="P163" s="181"/>
      <c r="Q163" s="181">
        <v>10.492100000000001</v>
      </c>
      <c r="R163" s="181">
        <v>24.717099999999999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44651</v>
      </c>
      <c r="E164" s="181">
        <v>34.049999999999997</v>
      </c>
      <c r="F164" s="181">
        <v>-6.1600000000000002E-2</v>
      </c>
      <c r="G164" s="181">
        <v>0.62060000000000004</v>
      </c>
      <c r="H164" s="181">
        <v>0.59079999999999999</v>
      </c>
      <c r="I164" s="181">
        <v>0.58789999999999998</v>
      </c>
      <c r="J164" s="181">
        <v>1.3544</v>
      </c>
      <c r="K164" s="181">
        <v>-0.4677</v>
      </c>
      <c r="L164" s="181">
        <v>-0.56359999999999999</v>
      </c>
      <c r="M164" s="181">
        <v>4.5537000000000001</v>
      </c>
      <c r="N164" s="181">
        <v>8.1466999999999992</v>
      </c>
      <c r="O164" s="181">
        <v>9.7527000000000008</v>
      </c>
      <c r="P164" s="181">
        <v>8.7777999999999992</v>
      </c>
      <c r="Q164" s="181">
        <v>11.9078</v>
      </c>
      <c r="R164" s="181">
        <v>18.794899999999998</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44651</v>
      </c>
      <c r="E165" s="181">
        <v>30.716000000000001</v>
      </c>
      <c r="F165" s="181">
        <v>-6.5100000000000005E-2</v>
      </c>
      <c r="G165" s="181">
        <v>0.60919999999999996</v>
      </c>
      <c r="H165" s="181">
        <v>0.56310000000000004</v>
      </c>
      <c r="I165" s="181">
        <v>0.53349999999999997</v>
      </c>
      <c r="J165" s="181">
        <v>1.236</v>
      </c>
      <c r="K165" s="181">
        <v>-0.80410000000000004</v>
      </c>
      <c r="L165" s="181">
        <v>-1.2474000000000001</v>
      </c>
      <c r="M165" s="181">
        <v>3.4662000000000002</v>
      </c>
      <c r="N165" s="181">
        <v>6.6601999999999997</v>
      </c>
      <c r="O165" s="181">
        <v>8.3358000000000008</v>
      </c>
      <c r="P165" s="181">
        <v>7.4500999999999999</v>
      </c>
      <c r="Q165" s="181">
        <v>10.5878</v>
      </c>
      <c r="R165" s="181">
        <v>17.212900000000001</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44651</v>
      </c>
      <c r="E166" s="181">
        <v>120.5656</v>
      </c>
      <c r="F166" s="181">
        <v>0.1366</v>
      </c>
      <c r="G166" s="181">
        <v>0.78779999999999994</v>
      </c>
      <c r="H166" s="181">
        <v>0.69669999999999999</v>
      </c>
      <c r="I166" s="181">
        <v>0.59399999999999997</v>
      </c>
      <c r="J166" s="181">
        <v>1.8148</v>
      </c>
      <c r="K166" s="181">
        <v>-0.52459999999999996</v>
      </c>
      <c r="L166" s="181">
        <v>-0.90469999999999995</v>
      </c>
      <c r="M166" s="181">
        <v>4.3838999999999997</v>
      </c>
      <c r="N166" s="181">
        <v>10.2117</v>
      </c>
      <c r="O166" s="181">
        <v>9.827</v>
      </c>
      <c r="P166" s="181">
        <v>9.2827000000000002</v>
      </c>
      <c r="Q166" s="181">
        <v>15.3979</v>
      </c>
      <c r="R166" s="181">
        <v>23.8324</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44651</v>
      </c>
      <c r="E167" s="181">
        <v>131.1481</v>
      </c>
      <c r="F167" s="181">
        <v>0.20019999999999999</v>
      </c>
      <c r="G167" s="181">
        <v>0.86219999999999997</v>
      </c>
      <c r="H167" s="181">
        <v>0.79190000000000005</v>
      </c>
      <c r="I167" s="181">
        <v>0.71609999999999996</v>
      </c>
      <c r="J167" s="181">
        <v>1.9983</v>
      </c>
      <c r="K167" s="181">
        <v>-0.14169999999999999</v>
      </c>
      <c r="L167" s="181">
        <v>-0.16350000000000001</v>
      </c>
      <c r="M167" s="181">
        <v>5.5373000000000001</v>
      </c>
      <c r="N167" s="181">
        <v>11.912000000000001</v>
      </c>
      <c r="O167" s="181">
        <v>11.338699999999999</v>
      </c>
      <c r="P167" s="181">
        <v>10.596399999999999</v>
      </c>
      <c r="Q167" s="181">
        <v>12.259</v>
      </c>
      <c r="R167" s="181">
        <v>25.587199999999999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1947</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1948</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44651</v>
      </c>
      <c r="E170" s="181">
        <v>15.472300000000001</v>
      </c>
      <c r="F170" s="181">
        <v>-7.6899999999999996E-2</v>
      </c>
      <c r="G170" s="181">
        <v>0.71730000000000005</v>
      </c>
      <c r="H170" s="181">
        <v>0.74619999999999997</v>
      </c>
      <c r="I170" s="181">
        <v>0.5302</v>
      </c>
      <c r="J170" s="181">
        <v>1.9477</v>
      </c>
      <c r="K170" s="181">
        <v>1.1479999999999999</v>
      </c>
      <c r="L170" s="181">
        <v>1.8818999999999999</v>
      </c>
      <c r="M170" s="181">
        <v>8.2774000000000001</v>
      </c>
      <c r="N170" s="181">
        <v>13.7226</v>
      </c>
      <c r="O170" s="181">
        <v>15.007899999999999</v>
      </c>
      <c r="P170" s="181"/>
      <c r="Q170" s="181">
        <v>14.7486</v>
      </c>
      <c r="R170" s="181">
        <v>26.989000000000001</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44651</v>
      </c>
      <c r="E171" s="181">
        <v>14.632999999999999</v>
      </c>
      <c r="F171" s="181">
        <v>-8.5400000000000004E-2</v>
      </c>
      <c r="G171" s="181">
        <v>0.69920000000000004</v>
      </c>
      <c r="H171" s="181">
        <v>0.70889999999999997</v>
      </c>
      <c r="I171" s="181">
        <v>0.46139999999999998</v>
      </c>
      <c r="J171" s="181">
        <v>1.7989999999999999</v>
      </c>
      <c r="K171" s="181">
        <v>0.73109999999999997</v>
      </c>
      <c r="L171" s="181">
        <v>1.0370999999999999</v>
      </c>
      <c r="M171" s="181">
        <v>6.9046000000000003</v>
      </c>
      <c r="N171" s="181">
        <v>11.8261</v>
      </c>
      <c r="O171" s="181">
        <v>13.043900000000001</v>
      </c>
      <c r="P171" s="181"/>
      <c r="Q171" s="181">
        <v>12.749000000000001</v>
      </c>
      <c r="R171" s="181">
        <v>24.897500000000001</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44651</v>
      </c>
      <c r="E172" s="181">
        <v>15.45</v>
      </c>
      <c r="F172" s="181">
        <v>-0.1293</v>
      </c>
      <c r="G172" s="181">
        <v>0.58589999999999998</v>
      </c>
      <c r="H172" s="181">
        <v>0.65149999999999997</v>
      </c>
      <c r="I172" s="181">
        <v>0.38990000000000002</v>
      </c>
      <c r="J172" s="181">
        <v>1.1126</v>
      </c>
      <c r="K172" s="181">
        <v>-0.1938</v>
      </c>
      <c r="L172" s="181">
        <v>0.38990000000000002</v>
      </c>
      <c r="M172" s="181">
        <v>5.0305999999999997</v>
      </c>
      <c r="N172" s="181">
        <v>8.4210999999999991</v>
      </c>
      <c r="O172" s="181">
        <v>13.129799999999999</v>
      </c>
      <c r="P172" s="181"/>
      <c r="Q172" s="181">
        <v>10.7653</v>
      </c>
      <c r="R172" s="181">
        <v>26.335799999999999</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44651</v>
      </c>
      <c r="E173" s="181">
        <v>14.91</v>
      </c>
      <c r="F173" s="181">
        <v>-0.13400000000000001</v>
      </c>
      <c r="G173" s="181">
        <v>0.53939999999999999</v>
      </c>
      <c r="H173" s="181">
        <v>0.60729999999999995</v>
      </c>
      <c r="I173" s="181">
        <v>0.26900000000000002</v>
      </c>
      <c r="J173" s="181">
        <v>0.94789999999999996</v>
      </c>
      <c r="K173" s="181">
        <v>-0.6</v>
      </c>
      <c r="L173" s="181">
        <v>-0.3342</v>
      </c>
      <c r="M173" s="181">
        <v>3.9748999999999999</v>
      </c>
      <c r="N173" s="181">
        <v>7.0351999999999997</v>
      </c>
      <c r="O173" s="181">
        <v>12.1153</v>
      </c>
      <c r="P173" s="181"/>
      <c r="Q173" s="181">
        <v>9.843</v>
      </c>
      <c r="R173" s="181">
        <v>25.015699999999999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-1.0110000000000001E-2</v>
      </c>
      <c r="G174" s="183">
        <v>0.59481499999999998</v>
      </c>
      <c r="H174" s="183">
        <v>0.653115</v>
      </c>
      <c r="I174" s="183">
        <v>0.41397500000000004</v>
      </c>
      <c r="J174" s="183">
        <v>1.5748250000000001</v>
      </c>
      <c r="K174" s="183">
        <v>0.5709599999999998</v>
      </c>
      <c r="L174" s="183">
        <v>0.64848000000000006</v>
      </c>
      <c r="M174" s="183">
        <v>6.6403050000000006</v>
      </c>
      <c r="N174" s="183">
        <v>12.947565000000001</v>
      </c>
      <c r="O174" s="183">
        <v>11.956411111111111</v>
      </c>
      <c r="P174" s="183">
        <v>10.390183333333335</v>
      </c>
      <c r="Q174" s="183">
        <v>11.828534999999999</v>
      </c>
      <c r="R174" s="183">
        <v>27.096425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-1.9400000000000001E-2</v>
      </c>
      <c r="G175" s="183">
        <v>0.6351</v>
      </c>
      <c r="H175" s="183">
        <v>0.60924999999999996</v>
      </c>
      <c r="I175" s="183">
        <v>0.51029999999999998</v>
      </c>
      <c r="J175" s="183">
        <v>1.6536</v>
      </c>
      <c r="K175" s="183">
        <v>-0.13324999999999998</v>
      </c>
      <c r="L175" s="183">
        <v>0.34620000000000001</v>
      </c>
      <c r="M175" s="183">
        <v>5.7334499999999995</v>
      </c>
      <c r="N175" s="183">
        <v>11.87955</v>
      </c>
      <c r="O175" s="183">
        <v>12.2852</v>
      </c>
      <c r="P175" s="183">
        <v>10.48545</v>
      </c>
      <c r="Q175" s="183">
        <v>12.02685</v>
      </c>
      <c r="R175" s="183">
        <v>26.1113</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44651</v>
      </c>
      <c r="E178" s="181">
        <v>296.51440000000002</v>
      </c>
      <c r="F178" s="181">
        <v>16.650300000000001</v>
      </c>
      <c r="G178" s="181">
        <v>13.226800000000001</v>
      </c>
      <c r="H178" s="181">
        <v>9.6652000000000005</v>
      </c>
      <c r="I178" s="181">
        <v>7.0425000000000004</v>
      </c>
      <c r="J178" s="181">
        <v>4.4165999999999999</v>
      </c>
      <c r="K178" s="181">
        <v>3.9645999999999999</v>
      </c>
      <c r="L178" s="181">
        <v>3.2685</v>
      </c>
      <c r="M178" s="181">
        <v>4.2552000000000003</v>
      </c>
      <c r="N178" s="181">
        <v>4.6856999999999998</v>
      </c>
      <c r="O178" s="181">
        <v>7.5791000000000004</v>
      </c>
      <c r="P178" s="181">
        <v>7.3250999999999999</v>
      </c>
      <c r="Q178" s="181">
        <v>8.1197999999999997</v>
      </c>
      <c r="R178" s="181">
        <v>6.4088000000000003</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44651</v>
      </c>
      <c r="E179" s="181">
        <v>304.32659999999998</v>
      </c>
      <c r="F179" s="181">
        <v>17.003</v>
      </c>
      <c r="G179" s="181">
        <v>13.571999999999999</v>
      </c>
      <c r="H179" s="181">
        <v>10.0082</v>
      </c>
      <c r="I179" s="181">
        <v>7.3849999999999998</v>
      </c>
      <c r="J179" s="181">
        <v>4.7590000000000003</v>
      </c>
      <c r="K179" s="181">
        <v>4.3071999999999999</v>
      </c>
      <c r="L179" s="181">
        <v>3.6086999999999998</v>
      </c>
      <c r="M179" s="181">
        <v>4.5994000000000002</v>
      </c>
      <c r="N179" s="181">
        <v>5.0415999999999999</v>
      </c>
      <c r="O179" s="181">
        <v>7.9298999999999999</v>
      </c>
      <c r="P179" s="181">
        <v>7.6626000000000003</v>
      </c>
      <c r="Q179" s="181">
        <v>8.9727999999999994</v>
      </c>
      <c r="R179" s="181">
        <v>6.7690000000000001</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44651</v>
      </c>
      <c r="E180" s="181">
        <v>2187.0567000000001</v>
      </c>
      <c r="F180" s="181">
        <v>14.981299999999999</v>
      </c>
      <c r="G180" s="181">
        <v>9.4756999999999998</v>
      </c>
      <c r="H180" s="181">
        <v>6.9739000000000004</v>
      </c>
      <c r="I180" s="181">
        <v>5.8288000000000002</v>
      </c>
      <c r="J180" s="181">
        <v>4.6313000000000004</v>
      </c>
      <c r="K180" s="181">
        <v>4.1315</v>
      </c>
      <c r="L180" s="181">
        <v>3.6305999999999998</v>
      </c>
      <c r="M180" s="181">
        <v>4.0898000000000003</v>
      </c>
      <c r="N180" s="181">
        <v>4.2553000000000001</v>
      </c>
      <c r="O180" s="181">
        <v>7.3083999999999998</v>
      </c>
      <c r="P180" s="181">
        <v>7.7106000000000003</v>
      </c>
      <c r="Q180" s="181">
        <v>8.2249999999999996</v>
      </c>
      <c r="R180" s="181">
        <v>6.1494</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44651</v>
      </c>
      <c r="E181" s="181">
        <v>2140.7193000000002</v>
      </c>
      <c r="F181" s="181">
        <v>14.6914</v>
      </c>
      <c r="G181" s="181">
        <v>9.1851000000000003</v>
      </c>
      <c r="H181" s="181">
        <v>6.6835000000000004</v>
      </c>
      <c r="I181" s="181">
        <v>5.5381</v>
      </c>
      <c r="J181" s="181">
        <v>4.3402000000000003</v>
      </c>
      <c r="K181" s="181">
        <v>3.8386</v>
      </c>
      <c r="L181" s="181">
        <v>3.3355000000000001</v>
      </c>
      <c r="M181" s="181">
        <v>3.7911999999999999</v>
      </c>
      <c r="N181" s="181">
        <v>3.9485999999999999</v>
      </c>
      <c r="O181" s="181">
        <v>6.9890999999999996</v>
      </c>
      <c r="P181" s="181">
        <v>7.4135999999999997</v>
      </c>
      <c r="Q181" s="181">
        <v>8.0623000000000005</v>
      </c>
      <c r="R181" s="181">
        <v>5.8297999999999996</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2004</v>
      </c>
      <c r="C182" s="177">
        <v>148628</v>
      </c>
      <c r="D182" s="180">
        <v>44651</v>
      </c>
      <c r="E182" s="181">
        <v>10.510899999999999</v>
      </c>
      <c r="F182" s="181">
        <v>29.8887</v>
      </c>
      <c r="G182" s="181">
        <v>24.240500000000001</v>
      </c>
      <c r="H182" s="181">
        <v>9.8409999999999993</v>
      </c>
      <c r="I182" s="181">
        <v>5.2192999999999996</v>
      </c>
      <c r="J182" s="181">
        <v>3.6631999999999998</v>
      </c>
      <c r="K182" s="181">
        <v>3.9506000000000001</v>
      </c>
      <c r="L182" s="181">
        <v>3.2831000000000001</v>
      </c>
      <c r="M182" s="181">
        <v>4.5072999999999999</v>
      </c>
      <c r="N182" s="181">
        <v>4.9242999999999997</v>
      </c>
      <c r="O182" s="181"/>
      <c r="P182" s="181"/>
      <c r="Q182" s="181">
        <v>3.9540000000000002</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2005</v>
      </c>
      <c r="C183" s="177">
        <v>148625</v>
      </c>
      <c r="D183" s="180">
        <v>44651</v>
      </c>
      <c r="E183" s="181">
        <v>10.4544</v>
      </c>
      <c r="F183" s="181">
        <v>29.350899999999999</v>
      </c>
      <c r="G183" s="181">
        <v>23.787600000000001</v>
      </c>
      <c r="H183" s="181">
        <v>9.4436999999999998</v>
      </c>
      <c r="I183" s="181">
        <v>4.7969999999999997</v>
      </c>
      <c r="J183" s="181">
        <v>3.2524999999999999</v>
      </c>
      <c r="K183" s="181">
        <v>3.5375000000000001</v>
      </c>
      <c r="L183" s="181">
        <v>2.8660999999999999</v>
      </c>
      <c r="M183" s="181">
        <v>4.0815999999999999</v>
      </c>
      <c r="N183" s="181">
        <v>4.4949000000000003</v>
      </c>
      <c r="O183" s="181"/>
      <c r="P183" s="181"/>
      <c r="Q183" s="181">
        <v>3.5188999999999999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44651</v>
      </c>
      <c r="E184" s="181">
        <v>19.971800000000002</v>
      </c>
      <c r="F184" s="181">
        <v>7.3117999999999999</v>
      </c>
      <c r="G184" s="181">
        <v>9.2667999999999999</v>
      </c>
      <c r="H184" s="181">
        <v>5.6193</v>
      </c>
      <c r="I184" s="181">
        <v>4.0923999999999996</v>
      </c>
      <c r="J184" s="181">
        <v>3.7317999999999998</v>
      </c>
      <c r="K184" s="181">
        <v>3.4796999999999998</v>
      </c>
      <c r="L184" s="181">
        <v>3.1703000000000001</v>
      </c>
      <c r="M184" s="181">
        <v>4.0395000000000003</v>
      </c>
      <c r="N184" s="181">
        <v>4.1071</v>
      </c>
      <c r="O184" s="181">
        <v>7.5115999999999996</v>
      </c>
      <c r="P184" s="181">
        <v>7.3388999999999998</v>
      </c>
      <c r="Q184" s="181">
        <v>8.4289000000000005</v>
      </c>
      <c r="R184" s="181">
        <v>6.1859999999999999</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44651</v>
      </c>
      <c r="E185" s="181">
        <v>19.4528</v>
      </c>
      <c r="F185" s="181">
        <v>6.9438000000000004</v>
      </c>
      <c r="G185" s="181">
        <v>9.0130999999999997</v>
      </c>
      <c r="H185" s="181">
        <v>5.3665000000000003</v>
      </c>
      <c r="I185" s="181">
        <v>3.8252999999999999</v>
      </c>
      <c r="J185" s="181">
        <v>3.4723999999999999</v>
      </c>
      <c r="K185" s="181">
        <v>3.2172000000000001</v>
      </c>
      <c r="L185" s="181">
        <v>2.9064999999999999</v>
      </c>
      <c r="M185" s="181">
        <v>3.7795999999999998</v>
      </c>
      <c r="N185" s="181">
        <v>3.8485</v>
      </c>
      <c r="O185" s="181">
        <v>7.2188999999999997</v>
      </c>
      <c r="P185" s="181">
        <v>7.0422000000000002</v>
      </c>
      <c r="Q185" s="181">
        <v>8.0953999999999997</v>
      </c>
      <c r="R185" s="181">
        <v>5.9145000000000003</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44651</v>
      </c>
      <c r="E186" s="181">
        <v>20.561399999999999</v>
      </c>
      <c r="F186" s="181">
        <v>124.32899999999999</v>
      </c>
      <c r="G186" s="181">
        <v>30.0151</v>
      </c>
      <c r="H186" s="181">
        <v>15.5154</v>
      </c>
      <c r="I186" s="181">
        <v>8.4210999999999991</v>
      </c>
      <c r="J186" s="181">
        <v>3.1004</v>
      </c>
      <c r="K186" s="181">
        <v>2.6284000000000001</v>
      </c>
      <c r="L186" s="181">
        <v>2.7917999999999998</v>
      </c>
      <c r="M186" s="181">
        <v>5.2359</v>
      </c>
      <c r="N186" s="181">
        <v>5.6913</v>
      </c>
      <c r="O186" s="181">
        <v>9.3923000000000005</v>
      </c>
      <c r="P186" s="181">
        <v>8.5122</v>
      </c>
      <c r="Q186" s="181">
        <v>8.7956000000000003</v>
      </c>
      <c r="R186" s="181">
        <v>7.0487000000000002</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44651</v>
      </c>
      <c r="E187" s="181">
        <v>20.049499999999998</v>
      </c>
      <c r="F187" s="181">
        <v>124.0316</v>
      </c>
      <c r="G187" s="181">
        <v>29.685600000000001</v>
      </c>
      <c r="H187" s="181">
        <v>15.206300000000001</v>
      </c>
      <c r="I187" s="181">
        <v>8.1134000000000004</v>
      </c>
      <c r="J187" s="181">
        <v>2.7902</v>
      </c>
      <c r="K187" s="181">
        <v>2.3191000000000002</v>
      </c>
      <c r="L187" s="181">
        <v>2.48</v>
      </c>
      <c r="M187" s="181">
        <v>4.9154999999999998</v>
      </c>
      <c r="N187" s="181">
        <v>5.3655999999999997</v>
      </c>
      <c r="O187" s="181">
        <v>9.0386000000000006</v>
      </c>
      <c r="P187" s="181">
        <v>8.1938999999999993</v>
      </c>
      <c r="Q187" s="181">
        <v>8.4753000000000007</v>
      </c>
      <c r="R187" s="181">
        <v>6.6989000000000001</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44651</v>
      </c>
      <c r="E188" s="181">
        <v>18.247699999999998</v>
      </c>
      <c r="F188" s="181">
        <v>21.014700000000001</v>
      </c>
      <c r="G188" s="181">
        <v>12.414199999999999</v>
      </c>
      <c r="H188" s="181">
        <v>5.8930999999999996</v>
      </c>
      <c r="I188" s="181">
        <v>4.3220000000000001</v>
      </c>
      <c r="J188" s="181">
        <v>3.4687000000000001</v>
      </c>
      <c r="K188" s="181">
        <v>3.5716000000000001</v>
      </c>
      <c r="L188" s="181">
        <v>3.1797</v>
      </c>
      <c r="M188" s="181">
        <v>4.0087999999999999</v>
      </c>
      <c r="N188" s="181">
        <v>4.3018000000000001</v>
      </c>
      <c r="O188" s="181">
        <v>7.0945</v>
      </c>
      <c r="P188" s="181">
        <v>7.2916999999999996</v>
      </c>
      <c r="Q188" s="181">
        <v>7.8723999999999998</v>
      </c>
      <c r="R188" s="181">
        <v>5.2256</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44651</v>
      </c>
      <c r="E189" s="181">
        <v>18.8566</v>
      </c>
      <c r="F189" s="181">
        <v>21.3047</v>
      </c>
      <c r="G189" s="181">
        <v>12.7241</v>
      </c>
      <c r="H189" s="181">
        <v>6.2291999999999996</v>
      </c>
      <c r="I189" s="181">
        <v>4.6677999999999997</v>
      </c>
      <c r="J189" s="181">
        <v>3.8087</v>
      </c>
      <c r="K189" s="181">
        <v>3.9085999999999999</v>
      </c>
      <c r="L189" s="181">
        <v>3.5215999999999998</v>
      </c>
      <c r="M189" s="181">
        <v>4.3575999999999997</v>
      </c>
      <c r="N189" s="181">
        <v>4.6519000000000004</v>
      </c>
      <c r="O189" s="181">
        <v>7.4448999999999996</v>
      </c>
      <c r="P189" s="181">
        <v>7.6688999999999998</v>
      </c>
      <c r="Q189" s="181">
        <v>8.3193999999999999</v>
      </c>
      <c r="R189" s="181">
        <v>5.5712000000000002</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44651</v>
      </c>
      <c r="E190" s="181">
        <v>19.159199999999998</v>
      </c>
      <c r="F190" s="181">
        <v>29.743600000000001</v>
      </c>
      <c r="G190" s="181">
        <v>13.986700000000001</v>
      </c>
      <c r="H190" s="181">
        <v>8.2593999999999994</v>
      </c>
      <c r="I190" s="181">
        <v>5.5365000000000002</v>
      </c>
      <c r="J190" s="181">
        <v>4.2061999999999999</v>
      </c>
      <c r="K190" s="181">
        <v>3.6049000000000002</v>
      </c>
      <c r="L190" s="181">
        <v>3.3902999999999999</v>
      </c>
      <c r="M190" s="181">
        <v>4.4356</v>
      </c>
      <c r="N190" s="181">
        <v>4.9854000000000003</v>
      </c>
      <c r="O190" s="181">
        <v>7.9112999999999998</v>
      </c>
      <c r="P190" s="181">
        <v>7.6052999999999997</v>
      </c>
      <c r="Q190" s="181">
        <v>8.4458000000000002</v>
      </c>
      <c r="R190" s="181">
        <v>6.7099000000000002</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44651</v>
      </c>
      <c r="E191" s="181">
        <v>18.642299999999999</v>
      </c>
      <c r="F191" s="181">
        <v>29.392299999999999</v>
      </c>
      <c r="G191" s="181">
        <v>13.5246</v>
      </c>
      <c r="H191" s="181">
        <v>7.8154000000000003</v>
      </c>
      <c r="I191" s="181">
        <v>5.0865</v>
      </c>
      <c r="J191" s="181">
        <v>3.7509000000000001</v>
      </c>
      <c r="K191" s="181">
        <v>3.157</v>
      </c>
      <c r="L191" s="181">
        <v>2.9329000000000001</v>
      </c>
      <c r="M191" s="181">
        <v>3.97</v>
      </c>
      <c r="N191" s="181">
        <v>4.5118</v>
      </c>
      <c r="O191" s="181">
        <v>7.4236000000000004</v>
      </c>
      <c r="P191" s="181">
        <v>7.12</v>
      </c>
      <c r="Q191" s="181">
        <v>8.0765999999999991</v>
      </c>
      <c r="R191" s="181">
        <v>6.2259000000000002</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44651</v>
      </c>
      <c r="E192" s="181">
        <v>26.134799999999998</v>
      </c>
      <c r="F192" s="181">
        <v>29.771999999999998</v>
      </c>
      <c r="G192" s="181">
        <v>16.408899999999999</v>
      </c>
      <c r="H192" s="181">
        <v>12.359299999999999</v>
      </c>
      <c r="I192" s="181">
        <v>8.7782</v>
      </c>
      <c r="J192" s="181">
        <v>4.0777000000000001</v>
      </c>
      <c r="K192" s="181">
        <v>2.5689000000000002</v>
      </c>
      <c r="L192" s="181">
        <v>2.3618000000000001</v>
      </c>
      <c r="M192" s="181">
        <v>4.1284000000000001</v>
      </c>
      <c r="N192" s="181">
        <v>4.617</v>
      </c>
      <c r="O192" s="181">
        <v>7.1760000000000002</v>
      </c>
      <c r="P192" s="181">
        <v>6.8529</v>
      </c>
      <c r="Q192" s="181">
        <v>8.1565999999999992</v>
      </c>
      <c r="R192" s="181">
        <v>6.2229999999999999</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44651</v>
      </c>
      <c r="E193" s="181">
        <v>26.920300000000001</v>
      </c>
      <c r="F193" s="181">
        <v>30.2606</v>
      </c>
      <c r="G193" s="181">
        <v>16.8812</v>
      </c>
      <c r="H193" s="181">
        <v>12.8347</v>
      </c>
      <c r="I193" s="181">
        <v>9.2330000000000005</v>
      </c>
      <c r="J193" s="181">
        <v>4.5354999999999999</v>
      </c>
      <c r="K193" s="181">
        <v>3.0232999999999999</v>
      </c>
      <c r="L193" s="181">
        <v>2.8193000000000001</v>
      </c>
      <c r="M193" s="181">
        <v>4.5949</v>
      </c>
      <c r="N193" s="181">
        <v>5.0900999999999996</v>
      </c>
      <c r="O193" s="181">
        <v>7.6677</v>
      </c>
      <c r="P193" s="181">
        <v>7.2930999999999999</v>
      </c>
      <c r="Q193" s="181">
        <v>8.4847000000000001</v>
      </c>
      <c r="R193" s="181">
        <v>6.7046000000000001</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44651</v>
      </c>
      <c r="E194" s="181">
        <v>20.3992</v>
      </c>
      <c r="F194" s="181">
        <v>13.4246</v>
      </c>
      <c r="G194" s="181">
        <v>8.8933</v>
      </c>
      <c r="H194" s="181">
        <v>6.2957000000000001</v>
      </c>
      <c r="I194" s="181">
        <v>6.2519</v>
      </c>
      <c r="J194" s="181">
        <v>4.3216000000000001</v>
      </c>
      <c r="K194" s="181">
        <v>4.1818999999999997</v>
      </c>
      <c r="L194" s="181">
        <v>3.5834999999999999</v>
      </c>
      <c r="M194" s="181">
        <v>4.2438000000000002</v>
      </c>
      <c r="N194" s="181">
        <v>4.3944999999999999</v>
      </c>
      <c r="O194" s="181">
        <v>7.9192999999999998</v>
      </c>
      <c r="P194" s="181">
        <v>7.8274999999999997</v>
      </c>
      <c r="Q194" s="181">
        <v>8.1760999999999999</v>
      </c>
      <c r="R194" s="181">
        <v>6.5624000000000002</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44651</v>
      </c>
      <c r="E195" s="181">
        <v>20.016400000000001</v>
      </c>
      <c r="F195" s="181">
        <v>13.134</v>
      </c>
      <c r="G195" s="181">
        <v>8.6373999999999995</v>
      </c>
      <c r="H195" s="181">
        <v>5.9984000000000002</v>
      </c>
      <c r="I195" s="181">
        <v>5.9530000000000003</v>
      </c>
      <c r="J195" s="181">
        <v>4.0076999999999998</v>
      </c>
      <c r="K195" s="181">
        <v>3.8658999999999999</v>
      </c>
      <c r="L195" s="181">
        <v>3.2654999999999998</v>
      </c>
      <c r="M195" s="181">
        <v>3.9180000000000001</v>
      </c>
      <c r="N195" s="181">
        <v>4.0640000000000001</v>
      </c>
      <c r="O195" s="181">
        <v>7.5678999999999998</v>
      </c>
      <c r="P195" s="181">
        <v>7.5148999999999999</v>
      </c>
      <c r="Q195" s="181">
        <v>7.9504000000000001</v>
      </c>
      <c r="R195" s="181">
        <v>6.2130999999999998</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1905</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1905</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44651</v>
      </c>
      <c r="E198" s="181">
        <v>1874.2261000000001</v>
      </c>
      <c r="F198" s="181">
        <v>66.533699999999996</v>
      </c>
      <c r="G198" s="181">
        <v>23.475200000000001</v>
      </c>
      <c r="H198" s="181">
        <v>15.9422</v>
      </c>
      <c r="I198" s="181">
        <v>7.6398999999999999</v>
      </c>
      <c r="J198" s="181">
        <v>2.8498999999999999</v>
      </c>
      <c r="K198" s="181">
        <v>1.0447</v>
      </c>
      <c r="L198" s="181">
        <v>1.6043000000000001</v>
      </c>
      <c r="M198" s="181">
        <v>3.5402</v>
      </c>
      <c r="N198" s="181">
        <v>4.0780000000000003</v>
      </c>
      <c r="O198" s="181">
        <v>6.5762999999999998</v>
      </c>
      <c r="P198" s="181">
        <v>6.6999000000000004</v>
      </c>
      <c r="Q198" s="181">
        <v>7.0213000000000001</v>
      </c>
      <c r="R198" s="181">
        <v>5.4433999999999996</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44651</v>
      </c>
      <c r="E199" s="181">
        <v>1983.2028</v>
      </c>
      <c r="F199" s="181">
        <v>66.955100000000002</v>
      </c>
      <c r="G199" s="181">
        <v>23.897300000000001</v>
      </c>
      <c r="H199" s="181">
        <v>16.3645</v>
      </c>
      <c r="I199" s="181">
        <v>8.0620999999999992</v>
      </c>
      <c r="J199" s="181">
        <v>3.2719</v>
      </c>
      <c r="K199" s="181">
        <v>1.4662999999999999</v>
      </c>
      <c r="L199" s="181">
        <v>2.0282</v>
      </c>
      <c r="M199" s="181">
        <v>3.9721000000000002</v>
      </c>
      <c r="N199" s="181">
        <v>4.5152999999999999</v>
      </c>
      <c r="O199" s="181">
        <v>7.0384000000000002</v>
      </c>
      <c r="P199" s="181">
        <v>7.1486000000000001</v>
      </c>
      <c r="Q199" s="181">
        <v>7.6406000000000001</v>
      </c>
      <c r="R199" s="181">
        <v>5.9024999999999999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1754</v>
      </c>
      <c r="C200" s="177">
        <v>148534</v>
      </c>
      <c r="D200" s="180">
        <v>44651</v>
      </c>
      <c r="E200" s="181">
        <v>10.655900000000001</v>
      </c>
      <c r="F200" s="181">
        <v>6.5092999999999996</v>
      </c>
      <c r="G200" s="181">
        <v>5.1402000000000001</v>
      </c>
      <c r="H200" s="181">
        <v>4.3586999999999998</v>
      </c>
      <c r="I200" s="181">
        <v>4.0186999999999999</v>
      </c>
      <c r="J200" s="181">
        <v>3.6798999999999999</v>
      </c>
      <c r="K200" s="181">
        <v>3.8380999999999998</v>
      </c>
      <c r="L200" s="181">
        <v>3.4420000000000002</v>
      </c>
      <c r="M200" s="181">
        <v>4.4558999999999997</v>
      </c>
      <c r="N200" s="181">
        <v>4.7922000000000002</v>
      </c>
      <c r="O200" s="181"/>
      <c r="P200" s="181"/>
      <c r="Q200" s="181">
        <v>4.5156999999999998</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1755</v>
      </c>
      <c r="C201" s="177">
        <v>148535</v>
      </c>
      <c r="D201" s="180">
        <v>44651</v>
      </c>
      <c r="E201" s="181">
        <v>10.571899999999999</v>
      </c>
      <c r="F201" s="181">
        <v>6.2156000000000002</v>
      </c>
      <c r="G201" s="181">
        <v>4.6051000000000002</v>
      </c>
      <c r="H201" s="181">
        <v>3.8006000000000002</v>
      </c>
      <c r="I201" s="181">
        <v>3.4819</v>
      </c>
      <c r="J201" s="181">
        <v>3.1379000000000001</v>
      </c>
      <c r="K201" s="181">
        <v>3.2871999999999999</v>
      </c>
      <c r="L201" s="181">
        <v>2.8845000000000001</v>
      </c>
      <c r="M201" s="181">
        <v>3.8892000000000002</v>
      </c>
      <c r="N201" s="181">
        <v>4.2183000000000002</v>
      </c>
      <c r="O201" s="181"/>
      <c r="P201" s="181"/>
      <c r="Q201" s="181">
        <v>3.9422999999999999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44651</v>
      </c>
      <c r="E202" s="181">
        <v>52.794800000000002</v>
      </c>
      <c r="F202" s="181">
        <v>22.275200000000002</v>
      </c>
      <c r="G202" s="181">
        <v>15.390599999999999</v>
      </c>
      <c r="H202" s="181">
        <v>11.4026</v>
      </c>
      <c r="I202" s="181">
        <v>6.2469999999999999</v>
      </c>
      <c r="J202" s="181">
        <v>3.8687</v>
      </c>
      <c r="K202" s="181">
        <v>3.2732999999999999</v>
      </c>
      <c r="L202" s="181">
        <v>3.0089999999999999</v>
      </c>
      <c r="M202" s="181">
        <v>4.4692999999999996</v>
      </c>
      <c r="N202" s="181">
        <v>4.9280999999999997</v>
      </c>
      <c r="O202" s="181">
        <v>7.6974</v>
      </c>
      <c r="P202" s="181">
        <v>7.4555999999999996</v>
      </c>
      <c r="Q202" s="181">
        <v>7.4123999999999999</v>
      </c>
      <c r="R202" s="181">
        <v>6.3064999999999998</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44651</v>
      </c>
      <c r="E203" s="181">
        <v>54.281100000000002</v>
      </c>
      <c r="F203" s="181">
        <v>22.674800000000001</v>
      </c>
      <c r="G203" s="181">
        <v>15.7776</v>
      </c>
      <c r="H203" s="181">
        <v>11.8134</v>
      </c>
      <c r="I203" s="181">
        <v>6.6547000000000001</v>
      </c>
      <c r="J203" s="181">
        <v>4.28</v>
      </c>
      <c r="K203" s="181">
        <v>3.6814</v>
      </c>
      <c r="L203" s="181">
        <v>3.4182999999999999</v>
      </c>
      <c r="M203" s="181">
        <v>4.8855000000000004</v>
      </c>
      <c r="N203" s="181">
        <v>5.3518999999999997</v>
      </c>
      <c r="O203" s="181">
        <v>8.0955999999999992</v>
      </c>
      <c r="P203" s="181">
        <v>7.8467000000000002</v>
      </c>
      <c r="Q203" s="181">
        <v>8.5896000000000008</v>
      </c>
      <c r="R203" s="181">
        <v>6.7352999999999996</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44651</v>
      </c>
      <c r="E204" s="181">
        <v>21.016500000000001</v>
      </c>
      <c r="F204" s="181">
        <v>27.287099999999999</v>
      </c>
      <c r="G204" s="181">
        <v>22.270800000000001</v>
      </c>
      <c r="H204" s="181">
        <v>7.1551999999999998</v>
      </c>
      <c r="I204" s="181">
        <v>4.3117000000000001</v>
      </c>
      <c r="J204" s="181">
        <v>3.7656000000000001</v>
      </c>
      <c r="K204" s="181">
        <v>4.4046000000000003</v>
      </c>
      <c r="L204" s="181">
        <v>3.5347</v>
      </c>
      <c r="M204" s="181">
        <v>4.3399000000000001</v>
      </c>
      <c r="N204" s="181">
        <v>4.4973000000000001</v>
      </c>
      <c r="O204" s="181">
        <v>7.7237999999999998</v>
      </c>
      <c r="P204" s="181">
        <v>7.3757000000000001</v>
      </c>
      <c r="Q204" s="181">
        <v>8.0698000000000008</v>
      </c>
      <c r="R204" s="181">
        <v>6.3949999999999996</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44651</v>
      </c>
      <c r="E205" s="181">
        <v>20.200199999999999</v>
      </c>
      <c r="F205" s="181">
        <v>26.942900000000002</v>
      </c>
      <c r="G205" s="181">
        <v>21.902999999999999</v>
      </c>
      <c r="H205" s="181">
        <v>6.7717999999999998</v>
      </c>
      <c r="I205" s="181">
        <v>3.9295</v>
      </c>
      <c r="J205" s="181">
        <v>3.3845000000000001</v>
      </c>
      <c r="K205" s="181">
        <v>4.0227000000000004</v>
      </c>
      <c r="L205" s="181">
        <v>3.1492</v>
      </c>
      <c r="M205" s="181">
        <v>3.9483999999999999</v>
      </c>
      <c r="N205" s="181">
        <v>4.1010999999999997</v>
      </c>
      <c r="O205" s="181">
        <v>7.3033000000000001</v>
      </c>
      <c r="P205" s="181">
        <v>6.9343000000000004</v>
      </c>
      <c r="Q205" s="181">
        <v>4.9555999999999996</v>
      </c>
      <c r="R205" s="181">
        <v>5.9809000000000001</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44651</v>
      </c>
      <c r="E206" s="181">
        <v>28.3231</v>
      </c>
      <c r="F206" s="181">
        <v>11.8599</v>
      </c>
      <c r="G206" s="181">
        <v>7.8662000000000001</v>
      </c>
      <c r="H206" s="181">
        <v>5.4550999999999998</v>
      </c>
      <c r="I206" s="181">
        <v>5.0079000000000002</v>
      </c>
      <c r="J206" s="181">
        <v>3.3643999999999998</v>
      </c>
      <c r="K206" s="181">
        <v>3.0657999999999999</v>
      </c>
      <c r="L206" s="181">
        <v>2.6291000000000002</v>
      </c>
      <c r="M206" s="181">
        <v>3.1678999999999999</v>
      </c>
      <c r="N206" s="181">
        <v>3.3203</v>
      </c>
      <c r="O206" s="181">
        <v>6.2934000000000001</v>
      </c>
      <c r="P206" s="181">
        <v>6.6456</v>
      </c>
      <c r="Q206" s="181">
        <v>7.2641</v>
      </c>
      <c r="R206" s="181">
        <v>4.9389000000000003</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44651</v>
      </c>
      <c r="E207" s="181">
        <v>30.034199999999998</v>
      </c>
      <c r="F207" s="181">
        <v>12.521699999999999</v>
      </c>
      <c r="G207" s="181">
        <v>8.4318000000000008</v>
      </c>
      <c r="H207" s="181">
        <v>6.0138999999999996</v>
      </c>
      <c r="I207" s="181">
        <v>5.5587</v>
      </c>
      <c r="J207" s="181">
        <v>3.9176000000000002</v>
      </c>
      <c r="K207" s="181">
        <v>3.6212</v>
      </c>
      <c r="L207" s="181">
        <v>3.1876000000000002</v>
      </c>
      <c r="M207" s="181">
        <v>3.7324999999999999</v>
      </c>
      <c r="N207" s="181">
        <v>3.8900999999999999</v>
      </c>
      <c r="O207" s="181">
        <v>6.8730000000000002</v>
      </c>
      <c r="P207" s="181">
        <v>7.2576000000000001</v>
      </c>
      <c r="Q207" s="181">
        <v>7.6673999999999998</v>
      </c>
      <c r="R207" s="181">
        <v>5.5143000000000004</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1756</v>
      </c>
      <c r="C208" s="177">
        <v>148419</v>
      </c>
      <c r="D208" s="180">
        <v>44651</v>
      </c>
      <c r="E208" s="181">
        <v>10.697900000000001</v>
      </c>
      <c r="F208" s="181">
        <v>16.725899999999999</v>
      </c>
      <c r="G208" s="181">
        <v>11.611499999999999</v>
      </c>
      <c r="H208" s="181">
        <v>6.0509000000000004</v>
      </c>
      <c r="I208" s="181">
        <v>5.6417999999999999</v>
      </c>
      <c r="J208" s="181">
        <v>4.1639999999999997</v>
      </c>
      <c r="K208" s="181">
        <v>3.4716999999999998</v>
      </c>
      <c r="L208" s="181">
        <v>3.2383999999999999</v>
      </c>
      <c r="M208" s="181">
        <v>4.13</v>
      </c>
      <c r="N208" s="181">
        <v>4.3311000000000002</v>
      </c>
      <c r="O208" s="181"/>
      <c r="P208" s="181"/>
      <c r="Q208" s="181">
        <v>4.0850999999999997</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1757</v>
      </c>
      <c r="C209" s="177">
        <v>148416</v>
      </c>
      <c r="D209" s="180">
        <v>44651</v>
      </c>
      <c r="E209" s="181">
        <v>10.617699999999999</v>
      </c>
      <c r="F209" s="181">
        <v>16.508199999999999</v>
      </c>
      <c r="G209" s="181">
        <v>11.2401</v>
      </c>
      <c r="H209" s="181">
        <v>5.6536999999999997</v>
      </c>
      <c r="I209" s="181">
        <v>5.1913999999999998</v>
      </c>
      <c r="J209" s="181">
        <v>3.7155</v>
      </c>
      <c r="K209" s="181">
        <v>2.9897</v>
      </c>
      <c r="L209" s="181">
        <v>2.7921999999999998</v>
      </c>
      <c r="M209" s="181">
        <v>3.6808999999999998</v>
      </c>
      <c r="N209" s="181">
        <v>3.8731</v>
      </c>
      <c r="O209" s="181"/>
      <c r="P209" s="181"/>
      <c r="Q209" s="181">
        <v>3.6213000000000002</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44651</v>
      </c>
      <c r="E210" s="181">
        <v>16.854800000000001</v>
      </c>
      <c r="F210" s="181">
        <v>18.633299999999998</v>
      </c>
      <c r="G210" s="181">
        <v>12.862500000000001</v>
      </c>
      <c r="H210" s="181">
        <v>7.6836000000000002</v>
      </c>
      <c r="I210" s="181">
        <v>5.3319999999999999</v>
      </c>
      <c r="J210" s="181">
        <v>3.9531000000000001</v>
      </c>
      <c r="K210" s="181">
        <v>3.7421000000000002</v>
      </c>
      <c r="L210" s="181">
        <v>3.1703999999999999</v>
      </c>
      <c r="M210" s="181">
        <v>4.3087999999999997</v>
      </c>
      <c r="N210" s="181">
        <v>4.5933999999999999</v>
      </c>
      <c r="O210" s="181">
        <v>7.7545000000000002</v>
      </c>
      <c r="P210" s="181">
        <v>7.4097</v>
      </c>
      <c r="Q210" s="181">
        <v>7.8806000000000003</v>
      </c>
      <c r="R210" s="181">
        <v>6.4420000000000002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44651</v>
      </c>
      <c r="E211" s="181">
        <v>17.2546</v>
      </c>
      <c r="F211" s="181">
        <v>19.048300000000001</v>
      </c>
      <c r="G211" s="181">
        <v>13.270799999999999</v>
      </c>
      <c r="H211" s="181">
        <v>8.1417999999999999</v>
      </c>
      <c r="I211" s="181">
        <v>5.7847999999999997</v>
      </c>
      <c r="J211" s="181">
        <v>4.4109999999999996</v>
      </c>
      <c r="K211" s="181">
        <v>4.2058</v>
      </c>
      <c r="L211" s="181">
        <v>3.6377000000000002</v>
      </c>
      <c r="M211" s="181">
        <v>4.7842000000000002</v>
      </c>
      <c r="N211" s="181">
        <v>5.0750999999999999</v>
      </c>
      <c r="O211" s="181">
        <v>8.2516999999999996</v>
      </c>
      <c r="P211" s="181">
        <v>7.8331</v>
      </c>
      <c r="Q211" s="181">
        <v>8.2486999999999995</v>
      </c>
      <c r="R211" s="181">
        <v>6.9473000000000003</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44651</v>
      </c>
      <c r="E212" s="181">
        <v>19.830400000000001</v>
      </c>
      <c r="F212" s="181">
        <v>8.8370999999999995</v>
      </c>
      <c r="G212" s="181">
        <v>9.3943999999999992</v>
      </c>
      <c r="H212" s="181">
        <v>5.5540000000000003</v>
      </c>
      <c r="I212" s="181">
        <v>5.0846999999999998</v>
      </c>
      <c r="J212" s="181">
        <v>3.9138999999999999</v>
      </c>
      <c r="K212" s="181">
        <v>3.0952000000000002</v>
      </c>
      <c r="L212" s="181">
        <v>2.5097999999999998</v>
      </c>
      <c r="M212" s="181">
        <v>3.9445000000000001</v>
      </c>
      <c r="N212" s="181">
        <v>4.5720000000000001</v>
      </c>
      <c r="O212" s="181">
        <v>7.4241000000000001</v>
      </c>
      <c r="P212" s="181">
        <v>7.0111999999999997</v>
      </c>
      <c r="Q212" s="181">
        <v>7.8418000000000001</v>
      </c>
      <c r="R212" s="181">
        <v>5.8803000000000001</v>
      </c>
      <c r="S212" s="124" t="s">
        <v>1905</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44651</v>
      </c>
      <c r="E213" s="181">
        <v>20.709700000000002</v>
      </c>
      <c r="F213" s="181">
        <v>9.3434000000000008</v>
      </c>
      <c r="G213" s="181">
        <v>9.8778000000000006</v>
      </c>
      <c r="H213" s="181">
        <v>6.0496999999999996</v>
      </c>
      <c r="I213" s="181">
        <v>5.5636000000000001</v>
      </c>
      <c r="J213" s="181">
        <v>4.3940999999999999</v>
      </c>
      <c r="K213" s="181">
        <v>3.5777000000000001</v>
      </c>
      <c r="L213" s="181">
        <v>2.9927000000000001</v>
      </c>
      <c r="M213" s="181">
        <v>4.4359000000000002</v>
      </c>
      <c r="N213" s="181">
        <v>5.0704000000000002</v>
      </c>
      <c r="O213" s="181">
        <v>7.9291</v>
      </c>
      <c r="P213" s="181">
        <v>7.5392000000000001</v>
      </c>
      <c r="Q213" s="181">
        <v>8.359</v>
      </c>
      <c r="R213" s="181">
        <v>6.3821000000000003</v>
      </c>
      <c r="S213" s="124" t="s">
        <v>1905</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44651</v>
      </c>
      <c r="E214" s="181">
        <v>2668.0358000000001</v>
      </c>
      <c r="F214" s="181">
        <v>15.3696</v>
      </c>
      <c r="G214" s="181">
        <v>16.131499999999999</v>
      </c>
      <c r="H214" s="181">
        <v>9.9741</v>
      </c>
      <c r="I214" s="181">
        <v>6.8677000000000001</v>
      </c>
      <c r="J214" s="181">
        <v>4.5726000000000004</v>
      </c>
      <c r="K214" s="181">
        <v>4.2252999999999998</v>
      </c>
      <c r="L214" s="181">
        <v>3.2988</v>
      </c>
      <c r="M214" s="181">
        <v>4.1458000000000004</v>
      </c>
      <c r="N214" s="181">
        <v>4.4645999999999999</v>
      </c>
      <c r="O214" s="181">
        <v>7.5045999999999999</v>
      </c>
      <c r="P214" s="181">
        <v>7.6261000000000001</v>
      </c>
      <c r="Q214" s="181">
        <v>8.3834</v>
      </c>
      <c r="R214" s="181">
        <v>6.2060000000000004</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44651</v>
      </c>
      <c r="E215" s="181">
        <v>2548.3645999999999</v>
      </c>
      <c r="F215" s="181">
        <v>14.900499999999999</v>
      </c>
      <c r="G215" s="181">
        <v>15.661199999999999</v>
      </c>
      <c r="H215" s="181">
        <v>9.5030999999999999</v>
      </c>
      <c r="I215" s="181">
        <v>6.3967999999999998</v>
      </c>
      <c r="J215" s="181">
        <v>4.1013999999999999</v>
      </c>
      <c r="K215" s="181">
        <v>3.7507999999999999</v>
      </c>
      <c r="L215" s="181">
        <v>2.8214999999999999</v>
      </c>
      <c r="M215" s="181">
        <v>3.6619999999999999</v>
      </c>
      <c r="N215" s="181">
        <v>3.9746999999999999</v>
      </c>
      <c r="O215" s="181">
        <v>7.0018000000000002</v>
      </c>
      <c r="P215" s="181">
        <v>7.1063000000000001</v>
      </c>
      <c r="Q215" s="181">
        <v>7.7823000000000002</v>
      </c>
      <c r="R215" s="181">
        <v>5.7073999999999998</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44651</v>
      </c>
      <c r="E216" s="181">
        <v>34.9953</v>
      </c>
      <c r="F216" s="181">
        <v>25.466899999999999</v>
      </c>
      <c r="G216" s="181">
        <v>12.946899999999999</v>
      </c>
      <c r="H216" s="181">
        <v>4.6082000000000001</v>
      </c>
      <c r="I216" s="181">
        <v>5.3676000000000004</v>
      </c>
      <c r="J216" s="181">
        <v>4.1767000000000003</v>
      </c>
      <c r="K216" s="181">
        <v>4.0415000000000001</v>
      </c>
      <c r="L216" s="181">
        <v>3.2069999999999999</v>
      </c>
      <c r="M216" s="181">
        <v>3.1536</v>
      </c>
      <c r="N216" s="181">
        <v>3.2081</v>
      </c>
      <c r="O216" s="181">
        <v>6.133</v>
      </c>
      <c r="P216" s="181">
        <v>6.4215</v>
      </c>
      <c r="Q216" s="181">
        <v>7.5270999999999999</v>
      </c>
      <c r="R216" s="181">
        <v>4.8333000000000004</v>
      </c>
      <c r="S216" s="124" t="s">
        <v>1905</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44651</v>
      </c>
      <c r="E217" s="181">
        <v>35.337699999999998</v>
      </c>
      <c r="F217" s="181">
        <v>25.633700000000001</v>
      </c>
      <c r="G217" s="181">
        <v>13.1319</v>
      </c>
      <c r="H217" s="181">
        <v>4.8</v>
      </c>
      <c r="I217" s="181">
        <v>5.5525000000000002</v>
      </c>
      <c r="J217" s="181">
        <v>4.3609</v>
      </c>
      <c r="K217" s="181">
        <v>4.2279999999999998</v>
      </c>
      <c r="L217" s="181">
        <v>3.3963999999999999</v>
      </c>
      <c r="M217" s="181">
        <v>3.3462000000000001</v>
      </c>
      <c r="N217" s="181">
        <v>3.3868</v>
      </c>
      <c r="O217" s="181">
        <v>6.2973999999999997</v>
      </c>
      <c r="P217" s="181">
        <v>6.5606</v>
      </c>
      <c r="Q217" s="181">
        <v>7.4530000000000003</v>
      </c>
      <c r="R217" s="181">
        <v>5.0091000000000001</v>
      </c>
      <c r="S217" s="124" t="s">
        <v>1905</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44651</v>
      </c>
      <c r="E218" s="181">
        <v>11.8782</v>
      </c>
      <c r="F218" s="181">
        <v>14.140599999999999</v>
      </c>
      <c r="G218" s="181">
        <v>12.098599999999999</v>
      </c>
      <c r="H218" s="181">
        <v>8.0898000000000003</v>
      </c>
      <c r="I218" s="181">
        <v>5.7633000000000001</v>
      </c>
      <c r="J218" s="181">
        <v>4.0481999999999996</v>
      </c>
      <c r="K218" s="181">
        <v>4.024</v>
      </c>
      <c r="L218" s="181">
        <v>3.8178000000000001</v>
      </c>
      <c r="M218" s="181">
        <v>4.9322999999999997</v>
      </c>
      <c r="N218" s="181">
        <v>5.3376999999999999</v>
      </c>
      <c r="O218" s="181"/>
      <c r="P218" s="181"/>
      <c r="Q218" s="181">
        <v>7.2049000000000003</v>
      </c>
      <c r="R218" s="181">
        <v>6.9081999999999999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44651</v>
      </c>
      <c r="E219" s="181">
        <v>11.729799999999999</v>
      </c>
      <c r="F219" s="181">
        <v>13.6968</v>
      </c>
      <c r="G219" s="181">
        <v>11.6282</v>
      </c>
      <c r="H219" s="181">
        <v>7.4343000000000004</v>
      </c>
      <c r="I219" s="181">
        <v>5.1668000000000003</v>
      </c>
      <c r="J219" s="181">
        <v>3.5238</v>
      </c>
      <c r="K219" s="181">
        <v>3.5505</v>
      </c>
      <c r="L219" s="181">
        <v>3.3178999999999998</v>
      </c>
      <c r="M219" s="181">
        <v>4.4236000000000004</v>
      </c>
      <c r="N219" s="181">
        <v>4.8333000000000004</v>
      </c>
      <c r="O219" s="181"/>
      <c r="P219" s="181"/>
      <c r="Q219" s="181">
        <v>6.6615000000000002</v>
      </c>
      <c r="R219" s="181">
        <v>6.3837999999999999</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1758</v>
      </c>
      <c r="C220" s="177">
        <v>148656</v>
      </c>
      <c r="D220" s="180">
        <v>44651</v>
      </c>
      <c r="E220" s="181">
        <v>1056.0377000000001</v>
      </c>
      <c r="F220" s="181">
        <v>18.5975</v>
      </c>
      <c r="G220" s="181">
        <v>17.474900000000002</v>
      </c>
      <c r="H220" s="181">
        <v>13.129899999999999</v>
      </c>
      <c r="I220" s="181">
        <v>8.0250000000000004</v>
      </c>
      <c r="J220" s="181">
        <v>3.1374</v>
      </c>
      <c r="K220" s="181">
        <v>4.0829000000000004</v>
      </c>
      <c r="L220" s="181">
        <v>3.5708000000000002</v>
      </c>
      <c r="M220" s="181">
        <v>4.8810000000000002</v>
      </c>
      <c r="N220" s="181">
        <v>5.4211999999999998</v>
      </c>
      <c r="O220" s="181"/>
      <c r="P220" s="181"/>
      <c r="Q220" s="181">
        <v>4.8171999999999997</v>
      </c>
      <c r="R220" s="181"/>
      <c r="S220" s="124" t="s">
        <v>1904</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1759</v>
      </c>
      <c r="C221" s="177">
        <v>148655</v>
      </c>
      <c r="D221" s="180">
        <v>44651</v>
      </c>
      <c r="E221" s="181">
        <v>1049.9102</v>
      </c>
      <c r="F221" s="181">
        <v>18.097100000000001</v>
      </c>
      <c r="G221" s="181">
        <v>16.973800000000001</v>
      </c>
      <c r="H221" s="181">
        <v>12.628299999999999</v>
      </c>
      <c r="I221" s="181">
        <v>7.5233999999999996</v>
      </c>
      <c r="J221" s="181">
        <v>2.6360999999999999</v>
      </c>
      <c r="K221" s="181">
        <v>3.5781000000000001</v>
      </c>
      <c r="L221" s="181">
        <v>3.0626000000000002</v>
      </c>
      <c r="M221" s="181">
        <v>4.3624999999999998</v>
      </c>
      <c r="N221" s="181">
        <v>4.8944999999999999</v>
      </c>
      <c r="O221" s="181"/>
      <c r="P221" s="181"/>
      <c r="Q221" s="181">
        <v>4.2922000000000002</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44651</v>
      </c>
      <c r="E222" s="181">
        <v>16.850200000000001</v>
      </c>
      <c r="F222" s="181">
        <v>10.8339</v>
      </c>
      <c r="G222" s="181">
        <v>7.7308000000000003</v>
      </c>
      <c r="H222" s="181">
        <v>3.5920999999999998</v>
      </c>
      <c r="I222" s="181">
        <v>5.1315</v>
      </c>
      <c r="J222" s="181">
        <v>3.6518000000000002</v>
      </c>
      <c r="K222" s="181">
        <v>3.8388</v>
      </c>
      <c r="L222" s="181">
        <v>3.3187000000000002</v>
      </c>
      <c r="M222" s="181">
        <v>3.7345000000000002</v>
      </c>
      <c r="N222" s="181">
        <v>3.7235</v>
      </c>
      <c r="O222" s="181">
        <v>3.7934000000000001</v>
      </c>
      <c r="P222" s="181">
        <v>4.6852</v>
      </c>
      <c r="Q222" s="181">
        <v>6.6040999999999999</v>
      </c>
      <c r="R222" s="181">
        <v>5.2492999999999999</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44651</v>
      </c>
      <c r="E223" s="181">
        <v>16.715</v>
      </c>
      <c r="F223" s="181">
        <v>10.9216</v>
      </c>
      <c r="G223" s="181">
        <v>7.5747999999999998</v>
      </c>
      <c r="H223" s="181">
        <v>3.4649999999999999</v>
      </c>
      <c r="I223" s="181">
        <v>5.0007999999999999</v>
      </c>
      <c r="J223" s="181">
        <v>3.5184000000000002</v>
      </c>
      <c r="K223" s="181">
        <v>3.6970999999999998</v>
      </c>
      <c r="L223" s="181">
        <v>3.1775000000000002</v>
      </c>
      <c r="M223" s="181">
        <v>3.5552000000000001</v>
      </c>
      <c r="N223" s="181">
        <v>3.569</v>
      </c>
      <c r="O223" s="181">
        <v>3.6981999999999999</v>
      </c>
      <c r="P223" s="181">
        <v>4.5904999999999996</v>
      </c>
      <c r="Q223" s="181">
        <v>6.4988999999999999</v>
      </c>
      <c r="R223" s="181">
        <v>5.1454000000000004</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24.994500000000002</v>
      </c>
      <c r="G224" s="183">
        <v>14.166050000000002</v>
      </c>
      <c r="H224" s="183">
        <v>8.3055613636363663</v>
      </c>
      <c r="I224" s="183">
        <v>5.8726727272727279</v>
      </c>
      <c r="J224" s="183">
        <v>3.8212250000000014</v>
      </c>
      <c r="K224" s="183">
        <v>3.5241136363636372</v>
      </c>
      <c r="L224" s="183">
        <v>3.1048363636363634</v>
      </c>
      <c r="M224" s="183">
        <v>4.155318181818183</v>
      </c>
      <c r="N224" s="183">
        <v>4.4772840909090901</v>
      </c>
      <c r="O224" s="183">
        <v>7.2518264705882345</v>
      </c>
      <c r="P224" s="183">
        <v>7.1917882352941183</v>
      </c>
      <c r="Q224" s="183">
        <v>7.1470431818181819</v>
      </c>
      <c r="R224" s="183">
        <v>6.0764388888888892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17.550049999999999</v>
      </c>
      <c r="G225" s="183">
        <v>13.039400000000001</v>
      </c>
      <c r="H225" s="183">
        <v>7.2947500000000005</v>
      </c>
      <c r="I225" s="183">
        <v>5.5556000000000001</v>
      </c>
      <c r="J225" s="183">
        <v>3.8387000000000002</v>
      </c>
      <c r="K225" s="183">
        <v>3.6513</v>
      </c>
      <c r="L225" s="183">
        <v>3.1836500000000001</v>
      </c>
      <c r="M225" s="183">
        <v>4.1292</v>
      </c>
      <c r="N225" s="183">
        <v>4.5045500000000001</v>
      </c>
      <c r="O225" s="183">
        <v>7.4344999999999999</v>
      </c>
      <c r="P225" s="183">
        <v>7.3319999999999999</v>
      </c>
      <c r="Q225" s="183">
        <v>7.8571</v>
      </c>
      <c r="R225" s="183">
        <v>6.2095500000000001</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1678</v>
      </c>
      <c r="B228" s="177" t="s">
        <v>1559</v>
      </c>
      <c r="C228" s="177">
        <v>101818</v>
      </c>
      <c r="D228" s="180">
        <v>44651</v>
      </c>
      <c r="E228" s="181">
        <v>51.4101</v>
      </c>
      <c r="F228" s="181">
        <v>1.704</v>
      </c>
      <c r="G228" s="181">
        <v>62.298400000000001</v>
      </c>
      <c r="H228" s="181">
        <v>24.4665</v>
      </c>
      <c r="I228" s="181">
        <v>9.4514999999999993</v>
      </c>
      <c r="J228" s="181">
        <v>10.2666</v>
      </c>
      <c r="K228" s="181">
        <v>10.700699999999999</v>
      </c>
      <c r="L228" s="181">
        <v>6.6946000000000003</v>
      </c>
      <c r="M228" s="181">
        <v>10.581899999999999</v>
      </c>
      <c r="N228" s="181">
        <v>11.3096</v>
      </c>
      <c r="O228" s="181">
        <v>9.7125000000000004</v>
      </c>
      <c r="P228" s="181">
        <v>7.3387000000000002</v>
      </c>
      <c r="Q228" s="181">
        <v>9.5957000000000008</v>
      </c>
      <c r="R228" s="181">
        <v>19.6264</v>
      </c>
      <c r="S228" s="124"/>
      <c r="T228" s="127"/>
      <c r="U228" s="128"/>
      <c r="V228" s="128"/>
      <c r="W228" s="128"/>
      <c r="X228" s="128"/>
      <c r="Y228" s="128"/>
      <c r="Z228" s="128"/>
      <c r="AA228" s="128"/>
      <c r="AB228" s="128"/>
      <c r="AC228" s="128"/>
      <c r="AD228" s="128"/>
      <c r="AE228" s="128"/>
      <c r="AF228" s="128"/>
      <c r="AG228" s="128"/>
      <c r="AH228" s="128"/>
    </row>
    <row r="229" spans="1:34" x14ac:dyDescent="0.3">
      <c r="A229" s="177" t="s">
        <v>1678</v>
      </c>
      <c r="B229" s="177" t="s">
        <v>1538</v>
      </c>
      <c r="C229" s="177">
        <v>120705</v>
      </c>
      <c r="D229" s="180">
        <v>44651</v>
      </c>
      <c r="E229" s="181">
        <v>55.709800000000001</v>
      </c>
      <c r="F229" s="181">
        <v>2.883</v>
      </c>
      <c r="G229" s="181">
        <v>63.488999999999997</v>
      </c>
      <c r="H229" s="181">
        <v>26.3491</v>
      </c>
      <c r="I229" s="181">
        <v>10.8697</v>
      </c>
      <c r="J229" s="181">
        <v>11.373699999999999</v>
      </c>
      <c r="K229" s="181">
        <v>11.653600000000001</v>
      </c>
      <c r="L229" s="181">
        <v>7.5799000000000003</v>
      </c>
      <c r="M229" s="181">
        <v>11.497</v>
      </c>
      <c r="N229" s="181">
        <v>12.245100000000001</v>
      </c>
      <c r="O229" s="181">
        <v>10.623200000000001</v>
      </c>
      <c r="P229" s="181">
        <v>8.3320000000000007</v>
      </c>
      <c r="Q229" s="181">
        <v>11.1615</v>
      </c>
      <c r="R229" s="181">
        <v>20.637899999999998</v>
      </c>
      <c r="S229" s="124"/>
      <c r="T229" s="127"/>
      <c r="U229" s="128"/>
      <c r="V229" s="128"/>
      <c r="W229" s="128"/>
      <c r="X229" s="128"/>
      <c r="Y229" s="128"/>
      <c r="Z229" s="128"/>
      <c r="AA229" s="128"/>
      <c r="AB229" s="128"/>
      <c r="AC229" s="128"/>
      <c r="AD229" s="128"/>
      <c r="AE229" s="128"/>
      <c r="AF229" s="128"/>
      <c r="AG229" s="128"/>
      <c r="AH229" s="128"/>
    </row>
    <row r="230" spans="1:34" x14ac:dyDescent="0.3">
      <c r="A230" s="177" t="s">
        <v>1678</v>
      </c>
      <c r="B230" s="177" t="s">
        <v>1760</v>
      </c>
      <c r="C230" s="177"/>
      <c r="D230" s="180">
        <v>44651</v>
      </c>
      <c r="E230" s="181">
        <v>55.709800000000001</v>
      </c>
      <c r="F230" s="181">
        <v>2.883</v>
      </c>
      <c r="G230" s="181">
        <v>63.488999999999997</v>
      </c>
      <c r="H230" s="181">
        <v>26.3491</v>
      </c>
      <c r="I230" s="181">
        <v>10.8697</v>
      </c>
      <c r="J230" s="181">
        <v>11.373699999999999</v>
      </c>
      <c r="K230" s="181">
        <v>11.653600000000001</v>
      </c>
      <c r="L230" s="181">
        <v>7.5799000000000003</v>
      </c>
      <c r="M230" s="181">
        <v>11.497</v>
      </c>
      <c r="N230" s="181">
        <v>12.245100000000001</v>
      </c>
      <c r="O230" s="181">
        <v>10.623200000000001</v>
      </c>
      <c r="P230" s="181">
        <v>8.3320000000000007</v>
      </c>
      <c r="Q230" s="181">
        <v>11.132400000000001</v>
      </c>
      <c r="R230" s="181">
        <v>20.637899999999998</v>
      </c>
      <c r="S230" s="124"/>
      <c r="T230" s="127"/>
      <c r="U230" s="128"/>
      <c r="V230" s="128"/>
      <c r="W230" s="128"/>
      <c r="X230" s="128"/>
      <c r="Y230" s="128"/>
      <c r="Z230" s="128"/>
      <c r="AA230" s="128"/>
      <c r="AB230" s="128"/>
      <c r="AC230" s="128"/>
      <c r="AD230" s="128"/>
      <c r="AE230" s="128"/>
      <c r="AF230" s="128"/>
      <c r="AG230" s="128"/>
      <c r="AH230" s="128"/>
    </row>
    <row r="231" spans="1:34" x14ac:dyDescent="0.3">
      <c r="A231" s="177" t="s">
        <v>1678</v>
      </c>
      <c r="B231" s="177" t="s">
        <v>1539</v>
      </c>
      <c r="C231" s="177">
        <v>120480</v>
      </c>
      <c r="D231" s="180">
        <v>44651</v>
      </c>
      <c r="E231" s="181">
        <v>27.348199999999999</v>
      </c>
      <c r="F231" s="181">
        <v>10.2796</v>
      </c>
      <c r="G231" s="181">
        <v>79.572199999999995</v>
      </c>
      <c r="H231" s="181">
        <v>33.310499999999998</v>
      </c>
      <c r="I231" s="181">
        <v>10.1348</v>
      </c>
      <c r="J231" s="181">
        <v>12.601599999999999</v>
      </c>
      <c r="K231" s="181">
        <v>0.27160000000000001</v>
      </c>
      <c r="L231" s="181">
        <v>2.8530000000000002</v>
      </c>
      <c r="M231" s="181">
        <v>8.7420000000000009</v>
      </c>
      <c r="N231" s="181">
        <v>10.3538</v>
      </c>
      <c r="O231" s="181">
        <v>8.9962</v>
      </c>
      <c r="P231" s="181">
        <v>8.4999000000000002</v>
      </c>
      <c r="Q231" s="181">
        <v>9.5508000000000006</v>
      </c>
      <c r="R231" s="181">
        <v>15.4277</v>
      </c>
      <c r="S231" s="124"/>
      <c r="T231" s="127"/>
      <c r="U231" s="128"/>
      <c r="V231" s="128"/>
      <c r="W231" s="128"/>
      <c r="X231" s="128"/>
      <c r="Y231" s="128"/>
      <c r="Z231" s="128"/>
      <c r="AA231" s="128"/>
      <c r="AB231" s="128"/>
      <c r="AC231" s="128"/>
      <c r="AD231" s="128"/>
      <c r="AE231" s="128"/>
      <c r="AF231" s="128"/>
      <c r="AG231" s="128"/>
      <c r="AH231" s="128"/>
    </row>
    <row r="232" spans="1:34" x14ac:dyDescent="0.3">
      <c r="A232" s="177" t="s">
        <v>1678</v>
      </c>
      <c r="B232" s="177" t="s">
        <v>1936</v>
      </c>
      <c r="C232" s="177">
        <v>112924</v>
      </c>
      <c r="D232" s="180">
        <v>44651</v>
      </c>
      <c r="E232" s="181">
        <v>24.419599999999999</v>
      </c>
      <c r="F232" s="181">
        <v>8.6713000000000005</v>
      </c>
      <c r="G232" s="181">
        <v>78.022300000000001</v>
      </c>
      <c r="H232" s="181">
        <v>31.816600000000001</v>
      </c>
      <c r="I232" s="181">
        <v>8.7411999999999992</v>
      </c>
      <c r="J232" s="181">
        <v>11.1853</v>
      </c>
      <c r="K232" s="181">
        <v>-1.1277999999999999</v>
      </c>
      <c r="L232" s="181">
        <v>1.4642999999999999</v>
      </c>
      <c r="M232" s="181">
        <v>7.367</v>
      </c>
      <c r="N232" s="181">
        <v>8.9854000000000003</v>
      </c>
      <c r="O232" s="181">
        <v>7.8011999999999997</v>
      </c>
      <c r="P232" s="181">
        <v>7.3114999999999997</v>
      </c>
      <c r="Q232" s="181">
        <v>7.9188999999999998</v>
      </c>
      <c r="R232" s="181">
        <v>14.1294</v>
      </c>
      <c r="S232" s="124"/>
      <c r="T232" s="127"/>
      <c r="U232" s="128"/>
      <c r="V232" s="128"/>
      <c r="W232" s="128"/>
      <c r="X232" s="128"/>
      <c r="Y232" s="128"/>
      <c r="Z232" s="128"/>
      <c r="AA232" s="128"/>
      <c r="AB232" s="128"/>
      <c r="AC232" s="128"/>
      <c r="AD232" s="128"/>
      <c r="AE232" s="128"/>
      <c r="AF232" s="128"/>
      <c r="AG232" s="128"/>
      <c r="AH232" s="128"/>
    </row>
    <row r="233" spans="1:34" x14ac:dyDescent="0.3">
      <c r="A233" s="177" t="s">
        <v>1678</v>
      </c>
      <c r="B233" s="177" t="s">
        <v>2006</v>
      </c>
      <c r="C233" s="177">
        <v>150206</v>
      </c>
      <c r="D233" s="180">
        <v>44651</v>
      </c>
      <c r="E233" s="181">
        <v>40.631799999999998</v>
      </c>
      <c r="F233" s="181">
        <v>19.503799999999998</v>
      </c>
      <c r="G233" s="181">
        <v>67.052099999999996</v>
      </c>
      <c r="H233" s="181">
        <v>35.960599999999999</v>
      </c>
      <c r="I233" s="181">
        <v>17.531500000000001</v>
      </c>
      <c r="J233" s="181">
        <v>17.820399999999999</v>
      </c>
      <c r="K233" s="181">
        <v>5.0476999999999999</v>
      </c>
      <c r="L233" s="181">
        <v>2.65</v>
      </c>
      <c r="M233" s="181">
        <v>6.9958999999999998</v>
      </c>
      <c r="N233" s="181">
        <v>8.1550999999999991</v>
      </c>
      <c r="O233" s="181">
        <v>9.0001999999999995</v>
      </c>
      <c r="P233" s="181">
        <v>8.6875</v>
      </c>
      <c r="Q233" s="181">
        <v>9.7989999999999995</v>
      </c>
      <c r="R233" s="181">
        <v>11.759499999999999</v>
      </c>
      <c r="S233" s="124"/>
      <c r="T233" s="127"/>
      <c r="U233" s="128"/>
      <c r="V233" s="128"/>
      <c r="W233" s="128"/>
      <c r="X233" s="128"/>
      <c r="Y233" s="128"/>
      <c r="Z233" s="128"/>
      <c r="AA233" s="128"/>
      <c r="AB233" s="128"/>
      <c r="AC233" s="128"/>
      <c r="AD233" s="128"/>
      <c r="AE233" s="128"/>
      <c r="AF233" s="128"/>
      <c r="AG233" s="128"/>
      <c r="AH233" s="128"/>
    </row>
    <row r="234" spans="1:34" x14ac:dyDescent="0.3">
      <c r="A234" s="177" t="s">
        <v>1678</v>
      </c>
      <c r="B234" s="177" t="s">
        <v>2007</v>
      </c>
      <c r="C234" s="177">
        <v>150203</v>
      </c>
      <c r="D234" s="180">
        <v>44651</v>
      </c>
      <c r="E234" s="181">
        <v>35.034500000000001</v>
      </c>
      <c r="F234" s="181">
        <v>18.032599999999999</v>
      </c>
      <c r="G234" s="181">
        <v>65.605199999999996</v>
      </c>
      <c r="H234" s="181">
        <v>34.503</v>
      </c>
      <c r="I234" s="181">
        <v>16.075700000000001</v>
      </c>
      <c r="J234" s="181">
        <v>16.732299999999999</v>
      </c>
      <c r="K234" s="181">
        <v>3.5051000000000001</v>
      </c>
      <c r="L234" s="181">
        <v>0.98709999999999998</v>
      </c>
      <c r="M234" s="181">
        <v>5.1696</v>
      </c>
      <c r="N234" s="181">
        <v>6.2881999999999998</v>
      </c>
      <c r="O234" s="181">
        <v>7.2579000000000002</v>
      </c>
      <c r="P234" s="181">
        <v>6.7327000000000004</v>
      </c>
      <c r="Q234" s="181">
        <v>7.4145000000000003</v>
      </c>
      <c r="R234" s="181">
        <v>9.9614999999999991</v>
      </c>
      <c r="S234" s="124"/>
      <c r="T234" s="127"/>
      <c r="U234" s="128"/>
      <c r="V234" s="128"/>
      <c r="W234" s="128"/>
      <c r="X234" s="128"/>
      <c r="Y234" s="128"/>
      <c r="Z234" s="128"/>
      <c r="AA234" s="128"/>
      <c r="AB234" s="128"/>
      <c r="AC234" s="128"/>
      <c r="AD234" s="128"/>
      <c r="AE234" s="128"/>
      <c r="AF234" s="128"/>
      <c r="AG234" s="128"/>
      <c r="AH234" s="128"/>
    </row>
    <row r="235" spans="1:34" x14ac:dyDescent="0.3">
      <c r="A235" s="177" t="s">
        <v>1678</v>
      </c>
      <c r="B235" s="177" t="s">
        <v>1560</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1678</v>
      </c>
      <c r="B236" s="177" t="s">
        <v>1540</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1678</v>
      </c>
      <c r="B237" s="177" t="s">
        <v>1541</v>
      </c>
      <c r="C237" s="177">
        <v>119393</v>
      </c>
      <c r="D237" s="180">
        <v>44651</v>
      </c>
      <c r="E237" s="181">
        <v>28.605899999999998</v>
      </c>
      <c r="F237" s="181">
        <v>6800.9309999999996</v>
      </c>
      <c r="G237" s="181">
        <v>2335.9627</v>
      </c>
      <c r="H237" s="181">
        <v>1008.3352</v>
      </c>
      <c r="I237" s="181">
        <v>503.8691</v>
      </c>
      <c r="J237" s="181">
        <v>236.48330000000001</v>
      </c>
      <c r="K237" s="181">
        <v>76.445400000000006</v>
      </c>
      <c r="L237" s="181">
        <v>39.3155</v>
      </c>
      <c r="M237" s="181">
        <v>32.340899999999998</v>
      </c>
      <c r="N237" s="181">
        <v>28.7</v>
      </c>
      <c r="O237" s="181">
        <v>9.7440999999999995</v>
      </c>
      <c r="P237" s="181">
        <v>7.9795999999999996</v>
      </c>
      <c r="Q237" s="181">
        <v>8.8832000000000004</v>
      </c>
      <c r="R237" s="181">
        <v>21.973400000000002</v>
      </c>
      <c r="S237" s="124"/>
      <c r="T237" s="127"/>
      <c r="U237" s="128"/>
      <c r="V237" s="128"/>
      <c r="W237" s="128"/>
      <c r="X237" s="128"/>
      <c r="Y237" s="128"/>
      <c r="Z237" s="128"/>
      <c r="AA237" s="128"/>
      <c r="AB237" s="128"/>
      <c r="AC237" s="128"/>
      <c r="AD237" s="128"/>
      <c r="AE237" s="128"/>
      <c r="AF237" s="128"/>
      <c r="AG237" s="128"/>
      <c r="AH237" s="128"/>
    </row>
    <row r="238" spans="1:34" x14ac:dyDescent="0.3">
      <c r="A238" s="177" t="s">
        <v>1678</v>
      </c>
      <c r="B238" s="177" t="s">
        <v>1561</v>
      </c>
      <c r="C238" s="177">
        <v>111712</v>
      </c>
      <c r="D238" s="180">
        <v>44651</v>
      </c>
      <c r="E238" s="181">
        <v>27.337900000000001</v>
      </c>
      <c r="F238" s="181">
        <v>6800.0941999999995</v>
      </c>
      <c r="G238" s="181">
        <v>2335.2285000000002</v>
      </c>
      <c r="H238" s="181">
        <v>1007.5941</v>
      </c>
      <c r="I238" s="181">
        <v>503.1454</v>
      </c>
      <c r="J238" s="181">
        <v>235.74959999999999</v>
      </c>
      <c r="K238" s="181">
        <v>75.742500000000007</v>
      </c>
      <c r="L238" s="181">
        <v>38.682600000000001</v>
      </c>
      <c r="M238" s="181">
        <v>31.753</v>
      </c>
      <c r="N238" s="181">
        <v>28.089600000000001</v>
      </c>
      <c r="O238" s="181">
        <v>9.1266999999999996</v>
      </c>
      <c r="P238" s="181">
        <v>7.3536000000000001</v>
      </c>
      <c r="Q238" s="181">
        <v>8.0151000000000003</v>
      </c>
      <c r="R238" s="181">
        <v>21.2958</v>
      </c>
      <c r="S238" s="124"/>
      <c r="T238" s="127"/>
      <c r="U238" s="128"/>
      <c r="V238" s="128"/>
      <c r="W238" s="128"/>
      <c r="X238" s="128"/>
      <c r="Y238" s="128"/>
      <c r="Z238" s="128"/>
      <c r="AA238" s="128"/>
      <c r="AB238" s="128"/>
      <c r="AC238" s="128"/>
      <c r="AD238" s="128"/>
      <c r="AE238" s="128"/>
      <c r="AF238" s="128"/>
      <c r="AG238" s="128"/>
      <c r="AH238" s="128"/>
    </row>
    <row r="239" spans="1:34" x14ac:dyDescent="0.3">
      <c r="A239" s="177" t="s">
        <v>1678</v>
      </c>
      <c r="B239" s="177" t="s">
        <v>1542</v>
      </c>
      <c r="C239" s="177">
        <v>118309</v>
      </c>
      <c r="D239" s="180">
        <v>44651</v>
      </c>
      <c r="E239" s="181">
        <v>83.331599999999995</v>
      </c>
      <c r="F239" s="181">
        <v>-13.7921</v>
      </c>
      <c r="G239" s="181">
        <v>47.4602</v>
      </c>
      <c r="H239" s="181">
        <v>21.557500000000001</v>
      </c>
      <c r="I239" s="181">
        <v>11.4445</v>
      </c>
      <c r="J239" s="181">
        <v>12.093299999999999</v>
      </c>
      <c r="K239" s="181">
        <v>1.331</v>
      </c>
      <c r="L239" s="181">
        <v>2.8786</v>
      </c>
      <c r="M239" s="181">
        <v>7.3067000000000002</v>
      </c>
      <c r="N239" s="181">
        <v>9.7143999999999995</v>
      </c>
      <c r="O239" s="181">
        <v>11.509399999999999</v>
      </c>
      <c r="P239" s="181">
        <v>9.6045999999999996</v>
      </c>
      <c r="Q239" s="181">
        <v>10.1592</v>
      </c>
      <c r="R239" s="181">
        <v>15.1617</v>
      </c>
      <c r="S239" s="124"/>
      <c r="T239" s="127"/>
      <c r="U239" s="128"/>
      <c r="V239" s="128"/>
      <c r="W239" s="128"/>
      <c r="X239" s="128"/>
      <c r="Y239" s="128"/>
      <c r="Z239" s="128"/>
      <c r="AA239" s="128"/>
      <c r="AB239" s="128"/>
      <c r="AC239" s="128"/>
      <c r="AD239" s="128"/>
      <c r="AE239" s="128"/>
      <c r="AF239" s="128"/>
      <c r="AG239" s="128"/>
      <c r="AH239" s="128"/>
    </row>
    <row r="240" spans="1:34" x14ac:dyDescent="0.3">
      <c r="A240" s="177" t="s">
        <v>1678</v>
      </c>
      <c r="B240" s="177" t="s">
        <v>1562</v>
      </c>
      <c r="C240" s="177">
        <v>100601</v>
      </c>
      <c r="D240" s="180">
        <v>44651</v>
      </c>
      <c r="E240" s="181">
        <v>87.056443739914201</v>
      </c>
      <c r="F240" s="181">
        <v>-15.076499999999999</v>
      </c>
      <c r="G240" s="181">
        <v>46.131399999999999</v>
      </c>
      <c r="H240" s="181">
        <v>20.250800000000002</v>
      </c>
      <c r="I240" s="181">
        <v>10.1289</v>
      </c>
      <c r="J240" s="181">
        <v>10.7957</v>
      </c>
      <c r="K240" s="181">
        <v>3.7100000000000001E-2</v>
      </c>
      <c r="L240" s="181">
        <v>1.5725</v>
      </c>
      <c r="M240" s="181">
        <v>5.9630000000000001</v>
      </c>
      <c r="N240" s="181">
        <v>8.3236000000000008</v>
      </c>
      <c r="O240" s="181">
        <v>10.2476</v>
      </c>
      <c r="P240" s="181">
        <v>8.3877000000000006</v>
      </c>
      <c r="Q240" s="181">
        <v>8.4901999999999997</v>
      </c>
      <c r="R240" s="181">
        <v>13.779299999999999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7" t="s">
        <v>1678</v>
      </c>
      <c r="B241" s="177" t="s">
        <v>1543</v>
      </c>
      <c r="C241" s="177">
        <v>118994</v>
      </c>
      <c r="D241" s="180">
        <v>44651</v>
      </c>
      <c r="E241" s="181">
        <v>48.7286</v>
      </c>
      <c r="F241" s="181">
        <v>74.757900000000006</v>
      </c>
      <c r="G241" s="181">
        <v>99.075199999999995</v>
      </c>
      <c r="H241" s="181">
        <v>33.6554</v>
      </c>
      <c r="I241" s="181">
        <v>2.7262</v>
      </c>
      <c r="J241" s="181">
        <v>13.273199999999999</v>
      </c>
      <c r="K241" s="181">
        <v>6.4039999999999999</v>
      </c>
      <c r="L241" s="181">
        <v>2.2591000000000001</v>
      </c>
      <c r="M241" s="181">
        <v>5.8079999999999998</v>
      </c>
      <c r="N241" s="181">
        <v>8.7220999999999993</v>
      </c>
      <c r="O241" s="181">
        <v>9.1401000000000003</v>
      </c>
      <c r="P241" s="181">
        <v>6.7332000000000001</v>
      </c>
      <c r="Q241" s="181">
        <v>8.5945999999999998</v>
      </c>
      <c r="R241" s="181">
        <v>14.9618</v>
      </c>
      <c r="S241" s="124"/>
      <c r="T241" s="127"/>
      <c r="U241" s="128"/>
      <c r="V241" s="128"/>
      <c r="W241" s="128"/>
      <c r="X241" s="128"/>
      <c r="Y241" s="128"/>
      <c r="Z241" s="128"/>
      <c r="AA241" s="128"/>
      <c r="AB241" s="128"/>
      <c r="AC241" s="128"/>
      <c r="AD241" s="128"/>
      <c r="AE241" s="128"/>
      <c r="AF241" s="128"/>
      <c r="AG241" s="128"/>
      <c r="AH241" s="128"/>
    </row>
    <row r="242" spans="1:34" x14ac:dyDescent="0.3">
      <c r="A242" s="177" t="s">
        <v>1678</v>
      </c>
      <c r="B242" s="177" t="s">
        <v>1563</v>
      </c>
      <c r="C242" s="177">
        <v>102448</v>
      </c>
      <c r="D242" s="180">
        <v>44651</v>
      </c>
      <c r="E242" s="181">
        <v>44.199599999999997</v>
      </c>
      <c r="F242" s="181">
        <v>74.141900000000007</v>
      </c>
      <c r="G242" s="181">
        <v>98.426900000000003</v>
      </c>
      <c r="H242" s="181">
        <v>33.003599999999999</v>
      </c>
      <c r="I242" s="181">
        <v>2.0720000000000001</v>
      </c>
      <c r="J242" s="181">
        <v>12.619400000000001</v>
      </c>
      <c r="K242" s="181">
        <v>5.7008999999999999</v>
      </c>
      <c r="L242" s="181">
        <v>1.2248000000000001</v>
      </c>
      <c r="M242" s="181">
        <v>4.5331999999999999</v>
      </c>
      <c r="N242" s="181">
        <v>7.2771999999999997</v>
      </c>
      <c r="O242" s="181">
        <v>7.4781000000000004</v>
      </c>
      <c r="P242" s="181">
        <v>5.2610000000000001</v>
      </c>
      <c r="Q242" s="181">
        <v>8.7004999999999999</v>
      </c>
      <c r="R242" s="181">
        <v>13.2454</v>
      </c>
      <c r="S242" s="124"/>
      <c r="T242" s="127"/>
      <c r="U242" s="128"/>
      <c r="V242" s="128"/>
      <c r="W242" s="128"/>
      <c r="X242" s="128"/>
      <c r="Y242" s="128"/>
      <c r="Z242" s="128"/>
      <c r="AA242" s="128"/>
      <c r="AB242" s="128"/>
      <c r="AC242" s="128"/>
      <c r="AD242" s="128"/>
      <c r="AE242" s="128"/>
      <c r="AF242" s="128"/>
      <c r="AG242" s="128"/>
      <c r="AH242" s="128"/>
    </row>
    <row r="243" spans="1:34" x14ac:dyDescent="0.3">
      <c r="A243" s="177" t="s">
        <v>1678</v>
      </c>
      <c r="B243" s="177" t="s">
        <v>1564</v>
      </c>
      <c r="C243" s="177">
        <v>100948</v>
      </c>
      <c r="D243" s="180">
        <v>44651</v>
      </c>
      <c r="E243" s="181">
        <v>67.939499999999995</v>
      </c>
      <c r="F243" s="181">
        <v>8.2753999999999994</v>
      </c>
      <c r="G243" s="181">
        <v>75.446100000000001</v>
      </c>
      <c r="H243" s="181">
        <v>29.173400000000001</v>
      </c>
      <c r="I243" s="181">
        <v>4.8171999999999997</v>
      </c>
      <c r="J243" s="181">
        <v>9.9794999999999998</v>
      </c>
      <c r="K243" s="181">
        <v>-0.1492</v>
      </c>
      <c r="L243" s="181">
        <v>0.51790000000000003</v>
      </c>
      <c r="M243" s="181">
        <v>3.9901</v>
      </c>
      <c r="N243" s="181">
        <v>5.867</v>
      </c>
      <c r="O243" s="181">
        <v>6.9200999999999997</v>
      </c>
      <c r="P243" s="181">
        <v>6.32</v>
      </c>
      <c r="Q243" s="181">
        <v>9.3129000000000008</v>
      </c>
      <c r="R243" s="181">
        <v>11.205399999999999</v>
      </c>
      <c r="S243" s="124"/>
      <c r="T243" s="127"/>
      <c r="U243" s="128"/>
      <c r="V243" s="128"/>
      <c r="W243" s="128"/>
      <c r="X243" s="128"/>
      <c r="Y243" s="128"/>
      <c r="Z243" s="128"/>
      <c r="AA243" s="128"/>
      <c r="AB243" s="128"/>
      <c r="AC243" s="128"/>
      <c r="AD243" s="128"/>
      <c r="AE243" s="128"/>
      <c r="AF243" s="128"/>
      <c r="AG243" s="128"/>
      <c r="AH243" s="128"/>
    </row>
    <row r="244" spans="1:34" x14ac:dyDescent="0.3">
      <c r="A244" s="177" t="s">
        <v>1678</v>
      </c>
      <c r="B244" s="177" t="s">
        <v>1544</v>
      </c>
      <c r="C244" s="177">
        <v>118574</v>
      </c>
      <c r="D244" s="180">
        <v>44651</v>
      </c>
      <c r="E244" s="181">
        <v>72.840900000000005</v>
      </c>
      <c r="F244" s="181">
        <v>9.1722999999999999</v>
      </c>
      <c r="G244" s="181">
        <v>76.341399999999993</v>
      </c>
      <c r="H244" s="181">
        <v>30.066099999999999</v>
      </c>
      <c r="I244" s="181">
        <v>5.6997999999999998</v>
      </c>
      <c r="J244" s="181">
        <v>10.8697</v>
      </c>
      <c r="K244" s="181">
        <v>0.69320000000000004</v>
      </c>
      <c r="L244" s="181">
        <v>1.3311999999999999</v>
      </c>
      <c r="M244" s="181">
        <v>4.8113999999999999</v>
      </c>
      <c r="N244" s="181">
        <v>6.6802000000000001</v>
      </c>
      <c r="O244" s="181">
        <v>7.7548000000000004</v>
      </c>
      <c r="P244" s="181">
        <v>7.1254</v>
      </c>
      <c r="Q244" s="181">
        <v>9.1319999999999997</v>
      </c>
      <c r="R244" s="181">
        <v>12.084099999999999</v>
      </c>
      <c r="S244" s="124"/>
      <c r="T244" s="127"/>
      <c r="U244" s="128"/>
      <c r="V244" s="128"/>
      <c r="W244" s="128"/>
      <c r="X244" s="128"/>
      <c r="Y244" s="128"/>
      <c r="Z244" s="128"/>
      <c r="AA244" s="128"/>
      <c r="AB244" s="128"/>
      <c r="AC244" s="128"/>
      <c r="AD244" s="128"/>
      <c r="AE244" s="128"/>
      <c r="AF244" s="128"/>
      <c r="AG244" s="128"/>
      <c r="AH244" s="128"/>
    </row>
    <row r="245" spans="1:34" x14ac:dyDescent="0.3">
      <c r="A245" s="177" t="s">
        <v>1678</v>
      </c>
      <c r="B245" s="177" t="s">
        <v>1565</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1678</v>
      </c>
      <c r="B246" s="177" t="s">
        <v>1545</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1678</v>
      </c>
      <c r="B247" s="177" t="s">
        <v>1566</v>
      </c>
      <c r="C247" s="177">
        <v>102147</v>
      </c>
      <c r="D247" s="180">
        <v>44651</v>
      </c>
      <c r="E247" s="181">
        <v>59.835099999999997</v>
      </c>
      <c r="F247" s="181">
        <v>24.6</v>
      </c>
      <c r="G247" s="181">
        <v>24.490300000000001</v>
      </c>
      <c r="H247" s="181">
        <v>12.3164</v>
      </c>
      <c r="I247" s="181">
        <v>4.1722000000000001</v>
      </c>
      <c r="J247" s="181">
        <v>13.0678</v>
      </c>
      <c r="K247" s="181">
        <v>3.3161999999999998</v>
      </c>
      <c r="L247" s="181">
        <v>2.4601000000000002</v>
      </c>
      <c r="M247" s="181">
        <v>7.4119999999999999</v>
      </c>
      <c r="N247" s="181">
        <v>10.9457</v>
      </c>
      <c r="O247" s="181">
        <v>9.2550000000000008</v>
      </c>
      <c r="P247" s="181">
        <v>7.6277999999999997</v>
      </c>
      <c r="Q247" s="181">
        <v>10.2852</v>
      </c>
      <c r="R247" s="181">
        <v>16.165099999999999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7" t="s">
        <v>1678</v>
      </c>
      <c r="B248" s="177" t="s">
        <v>1546</v>
      </c>
      <c r="C248" s="177">
        <v>119118</v>
      </c>
      <c r="D248" s="180">
        <v>44651</v>
      </c>
      <c r="E248" s="181">
        <v>62.595100000000002</v>
      </c>
      <c r="F248" s="181">
        <v>25.207899999999999</v>
      </c>
      <c r="G248" s="181">
        <v>25.106100000000001</v>
      </c>
      <c r="H248" s="181">
        <v>12.935499999999999</v>
      </c>
      <c r="I248" s="181">
        <v>4.7819000000000003</v>
      </c>
      <c r="J248" s="181">
        <v>13.672000000000001</v>
      </c>
      <c r="K248" s="181">
        <v>3.8405</v>
      </c>
      <c r="L248" s="181">
        <v>2.9647999999999999</v>
      </c>
      <c r="M248" s="181">
        <v>7.9112</v>
      </c>
      <c r="N248" s="181">
        <v>11.4458</v>
      </c>
      <c r="O248" s="181">
        <v>9.7197999999999993</v>
      </c>
      <c r="P248" s="181">
        <v>8.1601999999999997</v>
      </c>
      <c r="Q248" s="181">
        <v>9.7499000000000002</v>
      </c>
      <c r="R248" s="181">
        <v>16.6694</v>
      </c>
      <c r="S248" s="124"/>
      <c r="T248" s="127"/>
      <c r="U248" s="128"/>
      <c r="V248" s="128"/>
      <c r="W248" s="128"/>
      <c r="X248" s="128"/>
      <c r="Y248" s="128"/>
      <c r="Z248" s="128"/>
      <c r="AA248" s="128"/>
      <c r="AB248" s="128"/>
      <c r="AC248" s="128"/>
      <c r="AD248" s="128"/>
      <c r="AE248" s="128"/>
      <c r="AF248" s="128"/>
      <c r="AG248" s="128"/>
      <c r="AH248" s="128"/>
    </row>
    <row r="249" spans="1:34" x14ac:dyDescent="0.3">
      <c r="A249" s="177" t="s">
        <v>1678</v>
      </c>
      <c r="B249" s="177" t="s">
        <v>1567</v>
      </c>
      <c r="C249" s="177">
        <v>102262</v>
      </c>
      <c r="D249" s="180">
        <v>44651</v>
      </c>
      <c r="E249" s="181">
        <v>46.3294</v>
      </c>
      <c r="F249" s="181">
        <v>-2.9148000000000001</v>
      </c>
      <c r="G249" s="181">
        <v>81.505700000000004</v>
      </c>
      <c r="H249" s="181">
        <v>32.548200000000001</v>
      </c>
      <c r="I249" s="181">
        <v>8.2590000000000003</v>
      </c>
      <c r="J249" s="181">
        <v>12.012600000000001</v>
      </c>
      <c r="K249" s="181">
        <v>0.56799999999999995</v>
      </c>
      <c r="L249" s="181">
        <v>1.1594</v>
      </c>
      <c r="M249" s="181">
        <v>7.0350999999999999</v>
      </c>
      <c r="N249" s="181">
        <v>8.2154000000000007</v>
      </c>
      <c r="O249" s="181">
        <v>8.1433999999999997</v>
      </c>
      <c r="P249" s="181">
        <v>6.6026999999999996</v>
      </c>
      <c r="Q249" s="181">
        <v>8.8348999999999993</v>
      </c>
      <c r="R249" s="181">
        <v>12.575699999999999</v>
      </c>
      <c r="S249" s="124"/>
      <c r="T249" s="127"/>
      <c r="U249" s="128"/>
      <c r="V249" s="128"/>
      <c r="W249" s="128"/>
      <c r="X249" s="128"/>
      <c r="Y249" s="128"/>
      <c r="Z249" s="128"/>
      <c r="AA249" s="128"/>
      <c r="AB249" s="128"/>
      <c r="AC249" s="128"/>
      <c r="AD249" s="128"/>
      <c r="AE249" s="128"/>
      <c r="AF249" s="128"/>
      <c r="AG249" s="128"/>
      <c r="AH249" s="128"/>
    </row>
    <row r="250" spans="1:34" x14ac:dyDescent="0.3">
      <c r="A250" s="177" t="s">
        <v>1678</v>
      </c>
      <c r="B250" s="177" t="s">
        <v>1547</v>
      </c>
      <c r="C250" s="177">
        <v>120073</v>
      </c>
      <c r="D250" s="180">
        <v>44651</v>
      </c>
      <c r="E250" s="181">
        <v>50.264099999999999</v>
      </c>
      <c r="F250" s="181">
        <v>-1.5974999999999999</v>
      </c>
      <c r="G250" s="181">
        <v>82.834599999999995</v>
      </c>
      <c r="H250" s="181">
        <v>33.850099999999998</v>
      </c>
      <c r="I250" s="181">
        <v>9.5579999999999998</v>
      </c>
      <c r="J250" s="181">
        <v>13.3255</v>
      </c>
      <c r="K250" s="181">
        <v>1.9612000000000001</v>
      </c>
      <c r="L250" s="181">
        <v>2.6172</v>
      </c>
      <c r="M250" s="181">
        <v>8.5963999999999992</v>
      </c>
      <c r="N250" s="181">
        <v>9.8520000000000003</v>
      </c>
      <c r="O250" s="181">
        <v>9.9032</v>
      </c>
      <c r="P250" s="181">
        <v>7.86</v>
      </c>
      <c r="Q250" s="181">
        <v>8.9816000000000003</v>
      </c>
      <c r="R250" s="181">
        <v>14.41</v>
      </c>
      <c r="S250" s="124"/>
      <c r="T250" s="127"/>
      <c r="U250" s="128"/>
      <c r="V250" s="128"/>
      <c r="W250" s="128"/>
      <c r="X250" s="128"/>
      <c r="Y250" s="128"/>
      <c r="Z250" s="128"/>
      <c r="AA250" s="128"/>
      <c r="AB250" s="128"/>
      <c r="AC250" s="128"/>
      <c r="AD250" s="128"/>
      <c r="AE250" s="128"/>
      <c r="AF250" s="128"/>
      <c r="AG250" s="128"/>
      <c r="AH250" s="128"/>
    </row>
    <row r="251" spans="1:34" x14ac:dyDescent="0.3">
      <c r="A251" s="177" t="s">
        <v>1678</v>
      </c>
      <c r="B251" s="177" t="s">
        <v>1761</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1678</v>
      </c>
      <c r="B252" s="177" t="s">
        <v>1762</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1678</v>
      </c>
      <c r="B253" s="177" t="s">
        <v>1568</v>
      </c>
      <c r="C253" s="177">
        <v>102330</v>
      </c>
      <c r="D253" s="180">
        <v>44651</v>
      </c>
      <c r="E253" s="181">
        <v>55.878999999999998</v>
      </c>
      <c r="F253" s="181">
        <v>9.5391999999999992</v>
      </c>
      <c r="G253" s="181">
        <v>60.2605</v>
      </c>
      <c r="H253" s="181">
        <v>35.749400000000001</v>
      </c>
      <c r="I253" s="181">
        <v>13.6624</v>
      </c>
      <c r="J253" s="181">
        <v>14.329800000000001</v>
      </c>
      <c r="K253" s="181">
        <v>3.9175</v>
      </c>
      <c r="L253" s="181">
        <v>3.1455000000000002</v>
      </c>
      <c r="M253" s="181">
        <v>8.9616000000000007</v>
      </c>
      <c r="N253" s="181">
        <v>9.3963999999999999</v>
      </c>
      <c r="O253" s="181">
        <v>9.4536999999999995</v>
      </c>
      <c r="P253" s="181">
        <v>8.8833000000000002</v>
      </c>
      <c r="Q253" s="181">
        <v>10.0227</v>
      </c>
      <c r="R253" s="181">
        <v>13.311500000000001</v>
      </c>
      <c r="S253" s="124"/>
      <c r="T253" s="127"/>
      <c r="U253" s="128"/>
      <c r="V253" s="128"/>
      <c r="W253" s="128"/>
      <c r="X253" s="128"/>
      <c r="Y253" s="128"/>
      <c r="Z253" s="128"/>
      <c r="AA253" s="128"/>
      <c r="AB253" s="128"/>
      <c r="AC253" s="128"/>
      <c r="AD253" s="128"/>
      <c r="AE253" s="128"/>
      <c r="AF253" s="128"/>
      <c r="AG253" s="128"/>
      <c r="AH253" s="128"/>
    </row>
    <row r="254" spans="1:34" x14ac:dyDescent="0.3">
      <c r="A254" s="177" t="s">
        <v>1678</v>
      </c>
      <c r="B254" s="177" t="s">
        <v>1548</v>
      </c>
      <c r="C254" s="177">
        <v>120616</v>
      </c>
      <c r="D254" s="180">
        <v>44651</v>
      </c>
      <c r="E254" s="181">
        <v>59.967700000000001</v>
      </c>
      <c r="F254" s="181">
        <v>10.411099999999999</v>
      </c>
      <c r="G254" s="181">
        <v>61.090200000000003</v>
      </c>
      <c r="H254" s="181">
        <v>36.548000000000002</v>
      </c>
      <c r="I254" s="181">
        <v>14.444000000000001</v>
      </c>
      <c r="J254" s="181">
        <v>15.1136</v>
      </c>
      <c r="K254" s="181">
        <v>4.7069000000000001</v>
      </c>
      <c r="L254" s="181">
        <v>3.9903</v>
      </c>
      <c r="M254" s="181">
        <v>9.8932000000000002</v>
      </c>
      <c r="N254" s="181">
        <v>10.3691</v>
      </c>
      <c r="O254" s="181">
        <v>10.2949</v>
      </c>
      <c r="P254" s="181">
        <v>9.7293000000000003</v>
      </c>
      <c r="Q254" s="181">
        <v>10.9115</v>
      </c>
      <c r="R254" s="181">
        <v>14.2628</v>
      </c>
      <c r="S254" s="124"/>
      <c r="T254" s="127"/>
      <c r="U254" s="128"/>
      <c r="V254" s="128"/>
      <c r="W254" s="128"/>
      <c r="X254" s="128"/>
      <c r="Y254" s="128"/>
      <c r="Z254" s="128"/>
      <c r="AA254" s="128"/>
      <c r="AB254" s="128"/>
      <c r="AC254" s="128"/>
      <c r="AD254" s="128"/>
      <c r="AE254" s="128"/>
      <c r="AF254" s="128"/>
      <c r="AG254" s="128"/>
      <c r="AH254" s="128"/>
    </row>
    <row r="255" spans="1:34" x14ac:dyDescent="0.3">
      <c r="A255" s="177" t="s">
        <v>1678</v>
      </c>
      <c r="B255" s="177" t="s">
        <v>1549</v>
      </c>
      <c r="C255" s="177">
        <v>118491</v>
      </c>
      <c r="D255" s="180">
        <v>44651</v>
      </c>
      <c r="E255" s="181">
        <v>28.2303</v>
      </c>
      <c r="F255" s="181">
        <v>-19.642099999999999</v>
      </c>
      <c r="G255" s="181">
        <v>51.807899999999997</v>
      </c>
      <c r="H255" s="181">
        <v>25.111000000000001</v>
      </c>
      <c r="I255" s="181">
        <v>6.7870999999999997</v>
      </c>
      <c r="J255" s="181">
        <v>9.3536999999999999</v>
      </c>
      <c r="K255" s="181">
        <v>1.1323000000000001</v>
      </c>
      <c r="L255" s="181">
        <v>1.0548</v>
      </c>
      <c r="M255" s="181">
        <v>5.6273</v>
      </c>
      <c r="N255" s="181">
        <v>6.4969000000000001</v>
      </c>
      <c r="O255" s="181">
        <v>7.5785</v>
      </c>
      <c r="P255" s="181">
        <v>6.9427000000000003</v>
      </c>
      <c r="Q255" s="181">
        <v>8.8255999999999997</v>
      </c>
      <c r="R255" s="181">
        <v>11.4345</v>
      </c>
      <c r="S255" s="124"/>
      <c r="T255" s="127"/>
      <c r="U255" s="128"/>
      <c r="V255" s="128"/>
      <c r="W255" s="128"/>
      <c r="X255" s="128"/>
      <c r="Y255" s="128"/>
      <c r="Z255" s="128"/>
      <c r="AA255" s="128"/>
      <c r="AB255" s="128"/>
      <c r="AC255" s="128"/>
      <c r="AD255" s="128"/>
      <c r="AE255" s="128"/>
      <c r="AF255" s="128"/>
      <c r="AG255" s="128"/>
      <c r="AH255" s="128"/>
    </row>
    <row r="256" spans="1:34" x14ac:dyDescent="0.3">
      <c r="A256" s="177" t="s">
        <v>1678</v>
      </c>
      <c r="B256" s="177" t="s">
        <v>1569</v>
      </c>
      <c r="C256" s="177">
        <v>112353</v>
      </c>
      <c r="D256" s="180">
        <v>44651</v>
      </c>
      <c r="E256" s="181">
        <v>26.014600000000002</v>
      </c>
      <c r="F256" s="181">
        <v>-17.389600000000002</v>
      </c>
      <c r="G256" s="181">
        <v>51.899799999999999</v>
      </c>
      <c r="H256" s="181">
        <v>24.609000000000002</v>
      </c>
      <c r="I256" s="181">
        <v>6.0673000000000004</v>
      </c>
      <c r="J256" s="181">
        <v>8.5065000000000008</v>
      </c>
      <c r="K256" s="181">
        <v>0.19500000000000001</v>
      </c>
      <c r="L256" s="181">
        <v>0.10639999999999999</v>
      </c>
      <c r="M256" s="181">
        <v>4.6497000000000002</v>
      </c>
      <c r="N256" s="181">
        <v>5.5068000000000001</v>
      </c>
      <c r="O256" s="181">
        <v>6.5965999999999996</v>
      </c>
      <c r="P256" s="181">
        <v>5.992</v>
      </c>
      <c r="Q256" s="181">
        <v>8.2210000000000001</v>
      </c>
      <c r="R256" s="181">
        <v>10.3986</v>
      </c>
      <c r="S256" s="124"/>
      <c r="T256" s="127"/>
      <c r="U256" s="128"/>
      <c r="V256" s="128"/>
      <c r="W256" s="128"/>
      <c r="X256" s="128"/>
      <c r="Y256" s="128"/>
      <c r="Z256" s="128"/>
      <c r="AA256" s="128"/>
      <c r="AB256" s="128"/>
      <c r="AC256" s="128"/>
      <c r="AD256" s="128"/>
      <c r="AE256" s="128"/>
      <c r="AF256" s="128"/>
      <c r="AG256" s="128"/>
      <c r="AH256" s="128"/>
    </row>
    <row r="257" spans="1:34" x14ac:dyDescent="0.3">
      <c r="A257" s="177" t="s">
        <v>1678</v>
      </c>
      <c r="B257" s="177" t="s">
        <v>1550</v>
      </c>
      <c r="C257" s="177">
        <v>135689</v>
      </c>
      <c r="D257" s="180"/>
      <c r="E257" s="181"/>
      <c r="F257" s="181"/>
      <c r="G257" s="181"/>
      <c r="H257" s="181"/>
      <c r="I257" s="181"/>
      <c r="J257" s="181"/>
      <c r="K257" s="181"/>
      <c r="L257" s="181"/>
      <c r="M257" s="181"/>
      <c r="N257" s="181"/>
      <c r="O257" s="181"/>
      <c r="P257" s="181"/>
      <c r="Q257" s="181"/>
      <c r="R257" s="181"/>
      <c r="S257" s="124" t="s">
        <v>1905</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1678</v>
      </c>
      <c r="B258" s="177" t="s">
        <v>1570</v>
      </c>
      <c r="C258" s="177">
        <v>135692</v>
      </c>
      <c r="D258" s="180"/>
      <c r="E258" s="181"/>
      <c r="F258" s="181"/>
      <c r="G258" s="181"/>
      <c r="H258" s="181"/>
      <c r="I258" s="181"/>
      <c r="J258" s="181"/>
      <c r="K258" s="181"/>
      <c r="L258" s="181"/>
      <c r="M258" s="181"/>
      <c r="N258" s="181"/>
      <c r="O258" s="181"/>
      <c r="P258" s="181"/>
      <c r="Q258" s="181"/>
      <c r="R258" s="181"/>
      <c r="S258" s="124" t="s">
        <v>1905</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1678</v>
      </c>
      <c r="B259" s="177" t="s">
        <v>1571</v>
      </c>
      <c r="C259" s="177">
        <v>114859</v>
      </c>
      <c r="D259" s="180">
        <v>44651</v>
      </c>
      <c r="E259" s="181">
        <v>42.9908</v>
      </c>
      <c r="F259" s="181">
        <v>63.958100000000002</v>
      </c>
      <c r="G259" s="181">
        <v>90.925200000000004</v>
      </c>
      <c r="H259" s="181">
        <v>42.207700000000003</v>
      </c>
      <c r="I259" s="181">
        <v>24.294</v>
      </c>
      <c r="J259" s="181">
        <v>17.536300000000001</v>
      </c>
      <c r="K259" s="181">
        <v>1.6356999999999999</v>
      </c>
      <c r="L259" s="181">
        <v>2.0424000000000002</v>
      </c>
      <c r="M259" s="181">
        <v>8.9968000000000004</v>
      </c>
      <c r="N259" s="181">
        <v>11.443</v>
      </c>
      <c r="O259" s="181">
        <v>11.621</v>
      </c>
      <c r="P259" s="181">
        <v>8.9602000000000004</v>
      </c>
      <c r="Q259" s="181">
        <v>8.2768999999999995</v>
      </c>
      <c r="R259" s="181">
        <v>17.6617</v>
      </c>
      <c r="S259" s="124"/>
      <c r="T259" s="127"/>
      <c r="U259" s="128"/>
      <c r="V259" s="128"/>
      <c r="W259" s="128"/>
      <c r="X259" s="128"/>
      <c r="Y259" s="128"/>
      <c r="Z259" s="128"/>
      <c r="AA259" s="128"/>
      <c r="AB259" s="128"/>
      <c r="AC259" s="128"/>
      <c r="AD259" s="128"/>
      <c r="AE259" s="128"/>
      <c r="AF259" s="128"/>
      <c r="AG259" s="128"/>
      <c r="AH259" s="128"/>
    </row>
    <row r="260" spans="1:34" x14ac:dyDescent="0.3">
      <c r="A260" s="177" t="s">
        <v>1678</v>
      </c>
      <c r="B260" s="177" t="s">
        <v>1551</v>
      </c>
      <c r="C260" s="177">
        <v>120154</v>
      </c>
      <c r="D260" s="180">
        <v>44651</v>
      </c>
      <c r="E260" s="181">
        <v>47.5824</v>
      </c>
      <c r="F260" s="181">
        <v>65.242400000000004</v>
      </c>
      <c r="G260" s="181">
        <v>92.285300000000007</v>
      </c>
      <c r="H260" s="181">
        <v>43.614699999999999</v>
      </c>
      <c r="I260" s="181">
        <v>25.701899999999998</v>
      </c>
      <c r="J260" s="181">
        <v>18.9529</v>
      </c>
      <c r="K260" s="181">
        <v>3.0424000000000002</v>
      </c>
      <c r="L260" s="181">
        <v>3.4704999999999999</v>
      </c>
      <c r="M260" s="181">
        <v>10.508800000000001</v>
      </c>
      <c r="N260" s="181">
        <v>12.9842</v>
      </c>
      <c r="O260" s="181">
        <v>12.9907</v>
      </c>
      <c r="P260" s="181">
        <v>10.333</v>
      </c>
      <c r="Q260" s="181">
        <v>10.945</v>
      </c>
      <c r="R260" s="181">
        <v>19.161899999999999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77" t="s">
        <v>1678</v>
      </c>
      <c r="B261" s="177" t="s">
        <v>1552</v>
      </c>
      <c r="C261" s="177">
        <v>119852</v>
      </c>
      <c r="D261" s="180">
        <v>44651</v>
      </c>
      <c r="E261" s="181">
        <v>46.508000000000003</v>
      </c>
      <c r="F261" s="181">
        <v>-10.827199999999999</v>
      </c>
      <c r="G261" s="181">
        <v>63.639200000000002</v>
      </c>
      <c r="H261" s="181">
        <v>19.558800000000002</v>
      </c>
      <c r="I261" s="181">
        <v>8.7518999999999991</v>
      </c>
      <c r="J261" s="181">
        <v>17.569700000000001</v>
      </c>
      <c r="K261" s="181">
        <v>0.2024</v>
      </c>
      <c r="L261" s="181">
        <v>4.8569000000000004</v>
      </c>
      <c r="M261" s="181">
        <v>8.5632999999999999</v>
      </c>
      <c r="N261" s="181">
        <v>9.4459999999999997</v>
      </c>
      <c r="O261" s="181">
        <v>8.6811000000000007</v>
      </c>
      <c r="P261" s="181">
        <v>7.4435000000000002</v>
      </c>
      <c r="Q261" s="181">
        <v>8.2079000000000004</v>
      </c>
      <c r="R261" s="181">
        <v>12.558</v>
      </c>
      <c r="S261" s="124"/>
      <c r="T261" s="127"/>
      <c r="U261" s="128"/>
      <c r="V261" s="128"/>
      <c r="W261" s="128"/>
      <c r="X261" s="128"/>
      <c r="Y261" s="128"/>
      <c r="Z261" s="128"/>
      <c r="AA261" s="128"/>
      <c r="AB261" s="128"/>
      <c r="AC261" s="128"/>
      <c r="AD261" s="128"/>
      <c r="AE261" s="128"/>
      <c r="AF261" s="128"/>
      <c r="AG261" s="128"/>
      <c r="AH261" s="128"/>
    </row>
    <row r="262" spans="1:34" x14ac:dyDescent="0.3">
      <c r="A262" s="177" t="s">
        <v>1678</v>
      </c>
      <c r="B262" s="177" t="s">
        <v>1572</v>
      </c>
      <c r="C262" s="177">
        <v>112487</v>
      </c>
      <c r="D262" s="180">
        <v>44651</v>
      </c>
      <c r="E262" s="181">
        <v>43.746099999999998</v>
      </c>
      <c r="F262" s="181">
        <v>-11.427199999999999</v>
      </c>
      <c r="G262" s="181">
        <v>62.9848</v>
      </c>
      <c r="H262" s="181">
        <v>18.925000000000001</v>
      </c>
      <c r="I262" s="181">
        <v>8.1125000000000007</v>
      </c>
      <c r="J262" s="181">
        <v>16.9299</v>
      </c>
      <c r="K262" s="181">
        <v>-0.43530000000000002</v>
      </c>
      <c r="L262" s="181">
        <v>4.2007000000000003</v>
      </c>
      <c r="M262" s="181">
        <v>7.8914999999999997</v>
      </c>
      <c r="N262" s="181">
        <v>8.7657000000000007</v>
      </c>
      <c r="O262" s="181">
        <v>8.0585000000000004</v>
      </c>
      <c r="P262" s="181">
        <v>6.7577999999999996</v>
      </c>
      <c r="Q262" s="181">
        <v>6.0595999999999997</v>
      </c>
      <c r="R262" s="181">
        <v>11.9048</v>
      </c>
      <c r="S262" s="124"/>
      <c r="T262" s="127"/>
      <c r="U262" s="128"/>
      <c r="V262" s="128"/>
      <c r="W262" s="128"/>
      <c r="X262" s="128"/>
      <c r="Y262" s="128"/>
      <c r="Z262" s="128"/>
      <c r="AA262" s="128"/>
      <c r="AB262" s="128"/>
      <c r="AC262" s="128"/>
      <c r="AD262" s="128"/>
      <c r="AE262" s="128"/>
      <c r="AF262" s="128"/>
      <c r="AG262" s="128"/>
      <c r="AH262" s="128"/>
    </row>
    <row r="263" spans="1:34" x14ac:dyDescent="0.3">
      <c r="A263" s="177" t="s">
        <v>1678</v>
      </c>
      <c r="B263" s="177" t="s">
        <v>1573</v>
      </c>
      <c r="C263" s="177">
        <v>101869</v>
      </c>
      <c r="D263" s="180">
        <v>44651</v>
      </c>
      <c r="E263" s="181">
        <v>67.546400000000006</v>
      </c>
      <c r="F263" s="181">
        <v>-6.9154</v>
      </c>
      <c r="G263" s="181">
        <v>60.569200000000002</v>
      </c>
      <c r="H263" s="181">
        <v>24.6721</v>
      </c>
      <c r="I263" s="181">
        <v>7.6609999999999996</v>
      </c>
      <c r="J263" s="181">
        <v>10.263299999999999</v>
      </c>
      <c r="K263" s="181">
        <v>-1.9693000000000001</v>
      </c>
      <c r="L263" s="181">
        <v>1.9038999999999999</v>
      </c>
      <c r="M263" s="181">
        <v>6.1052999999999997</v>
      </c>
      <c r="N263" s="181">
        <v>6.6426999999999996</v>
      </c>
      <c r="O263" s="181">
        <v>7.5709</v>
      </c>
      <c r="P263" s="181">
        <v>6.4173</v>
      </c>
      <c r="Q263" s="181">
        <v>8.2797000000000001</v>
      </c>
      <c r="R263" s="181">
        <v>9.4863999999999997</v>
      </c>
      <c r="S263" s="124"/>
      <c r="T263" s="127"/>
      <c r="U263" s="128"/>
      <c r="V263" s="128"/>
      <c r="W263" s="128"/>
      <c r="X263" s="128"/>
      <c r="Y263" s="128"/>
      <c r="Z263" s="128"/>
      <c r="AA263" s="128"/>
      <c r="AB263" s="128"/>
      <c r="AC263" s="128"/>
      <c r="AD263" s="128"/>
      <c r="AE263" s="128"/>
      <c r="AF263" s="128"/>
      <c r="AG263" s="128"/>
      <c r="AH263" s="128"/>
    </row>
    <row r="264" spans="1:34" x14ac:dyDescent="0.3">
      <c r="A264" s="177" t="s">
        <v>1678</v>
      </c>
      <c r="B264" s="177" t="s">
        <v>1553</v>
      </c>
      <c r="C264" s="177">
        <v>120276</v>
      </c>
      <c r="D264" s="180">
        <v>44651</v>
      </c>
      <c r="E264" s="181">
        <v>72.584299999999999</v>
      </c>
      <c r="F264" s="181">
        <v>-5.9328000000000003</v>
      </c>
      <c r="G264" s="181">
        <v>61.507899999999999</v>
      </c>
      <c r="H264" s="181">
        <v>25.613199999999999</v>
      </c>
      <c r="I264" s="181">
        <v>8.5984999999999996</v>
      </c>
      <c r="J264" s="181">
        <v>11.207599999999999</v>
      </c>
      <c r="K264" s="181">
        <v>-1.0383</v>
      </c>
      <c r="L264" s="181">
        <v>2.8311000000000002</v>
      </c>
      <c r="M264" s="181">
        <v>7.0191999999999997</v>
      </c>
      <c r="N264" s="181">
        <v>7.5518999999999998</v>
      </c>
      <c r="O264" s="181">
        <v>8.5213000000000001</v>
      </c>
      <c r="P264" s="181">
        <v>7.3421000000000003</v>
      </c>
      <c r="Q264" s="181">
        <v>8.1076999999999995</v>
      </c>
      <c r="R264" s="181">
        <v>10.464700000000001</v>
      </c>
      <c r="S264" s="124"/>
      <c r="T264" s="127"/>
      <c r="U264" s="128"/>
      <c r="V264" s="128"/>
      <c r="W264" s="128"/>
      <c r="X264" s="128"/>
      <c r="Y264" s="128"/>
      <c r="Z264" s="128"/>
      <c r="AA264" s="128"/>
      <c r="AB264" s="128"/>
      <c r="AC264" s="128"/>
      <c r="AD264" s="128"/>
      <c r="AE264" s="128"/>
      <c r="AF264" s="128"/>
      <c r="AG264" s="128"/>
      <c r="AH264" s="128"/>
    </row>
    <row r="265" spans="1:34" x14ac:dyDescent="0.3">
      <c r="A265" s="177" t="s">
        <v>1678</v>
      </c>
      <c r="B265" s="177" t="s">
        <v>1912</v>
      </c>
      <c r="C265" s="177">
        <v>119156</v>
      </c>
      <c r="D265" s="180">
        <v>44651</v>
      </c>
      <c r="E265" s="181">
        <v>25.504799999999999</v>
      </c>
      <c r="F265" s="181">
        <v>-27.7423</v>
      </c>
      <c r="G265" s="181">
        <v>43.9499</v>
      </c>
      <c r="H265" s="181">
        <v>22.318100000000001</v>
      </c>
      <c r="I265" s="181">
        <v>11.891299999999999</v>
      </c>
      <c r="J265" s="181">
        <v>6.1627000000000001</v>
      </c>
      <c r="K265" s="181">
        <v>2.1999</v>
      </c>
      <c r="L265" s="181">
        <v>2.1842999999999999</v>
      </c>
      <c r="M265" s="181">
        <v>6.27</v>
      </c>
      <c r="N265" s="181">
        <v>6.1740000000000004</v>
      </c>
      <c r="O265" s="181">
        <v>6.9004000000000003</v>
      </c>
      <c r="P265" s="181">
        <v>6.8453999999999997</v>
      </c>
      <c r="Q265" s="181">
        <v>8.5584000000000007</v>
      </c>
      <c r="R265" s="181">
        <v>10.958600000000001</v>
      </c>
      <c r="S265" s="124"/>
      <c r="T265" s="127"/>
      <c r="U265" s="128"/>
      <c r="V265" s="128"/>
      <c r="W265" s="128"/>
      <c r="X265" s="128"/>
      <c r="Y265" s="128"/>
      <c r="Z265" s="128"/>
      <c r="AA265" s="128"/>
      <c r="AB265" s="128"/>
      <c r="AC265" s="128"/>
      <c r="AD265" s="128"/>
      <c r="AE265" s="128"/>
      <c r="AF265" s="128"/>
      <c r="AG265" s="128"/>
      <c r="AH265" s="128"/>
    </row>
    <row r="266" spans="1:34" x14ac:dyDescent="0.3">
      <c r="A266" s="177" t="s">
        <v>1678</v>
      </c>
      <c r="B266" s="177" t="s">
        <v>1913</v>
      </c>
      <c r="C266" s="177">
        <v>113142</v>
      </c>
      <c r="D266" s="180">
        <v>44651</v>
      </c>
      <c r="E266" s="181">
        <v>22.137799999999999</v>
      </c>
      <c r="F266" s="181">
        <v>-29.818200000000001</v>
      </c>
      <c r="G266" s="181">
        <v>41.857199999999999</v>
      </c>
      <c r="H266" s="181">
        <v>25.3249</v>
      </c>
      <c r="I266" s="181">
        <v>12.388999999999999</v>
      </c>
      <c r="J266" s="181">
        <v>5.2782999999999998</v>
      </c>
      <c r="K266" s="181">
        <v>0.57050000000000001</v>
      </c>
      <c r="L266" s="181">
        <v>0.35210000000000002</v>
      </c>
      <c r="M266" s="181">
        <v>4.4904000000000002</v>
      </c>
      <c r="N266" s="181">
        <v>4.3315999999999999</v>
      </c>
      <c r="O266" s="181">
        <v>5.2438000000000002</v>
      </c>
      <c r="P266" s="181">
        <v>5.0987</v>
      </c>
      <c r="Q266" s="181">
        <v>7.0411000000000001</v>
      </c>
      <c r="R266" s="181">
        <v>9.0094999999999992</v>
      </c>
      <c r="S266" s="124"/>
      <c r="T266" s="127"/>
      <c r="U266" s="128"/>
      <c r="V266" s="128"/>
      <c r="W266" s="128"/>
      <c r="X266" s="128"/>
      <c r="Y266" s="128"/>
      <c r="Z266" s="128"/>
      <c r="AA266" s="128"/>
      <c r="AB266" s="128"/>
      <c r="AC266" s="128"/>
      <c r="AD266" s="128"/>
      <c r="AE266" s="128"/>
      <c r="AF266" s="128"/>
      <c r="AG266" s="128"/>
      <c r="AH266" s="128"/>
    </row>
    <row r="267" spans="1:34" x14ac:dyDescent="0.3">
      <c r="A267" s="177" t="s">
        <v>1678</v>
      </c>
      <c r="B267" s="177" t="s">
        <v>1574</v>
      </c>
      <c r="C267" s="177">
        <v>102172</v>
      </c>
      <c r="D267" s="180">
        <v>44651</v>
      </c>
      <c r="E267" s="181">
        <v>44.602800000000002</v>
      </c>
      <c r="F267" s="181">
        <v>-5.8910999999999998</v>
      </c>
      <c r="G267" s="181">
        <v>10.9756</v>
      </c>
      <c r="H267" s="181">
        <v>9.9910999999999994</v>
      </c>
      <c r="I267" s="181">
        <v>6.0345000000000004</v>
      </c>
      <c r="J267" s="181">
        <v>7.5932000000000004</v>
      </c>
      <c r="K267" s="181">
        <v>4.742</v>
      </c>
      <c r="L267" s="181">
        <v>5.2366000000000001</v>
      </c>
      <c r="M267" s="181">
        <v>8.0784000000000002</v>
      </c>
      <c r="N267" s="181">
        <v>9.0373000000000001</v>
      </c>
      <c r="O267" s="181">
        <v>0.74580000000000002</v>
      </c>
      <c r="P267" s="181">
        <v>2.9348999999999998</v>
      </c>
      <c r="Q267" s="181">
        <v>8.5488999999999997</v>
      </c>
      <c r="R267" s="181">
        <v>10.4213</v>
      </c>
      <c r="S267" s="124"/>
      <c r="T267" s="127"/>
      <c r="U267" s="128"/>
      <c r="V267" s="128"/>
      <c r="W267" s="128"/>
      <c r="X267" s="128"/>
      <c r="Y267" s="128"/>
      <c r="Z267" s="128"/>
      <c r="AA267" s="128"/>
      <c r="AB267" s="128"/>
      <c r="AC267" s="128"/>
      <c r="AD267" s="128"/>
      <c r="AE267" s="128"/>
      <c r="AF267" s="128"/>
      <c r="AG267" s="128"/>
      <c r="AH267" s="128"/>
    </row>
    <row r="268" spans="1:34" x14ac:dyDescent="0.3">
      <c r="A268" s="177" t="s">
        <v>1678</v>
      </c>
      <c r="B268" s="177" t="s">
        <v>1554</v>
      </c>
      <c r="C268" s="177">
        <v>118726</v>
      </c>
      <c r="D268" s="180">
        <v>44651</v>
      </c>
      <c r="E268" s="181">
        <v>48.0276</v>
      </c>
      <c r="F268" s="181">
        <v>-5.2431000000000001</v>
      </c>
      <c r="G268" s="181">
        <v>11.588100000000001</v>
      </c>
      <c r="H268" s="181">
        <v>10.617900000000001</v>
      </c>
      <c r="I268" s="181">
        <v>6.6505000000000001</v>
      </c>
      <c r="J268" s="181">
        <v>8.2132000000000005</v>
      </c>
      <c r="K268" s="181">
        <v>5.3654000000000002</v>
      </c>
      <c r="L268" s="181">
        <v>5.8678999999999997</v>
      </c>
      <c r="M268" s="181">
        <v>8.7350999999999992</v>
      </c>
      <c r="N268" s="181">
        <v>9.7147000000000006</v>
      </c>
      <c r="O268" s="181">
        <v>1.415</v>
      </c>
      <c r="P268" s="181">
        <v>3.7134999999999998</v>
      </c>
      <c r="Q268" s="181">
        <v>7.1234999999999999</v>
      </c>
      <c r="R268" s="181">
        <v>11.099600000000001</v>
      </c>
      <c r="S268" s="124"/>
      <c r="T268" s="127"/>
      <c r="U268" s="128"/>
      <c r="V268" s="128"/>
      <c r="W268" s="128"/>
      <c r="X268" s="128"/>
      <c r="Y268" s="128"/>
      <c r="Z268" s="128"/>
      <c r="AA268" s="128"/>
      <c r="AB268" s="128"/>
      <c r="AC268" s="128"/>
      <c r="AD268" s="128"/>
      <c r="AE268" s="128"/>
      <c r="AF268" s="128"/>
      <c r="AG268" s="128"/>
      <c r="AH268" s="128"/>
    </row>
    <row r="269" spans="1:34" x14ac:dyDescent="0.3">
      <c r="A269" s="177" t="s">
        <v>1678</v>
      </c>
      <c r="B269" s="177" t="s">
        <v>1575</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1678</v>
      </c>
      <c r="B270" s="177" t="s">
        <v>1555</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1678</v>
      </c>
      <c r="B271" s="177" t="s">
        <v>1949</v>
      </c>
      <c r="C271" s="177">
        <v>119839</v>
      </c>
      <c r="D271" s="180">
        <v>44651</v>
      </c>
      <c r="E271" s="181">
        <v>57.184199999999997</v>
      </c>
      <c r="F271" s="181">
        <v>28.9374</v>
      </c>
      <c r="G271" s="181">
        <v>65.004099999999994</v>
      </c>
      <c r="H271" s="181">
        <v>33.302</v>
      </c>
      <c r="I271" s="181">
        <v>13.519399999999999</v>
      </c>
      <c r="J271" s="181">
        <v>8.1416000000000004</v>
      </c>
      <c r="K271" s="181">
        <v>-1.6373</v>
      </c>
      <c r="L271" s="181">
        <v>5.7365000000000004</v>
      </c>
      <c r="M271" s="181">
        <v>9.5787999999999993</v>
      </c>
      <c r="N271" s="181">
        <v>11.5374</v>
      </c>
      <c r="O271" s="181">
        <v>10.9481</v>
      </c>
      <c r="P271" s="181">
        <v>8.6820000000000004</v>
      </c>
      <c r="Q271" s="181">
        <v>9.9337</v>
      </c>
      <c r="R271" s="181">
        <v>17.7864</v>
      </c>
      <c r="S271" s="124"/>
      <c r="T271" s="127"/>
      <c r="U271" s="128"/>
      <c r="V271" s="128"/>
      <c r="W271" s="128"/>
      <c r="X271" s="128"/>
      <c r="Y271" s="128"/>
      <c r="Z271" s="128"/>
      <c r="AA271" s="128"/>
      <c r="AB271" s="128"/>
      <c r="AC271" s="128"/>
      <c r="AD271" s="128"/>
      <c r="AE271" s="128"/>
      <c r="AF271" s="128"/>
      <c r="AG271" s="128"/>
      <c r="AH271" s="128"/>
    </row>
    <row r="272" spans="1:34" x14ac:dyDescent="0.3">
      <c r="A272" s="177" t="s">
        <v>1678</v>
      </c>
      <c r="B272" s="177" t="s">
        <v>1950</v>
      </c>
      <c r="C272" s="177">
        <v>100968</v>
      </c>
      <c r="D272" s="180">
        <v>44651</v>
      </c>
      <c r="E272" s="181">
        <v>53.216099999999997</v>
      </c>
      <c r="F272" s="181">
        <v>28.4176</v>
      </c>
      <c r="G272" s="181">
        <v>64.446700000000007</v>
      </c>
      <c r="H272" s="181">
        <v>32.7545</v>
      </c>
      <c r="I272" s="181">
        <v>12.9785</v>
      </c>
      <c r="J272" s="181">
        <v>7.5978000000000003</v>
      </c>
      <c r="K272" s="181">
        <v>-2.1972999999999998</v>
      </c>
      <c r="L272" s="181">
        <v>5.2022000000000004</v>
      </c>
      <c r="M272" s="181">
        <v>8.9526000000000003</v>
      </c>
      <c r="N272" s="181">
        <v>10.896000000000001</v>
      </c>
      <c r="O272" s="181">
        <v>10.2959</v>
      </c>
      <c r="P272" s="181">
        <v>7.9055999999999997</v>
      </c>
      <c r="Q272" s="181">
        <v>8.2716999999999992</v>
      </c>
      <c r="R272" s="181">
        <v>17.091899999999999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77" t="s">
        <v>1678</v>
      </c>
      <c r="B273" s="177" t="s">
        <v>1576</v>
      </c>
      <c r="C273" s="177">
        <v>112868</v>
      </c>
      <c r="D273" s="180">
        <v>44651</v>
      </c>
      <c r="E273" s="181">
        <v>23.635400000000001</v>
      </c>
      <c r="F273" s="181">
        <v>-22.07</v>
      </c>
      <c r="G273" s="181">
        <v>42.668700000000001</v>
      </c>
      <c r="H273" s="181">
        <v>18.108799999999999</v>
      </c>
      <c r="I273" s="181">
        <v>2.1528</v>
      </c>
      <c r="J273" s="181">
        <v>6.7889999999999997</v>
      </c>
      <c r="K273" s="181">
        <v>-1.4277</v>
      </c>
      <c r="L273" s="181">
        <v>-0.15010000000000001</v>
      </c>
      <c r="M273" s="181">
        <v>12.3553</v>
      </c>
      <c r="N273" s="181">
        <v>12.449400000000001</v>
      </c>
      <c r="O273" s="181">
        <v>6.4930000000000003</v>
      </c>
      <c r="P273" s="181">
        <v>5.9665999999999997</v>
      </c>
      <c r="Q273" s="181">
        <v>7.3856999999999999</v>
      </c>
      <c r="R273" s="181">
        <v>13.858499999999999</v>
      </c>
      <c r="S273" s="124"/>
      <c r="T273" s="127"/>
      <c r="U273" s="128"/>
      <c r="V273" s="128"/>
      <c r="W273" s="128"/>
      <c r="X273" s="128"/>
      <c r="Y273" s="128"/>
      <c r="Z273" s="128"/>
      <c r="AA273" s="128"/>
      <c r="AB273" s="128"/>
      <c r="AC273" s="128"/>
      <c r="AD273" s="128"/>
      <c r="AE273" s="128"/>
      <c r="AF273" s="128"/>
      <c r="AG273" s="128"/>
      <c r="AH273" s="128"/>
    </row>
    <row r="274" spans="1:34" x14ac:dyDescent="0.3">
      <c r="A274" s="177" t="s">
        <v>1678</v>
      </c>
      <c r="B274" s="177" t="s">
        <v>1556</v>
      </c>
      <c r="C274" s="177">
        <v>119635</v>
      </c>
      <c r="D274" s="180">
        <v>44651</v>
      </c>
      <c r="E274" s="181">
        <v>25.2685</v>
      </c>
      <c r="F274" s="181">
        <v>-21.077300000000001</v>
      </c>
      <c r="G274" s="181">
        <v>43.634999999999998</v>
      </c>
      <c r="H274" s="181">
        <v>19.095600000000001</v>
      </c>
      <c r="I274" s="181">
        <v>3.13</v>
      </c>
      <c r="J274" s="181">
        <v>7.7577999999999996</v>
      </c>
      <c r="K274" s="181">
        <v>-0.46810000000000002</v>
      </c>
      <c r="L274" s="181">
        <v>0.81200000000000006</v>
      </c>
      <c r="M274" s="181">
        <v>13.381600000000001</v>
      </c>
      <c r="N274" s="181">
        <v>13.4847</v>
      </c>
      <c r="O274" s="181">
        <v>7.3636999999999997</v>
      </c>
      <c r="P274" s="181">
        <v>7.0156000000000001</v>
      </c>
      <c r="Q274" s="181">
        <v>8.4143000000000008</v>
      </c>
      <c r="R274" s="181">
        <v>14.7577</v>
      </c>
      <c r="S274" s="124"/>
      <c r="T274" s="127"/>
      <c r="U274" s="128"/>
      <c r="V274" s="128"/>
      <c r="W274" s="128"/>
      <c r="X274" s="128"/>
      <c r="Y274" s="128"/>
      <c r="Z274" s="128"/>
      <c r="AA274" s="128"/>
      <c r="AB274" s="128"/>
      <c r="AC274" s="128"/>
      <c r="AD274" s="128"/>
      <c r="AE274" s="128"/>
      <c r="AF274" s="128"/>
      <c r="AG274" s="128"/>
      <c r="AH274" s="128"/>
    </row>
    <row r="275" spans="1:34" x14ac:dyDescent="0.3">
      <c r="A275" s="177" t="s">
        <v>1678</v>
      </c>
      <c r="B275" s="177" t="s">
        <v>1557</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1678</v>
      </c>
      <c r="B276" s="177" t="s">
        <v>1577</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1678</v>
      </c>
      <c r="B277" s="177" t="s">
        <v>1558</v>
      </c>
      <c r="C277" s="177">
        <v>120779</v>
      </c>
      <c r="D277" s="180">
        <v>44651</v>
      </c>
      <c r="E277" s="181">
        <v>55.061100000000003</v>
      </c>
      <c r="F277" s="181">
        <v>-6.8929</v>
      </c>
      <c r="G277" s="181">
        <v>50.433900000000001</v>
      </c>
      <c r="H277" s="181">
        <v>24.834399999999999</v>
      </c>
      <c r="I277" s="181">
        <v>10.267899999999999</v>
      </c>
      <c r="J277" s="181">
        <v>12.4954</v>
      </c>
      <c r="K277" s="181">
        <v>0.82069999999999999</v>
      </c>
      <c r="L277" s="181">
        <v>1.4439</v>
      </c>
      <c r="M277" s="181">
        <v>12.144399999999999</v>
      </c>
      <c r="N277" s="181">
        <v>12.7888</v>
      </c>
      <c r="O277" s="181">
        <v>8.3544999999999998</v>
      </c>
      <c r="P277" s="181">
        <v>8.0756999999999994</v>
      </c>
      <c r="Q277" s="181">
        <v>9.8292999999999999</v>
      </c>
      <c r="R277" s="181">
        <v>18.120899999999999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1678</v>
      </c>
      <c r="B278" s="177" t="s">
        <v>1578</v>
      </c>
      <c r="C278" s="177">
        <v>102535</v>
      </c>
      <c r="D278" s="180">
        <v>44651</v>
      </c>
      <c r="E278" s="181">
        <v>51.896900000000002</v>
      </c>
      <c r="F278" s="181">
        <v>-7.4535999999999998</v>
      </c>
      <c r="G278" s="181">
        <v>49.881300000000003</v>
      </c>
      <c r="H278" s="181">
        <v>24.2866</v>
      </c>
      <c r="I278" s="181">
        <v>9.7166999999999994</v>
      </c>
      <c r="J278" s="181">
        <v>11.940099999999999</v>
      </c>
      <c r="K278" s="181">
        <v>0.26979999999999998</v>
      </c>
      <c r="L278" s="181">
        <v>0.89</v>
      </c>
      <c r="M278" s="181">
        <v>11.537699999999999</v>
      </c>
      <c r="N278" s="181">
        <v>12.1494</v>
      </c>
      <c r="O278" s="181">
        <v>7.6768000000000001</v>
      </c>
      <c r="P278" s="181">
        <v>7.3829000000000002</v>
      </c>
      <c r="Q278" s="181">
        <v>9.4146999999999998</v>
      </c>
      <c r="R278" s="181">
        <v>17.4086</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355.28051282051274</v>
      </c>
      <c r="G279" s="183">
        <v>176.6396871794872</v>
      </c>
      <c r="H279" s="183">
        <v>77.058576923076942</v>
      </c>
      <c r="I279" s="183">
        <v>35.055371794871789</v>
      </c>
      <c r="J279" s="183">
        <v>23.257117948717948</v>
      </c>
      <c r="K279" s="183">
        <v>6.0826282051282039</v>
      </c>
      <c r="L279" s="183">
        <v>4.6659076923076928</v>
      </c>
      <c r="M279" s="183">
        <v>9.309035897435896</v>
      </c>
      <c r="N279" s="183">
        <v>10.373879487179485</v>
      </c>
      <c r="O279" s="183">
        <v>8.4554076923076931</v>
      </c>
      <c r="P279" s="183">
        <v>7.3505692307692305</v>
      </c>
      <c r="Q279" s="183">
        <v>8.925410256410256</v>
      </c>
      <c r="R279" s="183">
        <v>14.535007692307694</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2.883</v>
      </c>
      <c r="G280" s="183">
        <v>62.9848</v>
      </c>
      <c r="H280" s="183">
        <v>26.3491</v>
      </c>
      <c r="I280" s="183">
        <v>9.5579999999999998</v>
      </c>
      <c r="J280" s="183">
        <v>11.940099999999999</v>
      </c>
      <c r="K280" s="183">
        <v>1.331</v>
      </c>
      <c r="L280" s="183">
        <v>2.6172</v>
      </c>
      <c r="M280" s="183">
        <v>8.0784000000000002</v>
      </c>
      <c r="N280" s="183">
        <v>9.7143999999999995</v>
      </c>
      <c r="O280" s="183">
        <v>8.6811000000000007</v>
      </c>
      <c r="P280" s="183">
        <v>7.3536000000000001</v>
      </c>
      <c r="Q280" s="183">
        <v>8.8255999999999997</v>
      </c>
      <c r="R280" s="183">
        <v>14.1294</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44651</v>
      </c>
      <c r="E283" s="181">
        <v>75.44</v>
      </c>
      <c r="F283" s="181">
        <v>9.2899999999999996E-2</v>
      </c>
      <c r="G283" s="181">
        <v>1.7397</v>
      </c>
      <c r="H283" s="181">
        <v>1.5752999999999999</v>
      </c>
      <c r="I283" s="181">
        <v>1.0447</v>
      </c>
      <c r="J283" s="181">
        <v>3.2576000000000001</v>
      </c>
      <c r="K283" s="181">
        <v>-2.0640999999999998</v>
      </c>
      <c r="L283" s="181">
        <v>-1.5144</v>
      </c>
      <c r="M283" s="181">
        <v>7.7713999999999999</v>
      </c>
      <c r="N283" s="181">
        <v>19.689</v>
      </c>
      <c r="O283" s="181">
        <v>15.6357</v>
      </c>
      <c r="P283" s="181">
        <v>14.7277</v>
      </c>
      <c r="Q283" s="181">
        <v>14.441000000000001</v>
      </c>
      <c r="R283" s="181">
        <v>43.8245</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44651</v>
      </c>
      <c r="E284" s="181">
        <v>85.12</v>
      </c>
      <c r="F284" s="181">
        <v>0.10580000000000001</v>
      </c>
      <c r="G284" s="181">
        <v>1.7573000000000001</v>
      </c>
      <c r="H284" s="181">
        <v>1.5993999999999999</v>
      </c>
      <c r="I284" s="181">
        <v>1.1046</v>
      </c>
      <c r="J284" s="181">
        <v>3.3761999999999999</v>
      </c>
      <c r="K284" s="181">
        <v>-1.7430000000000001</v>
      </c>
      <c r="L284" s="181">
        <v>-0.88500000000000001</v>
      </c>
      <c r="M284" s="181">
        <v>8.8213000000000008</v>
      </c>
      <c r="N284" s="181">
        <v>21.253599999999999</v>
      </c>
      <c r="O284" s="181">
        <v>17.039300000000001</v>
      </c>
      <c r="P284" s="181">
        <v>16.230499999999999</v>
      </c>
      <c r="Q284" s="181">
        <v>18.666699999999999</v>
      </c>
      <c r="R284" s="181">
        <v>45.676499999999997</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44651</v>
      </c>
      <c r="E285" s="181">
        <v>82.721000000000004</v>
      </c>
      <c r="F285" s="181">
        <v>0.1671</v>
      </c>
      <c r="G285" s="181">
        <v>1.8017000000000001</v>
      </c>
      <c r="H285" s="181">
        <v>1.7491000000000001</v>
      </c>
      <c r="I285" s="181">
        <v>1.7053</v>
      </c>
      <c r="J285" s="181">
        <v>3.7982999999999998</v>
      </c>
      <c r="K285" s="181">
        <v>0.2339</v>
      </c>
      <c r="L285" s="181">
        <v>-0.8569</v>
      </c>
      <c r="M285" s="181">
        <v>9.2733000000000008</v>
      </c>
      <c r="N285" s="181">
        <v>18.555599999999998</v>
      </c>
      <c r="O285" s="181">
        <v>16.180700000000002</v>
      </c>
      <c r="P285" s="181">
        <v>15.317</v>
      </c>
      <c r="Q285" s="181">
        <v>13.4979</v>
      </c>
      <c r="R285" s="181">
        <v>44.882399999999997</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44651</v>
      </c>
      <c r="E286" s="181">
        <v>93.313999999999993</v>
      </c>
      <c r="F286" s="181">
        <v>0.17180000000000001</v>
      </c>
      <c r="G286" s="181">
        <v>1.8133999999999999</v>
      </c>
      <c r="H286" s="181">
        <v>1.7789999999999999</v>
      </c>
      <c r="I286" s="181">
        <v>1.7634000000000001</v>
      </c>
      <c r="J286" s="181">
        <v>3.9293</v>
      </c>
      <c r="K286" s="181">
        <v>0.58099999999999996</v>
      </c>
      <c r="L286" s="181">
        <v>-0.18179999999999999</v>
      </c>
      <c r="M286" s="181">
        <v>10.401999999999999</v>
      </c>
      <c r="N286" s="181">
        <v>20.186499999999999</v>
      </c>
      <c r="O286" s="181">
        <v>17.792300000000001</v>
      </c>
      <c r="P286" s="181">
        <v>16.9299</v>
      </c>
      <c r="Q286" s="181">
        <v>16.1113</v>
      </c>
      <c r="R286" s="181">
        <v>46.858800000000002</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1763</v>
      </c>
      <c r="C287" s="177">
        <v>119835</v>
      </c>
      <c r="D287" s="180">
        <v>44651</v>
      </c>
      <c r="E287" s="181">
        <v>211.9872</v>
      </c>
      <c r="F287" s="181">
        <v>0.21390000000000001</v>
      </c>
      <c r="G287" s="181">
        <v>1.3998999999999999</v>
      </c>
      <c r="H287" s="181">
        <v>1.5031000000000001</v>
      </c>
      <c r="I287" s="181">
        <v>1.3567</v>
      </c>
      <c r="J287" s="181">
        <v>4.0704000000000002</v>
      </c>
      <c r="K287" s="181">
        <v>-1.3332999999999999</v>
      </c>
      <c r="L287" s="181">
        <v>3.0242</v>
      </c>
      <c r="M287" s="181">
        <v>16.327100000000002</v>
      </c>
      <c r="N287" s="181">
        <v>31.3432</v>
      </c>
      <c r="O287" s="181">
        <v>22.4314</v>
      </c>
      <c r="P287" s="181">
        <v>15.628399999999999</v>
      </c>
      <c r="Q287" s="181">
        <v>14.810700000000001</v>
      </c>
      <c r="R287" s="181">
        <v>63.829700000000003</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1881</v>
      </c>
      <c r="C288" s="177">
        <v>119724</v>
      </c>
      <c r="D288" s="180">
        <v>44651</v>
      </c>
      <c r="E288" s="181">
        <v>62.053819208057703</v>
      </c>
      <c r="F288" s="181">
        <v>0.21390000000000001</v>
      </c>
      <c r="G288" s="181">
        <v>1.4</v>
      </c>
      <c r="H288" s="181">
        <v>1.5031000000000001</v>
      </c>
      <c r="I288" s="181">
        <v>1.3568</v>
      </c>
      <c r="J288" s="181">
        <v>4.0702999999999996</v>
      </c>
      <c r="K288" s="181">
        <v>-1.3333999999999999</v>
      </c>
      <c r="L288" s="181">
        <v>3.0226000000000002</v>
      </c>
      <c r="M288" s="181">
        <v>16.325099999999999</v>
      </c>
      <c r="N288" s="181">
        <v>31.3414</v>
      </c>
      <c r="O288" s="181">
        <v>22.431100000000001</v>
      </c>
      <c r="P288" s="181">
        <v>15.656499999999999</v>
      </c>
      <c r="Q288" s="181">
        <v>14.823</v>
      </c>
      <c r="R288" s="181">
        <v>63.828499999999998</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1764</v>
      </c>
      <c r="C289" s="177">
        <v>102414</v>
      </c>
      <c r="D289" s="180">
        <v>44651</v>
      </c>
      <c r="E289" s="181">
        <v>505.80212107462103</v>
      </c>
      <c r="F289" s="181">
        <v>0.2117</v>
      </c>
      <c r="G289" s="181">
        <v>1.3932</v>
      </c>
      <c r="H289" s="181">
        <v>1.4872000000000001</v>
      </c>
      <c r="I289" s="181">
        <v>1.3248</v>
      </c>
      <c r="J289" s="181">
        <v>3.9916999999999998</v>
      </c>
      <c r="K289" s="181">
        <v>-1.5362</v>
      </c>
      <c r="L289" s="181">
        <v>2.6234000000000002</v>
      </c>
      <c r="M289" s="181">
        <v>15.648</v>
      </c>
      <c r="N289" s="181">
        <v>30.360099999999999</v>
      </c>
      <c r="O289" s="181">
        <v>21.651299999999999</v>
      </c>
      <c r="P289" s="181">
        <v>14.8584</v>
      </c>
      <c r="Q289" s="181">
        <v>18.349499999999999</v>
      </c>
      <c r="R289" s="181">
        <v>62.716299999999997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1882</v>
      </c>
      <c r="C290" s="177">
        <v>100915</v>
      </c>
      <c r="D290" s="180">
        <v>44651</v>
      </c>
      <c r="E290" s="181">
        <v>509.39457891164102</v>
      </c>
      <c r="F290" s="181">
        <v>0.21160000000000001</v>
      </c>
      <c r="G290" s="181">
        <v>1.393</v>
      </c>
      <c r="H290" s="181">
        <v>1.4871000000000001</v>
      </c>
      <c r="I290" s="181">
        <v>1.3248</v>
      </c>
      <c r="J290" s="181">
        <v>3.9918</v>
      </c>
      <c r="K290" s="181">
        <v>-1.5363</v>
      </c>
      <c r="L290" s="181">
        <v>2.6234999999999999</v>
      </c>
      <c r="M290" s="181">
        <v>15.6495</v>
      </c>
      <c r="N290" s="181">
        <v>30.362100000000002</v>
      </c>
      <c r="O290" s="181">
        <v>21.653199999999998</v>
      </c>
      <c r="P290" s="181">
        <v>14.8597</v>
      </c>
      <c r="Q290" s="181">
        <v>18.8568</v>
      </c>
      <c r="R290" s="181">
        <v>62.718499999999999</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0.17358750000000001</v>
      </c>
      <c r="G291" s="183">
        <v>1.5872750000000002</v>
      </c>
      <c r="H291" s="183">
        <v>1.5854124999999999</v>
      </c>
      <c r="I291" s="183">
        <v>1.3726375</v>
      </c>
      <c r="J291" s="183">
        <v>3.8107000000000002</v>
      </c>
      <c r="K291" s="183">
        <v>-1.0914250000000001</v>
      </c>
      <c r="L291" s="183">
        <v>0.9819500000000001</v>
      </c>
      <c r="M291" s="183">
        <v>12.527212499999999</v>
      </c>
      <c r="N291" s="183">
        <v>25.386437499999996</v>
      </c>
      <c r="O291" s="183">
        <v>19.351875</v>
      </c>
      <c r="P291" s="183">
        <v>15.5260125</v>
      </c>
      <c r="Q291" s="183">
        <v>16.194612500000002</v>
      </c>
      <c r="R291" s="183">
        <v>54.291899999999998</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0.19170000000000001</v>
      </c>
      <c r="G292" s="183">
        <v>1.56985</v>
      </c>
      <c r="H292" s="183">
        <v>1.5392000000000001</v>
      </c>
      <c r="I292" s="183">
        <v>1.3407499999999999</v>
      </c>
      <c r="J292" s="183">
        <v>3.9604999999999997</v>
      </c>
      <c r="K292" s="183">
        <v>-1.4348000000000001</v>
      </c>
      <c r="L292" s="183">
        <v>1.2208000000000001</v>
      </c>
      <c r="M292" s="183">
        <v>13.024999999999999</v>
      </c>
      <c r="N292" s="183">
        <v>25.806849999999997</v>
      </c>
      <c r="O292" s="183">
        <v>19.721800000000002</v>
      </c>
      <c r="P292" s="183">
        <v>15.4727</v>
      </c>
      <c r="Q292" s="183">
        <v>15.46715</v>
      </c>
      <c r="R292" s="183">
        <v>54.787549999999996</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44651</v>
      </c>
      <c r="E295" s="181">
        <v>90.189599999999999</v>
      </c>
      <c r="F295" s="181">
        <v>27.621600000000001</v>
      </c>
      <c r="G295" s="181">
        <v>13.3428</v>
      </c>
      <c r="H295" s="181">
        <v>14.098599999999999</v>
      </c>
      <c r="I295" s="181">
        <v>12.148300000000001</v>
      </c>
      <c r="J295" s="181">
        <v>6.6681999999999997</v>
      </c>
      <c r="K295" s="181">
        <v>4.7725</v>
      </c>
      <c r="L295" s="181">
        <v>3.665</v>
      </c>
      <c r="M295" s="181">
        <v>4.5561999999999996</v>
      </c>
      <c r="N295" s="181">
        <v>4.9885000000000002</v>
      </c>
      <c r="O295" s="181">
        <v>7.9507000000000003</v>
      </c>
      <c r="P295" s="181">
        <v>7.6849999999999996</v>
      </c>
      <c r="Q295" s="181">
        <v>9.1601999999999997</v>
      </c>
      <c r="R295" s="181">
        <v>7.3555000000000001</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44651</v>
      </c>
      <c r="E296" s="181">
        <v>91.205500000000001</v>
      </c>
      <c r="F296" s="181">
        <v>27.794699999999999</v>
      </c>
      <c r="G296" s="181">
        <v>13.514900000000001</v>
      </c>
      <c r="H296" s="181">
        <v>14.2745</v>
      </c>
      <c r="I296" s="181">
        <v>12.315300000000001</v>
      </c>
      <c r="J296" s="181">
        <v>6.8323999999999998</v>
      </c>
      <c r="K296" s="181">
        <v>4.9355000000000002</v>
      </c>
      <c r="L296" s="181">
        <v>3.8279999999999998</v>
      </c>
      <c r="M296" s="181">
        <v>4.7220000000000004</v>
      </c>
      <c r="N296" s="181">
        <v>5.1571999999999996</v>
      </c>
      <c r="O296" s="181">
        <v>8.1100999999999992</v>
      </c>
      <c r="P296" s="181">
        <v>7.8326000000000002</v>
      </c>
      <c r="Q296" s="181">
        <v>8.6008999999999993</v>
      </c>
      <c r="R296" s="181">
        <v>7.5266000000000002</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44651</v>
      </c>
      <c r="E297" s="181">
        <v>14.26</v>
      </c>
      <c r="F297" s="181">
        <v>17.926100000000002</v>
      </c>
      <c r="G297" s="181">
        <v>12.811500000000001</v>
      </c>
      <c r="H297" s="181">
        <v>9.4511000000000003</v>
      </c>
      <c r="I297" s="181">
        <v>8.4374000000000002</v>
      </c>
      <c r="J297" s="181">
        <v>5.6414999999999997</v>
      </c>
      <c r="K297" s="181">
        <v>4.7649999999999997</v>
      </c>
      <c r="L297" s="181">
        <v>3.9948000000000001</v>
      </c>
      <c r="M297" s="181">
        <v>4.8235000000000001</v>
      </c>
      <c r="N297" s="181">
        <v>5.1125999999999996</v>
      </c>
      <c r="O297" s="181">
        <v>7.2069999999999999</v>
      </c>
      <c r="P297" s="181"/>
      <c r="Q297" s="181">
        <v>7.8121</v>
      </c>
      <c r="R297" s="181">
        <v>7.5141</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44651</v>
      </c>
      <c r="E298" s="181">
        <v>13.756500000000001</v>
      </c>
      <c r="F298" s="181">
        <v>17.2545</v>
      </c>
      <c r="G298" s="181">
        <v>12.1288</v>
      </c>
      <c r="H298" s="181">
        <v>8.8086000000000002</v>
      </c>
      <c r="I298" s="181">
        <v>7.7744999999999997</v>
      </c>
      <c r="J298" s="181">
        <v>4.968</v>
      </c>
      <c r="K298" s="181">
        <v>4.0884999999999998</v>
      </c>
      <c r="L298" s="181">
        <v>3.3121</v>
      </c>
      <c r="M298" s="181">
        <v>4.1344000000000003</v>
      </c>
      <c r="N298" s="181">
        <v>4.4104999999999999</v>
      </c>
      <c r="O298" s="181">
        <v>6.4490999999999996</v>
      </c>
      <c r="P298" s="181"/>
      <c r="Q298" s="181">
        <v>6.9938000000000002</v>
      </c>
      <c r="R298" s="181">
        <v>6.7850000000000001</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2008</v>
      </c>
      <c r="C299" s="177">
        <v>150235</v>
      </c>
      <c r="D299" s="180">
        <v>44651</v>
      </c>
      <c r="E299" s="181">
        <v>22.3613</v>
      </c>
      <c r="F299" s="181">
        <v>19.4345</v>
      </c>
      <c r="G299" s="181">
        <v>5.0621999999999998</v>
      </c>
      <c r="H299" s="181">
        <v>6.3269000000000002</v>
      </c>
      <c r="I299" s="181">
        <v>6.8384999999999998</v>
      </c>
      <c r="J299" s="181">
        <v>1.1384000000000001</v>
      </c>
      <c r="K299" s="181">
        <v>2.3807</v>
      </c>
      <c r="L299" s="181">
        <v>2.1465000000000001</v>
      </c>
      <c r="M299" s="181">
        <v>2.7854999999999999</v>
      </c>
      <c r="N299" s="181">
        <v>3.2477999999999998</v>
      </c>
      <c r="O299" s="181">
        <v>3.5011999999999999</v>
      </c>
      <c r="P299" s="181">
        <v>4.726</v>
      </c>
      <c r="Q299" s="181">
        <v>6.1896000000000004</v>
      </c>
      <c r="R299" s="181">
        <v>5.2489999999999997</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2009</v>
      </c>
      <c r="C300" s="177">
        <v>150237</v>
      </c>
      <c r="D300" s="180">
        <v>44651</v>
      </c>
      <c r="E300" s="181">
        <v>23.501999999999999</v>
      </c>
      <c r="F300" s="181">
        <v>19.734500000000001</v>
      </c>
      <c r="G300" s="181">
        <v>5.4381000000000004</v>
      </c>
      <c r="H300" s="181">
        <v>6.7312000000000003</v>
      </c>
      <c r="I300" s="181">
        <v>7.2417999999999996</v>
      </c>
      <c r="J300" s="181">
        <v>1.54</v>
      </c>
      <c r="K300" s="181">
        <v>2.7904</v>
      </c>
      <c r="L300" s="181">
        <v>2.6097000000000001</v>
      </c>
      <c r="M300" s="181">
        <v>3.3725000000000001</v>
      </c>
      <c r="N300" s="181">
        <v>3.8914</v>
      </c>
      <c r="O300" s="181">
        <v>4.0391000000000004</v>
      </c>
      <c r="P300" s="181">
        <v>5.2365000000000004</v>
      </c>
      <c r="Q300" s="181">
        <v>7.1384999999999996</v>
      </c>
      <c r="R300" s="181">
        <v>5.8532999999999999</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44651</v>
      </c>
      <c r="E301" s="181">
        <v>18.872699999999998</v>
      </c>
      <c r="F301" s="181">
        <v>9.8660999999999994</v>
      </c>
      <c r="G301" s="181">
        <v>8.9030000000000005</v>
      </c>
      <c r="H301" s="181">
        <v>7.1379999999999999</v>
      </c>
      <c r="I301" s="181">
        <v>5.5514000000000001</v>
      </c>
      <c r="J301" s="181">
        <v>4.22</v>
      </c>
      <c r="K301" s="181">
        <v>4.0191999999999997</v>
      </c>
      <c r="L301" s="181">
        <v>3.2909999999999999</v>
      </c>
      <c r="M301" s="181">
        <v>4.0654000000000003</v>
      </c>
      <c r="N301" s="181">
        <v>4.3642000000000003</v>
      </c>
      <c r="O301" s="181">
        <v>7.2679</v>
      </c>
      <c r="P301" s="181">
        <v>7.0759999999999996</v>
      </c>
      <c r="Q301" s="181">
        <v>8.1067999999999998</v>
      </c>
      <c r="R301" s="181">
        <v>6.1867999999999999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44651</v>
      </c>
      <c r="E302" s="181">
        <v>17.985299999999999</v>
      </c>
      <c r="F302" s="181">
        <v>9.3377999999999997</v>
      </c>
      <c r="G302" s="181">
        <v>8.2585999999999995</v>
      </c>
      <c r="H302" s="181">
        <v>6.5023</v>
      </c>
      <c r="I302" s="181">
        <v>4.9089</v>
      </c>
      <c r="J302" s="181">
        <v>3.5787</v>
      </c>
      <c r="K302" s="181">
        <v>3.3650000000000002</v>
      </c>
      <c r="L302" s="181">
        <v>2.6414</v>
      </c>
      <c r="M302" s="181">
        <v>3.4076</v>
      </c>
      <c r="N302" s="181">
        <v>3.7077</v>
      </c>
      <c r="O302" s="181">
        <v>6.5498000000000003</v>
      </c>
      <c r="P302" s="181">
        <v>6.3503999999999996</v>
      </c>
      <c r="Q302" s="181">
        <v>7.4696999999999996</v>
      </c>
      <c r="R302" s="181">
        <v>5.5063000000000004</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44651</v>
      </c>
      <c r="E303" s="181">
        <v>13.311199999999999</v>
      </c>
      <c r="F303" s="181">
        <v>3.8393000000000002</v>
      </c>
      <c r="G303" s="181">
        <v>18.9496</v>
      </c>
      <c r="H303" s="181">
        <v>10.952</v>
      </c>
      <c r="I303" s="181">
        <v>9.9088999999999992</v>
      </c>
      <c r="J303" s="181">
        <v>3.7357</v>
      </c>
      <c r="K303" s="181">
        <v>4.4196999999999997</v>
      </c>
      <c r="L303" s="181">
        <v>3.9201000000000001</v>
      </c>
      <c r="M303" s="181">
        <v>3.9782999999999999</v>
      </c>
      <c r="N303" s="181">
        <v>3.9881000000000002</v>
      </c>
      <c r="O303" s="181">
        <v>7.3383000000000003</v>
      </c>
      <c r="P303" s="181"/>
      <c r="Q303" s="181">
        <v>8.3751999999999995</v>
      </c>
      <c r="R303" s="181">
        <v>6.0591999999999997</v>
      </c>
      <c r="S303" s="124" t="s">
        <v>1904</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44651</v>
      </c>
      <c r="E304" s="181">
        <v>13.1922</v>
      </c>
      <c r="F304" s="181">
        <v>3.5972</v>
      </c>
      <c r="G304" s="181">
        <v>18.750800000000002</v>
      </c>
      <c r="H304" s="181">
        <v>10.6938</v>
      </c>
      <c r="I304" s="181">
        <v>9.68</v>
      </c>
      <c r="J304" s="181">
        <v>3.4910999999999999</v>
      </c>
      <c r="K304" s="181">
        <v>4.1742999999999997</v>
      </c>
      <c r="L304" s="181">
        <v>3.6688000000000001</v>
      </c>
      <c r="M304" s="181">
        <v>3.7222</v>
      </c>
      <c r="N304" s="181">
        <v>3.7269000000000001</v>
      </c>
      <c r="O304" s="181">
        <v>7.0671999999999997</v>
      </c>
      <c r="P304" s="181"/>
      <c r="Q304" s="181">
        <v>8.1019000000000005</v>
      </c>
      <c r="R304" s="181">
        <v>5.7926000000000002</v>
      </c>
      <c r="S304" s="124" t="s">
        <v>1904</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1765</v>
      </c>
      <c r="C307" s="177">
        <v>148795</v>
      </c>
      <c r="D307" s="180">
        <v>44651</v>
      </c>
      <c r="E307" s="181">
        <v>10.740500000000001</v>
      </c>
      <c r="F307" s="181">
        <v>-19.6998</v>
      </c>
      <c r="G307" s="181">
        <v>34.7622</v>
      </c>
      <c r="H307" s="181">
        <v>20.176600000000001</v>
      </c>
      <c r="I307" s="181">
        <v>9.7459000000000007</v>
      </c>
      <c r="J307" s="181">
        <v>3.8824999999999998</v>
      </c>
      <c r="K307" s="181">
        <v>3.6192000000000002</v>
      </c>
      <c r="L307" s="181">
        <v>3.72</v>
      </c>
      <c r="M307" s="181">
        <v>5.6997999999999998</v>
      </c>
      <c r="N307" s="181">
        <v>6.2500999999999998</v>
      </c>
      <c r="O307" s="181"/>
      <c r="P307" s="181"/>
      <c r="Q307" s="181">
        <v>7.1414</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1766</v>
      </c>
      <c r="C308" s="177">
        <v>148797</v>
      </c>
      <c r="D308" s="180">
        <v>44651</v>
      </c>
      <c r="E308" s="181">
        <v>10.7235</v>
      </c>
      <c r="F308" s="181">
        <v>-20.071000000000002</v>
      </c>
      <c r="G308" s="181">
        <v>34.589300000000001</v>
      </c>
      <c r="H308" s="181">
        <v>20.012699999999999</v>
      </c>
      <c r="I308" s="181">
        <v>9.5654000000000003</v>
      </c>
      <c r="J308" s="181">
        <v>3.7229000000000001</v>
      </c>
      <c r="K308" s="181">
        <v>3.4594999999999998</v>
      </c>
      <c r="L308" s="181">
        <v>3.5632000000000001</v>
      </c>
      <c r="M308" s="181">
        <v>5.5404999999999998</v>
      </c>
      <c r="N308" s="181">
        <v>6.0871000000000004</v>
      </c>
      <c r="O308" s="181"/>
      <c r="P308" s="181"/>
      <c r="Q308" s="181">
        <v>6.9776999999999996</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44651</v>
      </c>
      <c r="E309" s="181">
        <v>80.360600000000005</v>
      </c>
      <c r="F309" s="181">
        <v>16.631399999999999</v>
      </c>
      <c r="G309" s="181">
        <v>9.0150000000000006</v>
      </c>
      <c r="H309" s="181">
        <v>6.0804</v>
      </c>
      <c r="I309" s="181">
        <v>5.2240000000000002</v>
      </c>
      <c r="J309" s="181">
        <v>3.4782999999999999</v>
      </c>
      <c r="K309" s="181">
        <v>3.4154</v>
      </c>
      <c r="L309" s="181">
        <v>3.08</v>
      </c>
      <c r="M309" s="181">
        <v>3.9544999999999999</v>
      </c>
      <c r="N309" s="181">
        <v>4.0797999999999996</v>
      </c>
      <c r="O309" s="181">
        <v>6.6154999999999999</v>
      </c>
      <c r="P309" s="181">
        <v>7.1474000000000002</v>
      </c>
      <c r="Q309" s="181">
        <v>8.7712000000000003</v>
      </c>
      <c r="R309" s="181">
        <v>5.9127999999999998</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44651</v>
      </c>
      <c r="E310" s="181">
        <v>85.492999999999995</v>
      </c>
      <c r="F310" s="181">
        <v>17.1709</v>
      </c>
      <c r="G310" s="181">
        <v>9.5993999999999993</v>
      </c>
      <c r="H310" s="181">
        <v>6.6748000000000003</v>
      </c>
      <c r="I310" s="181">
        <v>5.8193000000000001</v>
      </c>
      <c r="J310" s="181">
        <v>4.0781999999999998</v>
      </c>
      <c r="K310" s="181">
        <v>3.9855999999999998</v>
      </c>
      <c r="L310" s="181">
        <v>3.6320999999999999</v>
      </c>
      <c r="M310" s="181">
        <v>4.5071000000000003</v>
      </c>
      <c r="N310" s="181">
        <v>4.6398999999999999</v>
      </c>
      <c r="O310" s="181">
        <v>7.2096999999999998</v>
      </c>
      <c r="P310" s="181">
        <v>7.7653999999999996</v>
      </c>
      <c r="Q310" s="181">
        <v>8.8817000000000004</v>
      </c>
      <c r="R310" s="181">
        <v>6.5006000000000004</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44651</v>
      </c>
      <c r="E312" s="181">
        <v>26.133099999999999</v>
      </c>
      <c r="F312" s="181">
        <v>23.1999</v>
      </c>
      <c r="G312" s="181">
        <v>14.0297</v>
      </c>
      <c r="H312" s="181">
        <v>8.9141999999999992</v>
      </c>
      <c r="I312" s="181">
        <v>5.9595000000000002</v>
      </c>
      <c r="J312" s="181">
        <v>5.1542000000000003</v>
      </c>
      <c r="K312" s="181">
        <v>3.4462999999999999</v>
      </c>
      <c r="L312" s="181">
        <v>2.9986999999999999</v>
      </c>
      <c r="M312" s="181">
        <v>4.4621000000000004</v>
      </c>
      <c r="N312" s="181">
        <v>4.8346999999999998</v>
      </c>
      <c r="O312" s="181">
        <v>7.8647</v>
      </c>
      <c r="P312" s="181">
        <v>7.6090999999999998</v>
      </c>
      <c r="Q312" s="181">
        <v>8.5101999999999993</v>
      </c>
      <c r="R312" s="181">
        <v>6.7938000000000001</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44651</v>
      </c>
      <c r="E313" s="181">
        <v>26.481400000000001</v>
      </c>
      <c r="F313" s="181">
        <v>23.308599999999998</v>
      </c>
      <c r="G313" s="181">
        <v>14.305400000000001</v>
      </c>
      <c r="H313" s="181">
        <v>9.1919000000000004</v>
      </c>
      <c r="I313" s="181">
        <v>6.2568000000000001</v>
      </c>
      <c r="J313" s="181">
        <v>5.4494999999999996</v>
      </c>
      <c r="K313" s="181">
        <v>3.7450000000000001</v>
      </c>
      <c r="L313" s="181">
        <v>3.3048000000000002</v>
      </c>
      <c r="M313" s="181">
        <v>4.7762000000000002</v>
      </c>
      <c r="N313" s="181">
        <v>5.1538000000000004</v>
      </c>
      <c r="O313" s="181">
        <v>8.1247000000000007</v>
      </c>
      <c r="P313" s="181">
        <v>7.8110999999999997</v>
      </c>
      <c r="Q313" s="181">
        <v>8.5015000000000001</v>
      </c>
      <c r="R313" s="181">
        <v>7.1071999999999997</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1767</v>
      </c>
      <c r="C314" s="177">
        <v>148492</v>
      </c>
      <c r="D314" s="180">
        <v>44651</v>
      </c>
      <c r="E314" s="181">
        <v>10.689399999999999</v>
      </c>
      <c r="F314" s="181">
        <v>9.9049999999999994</v>
      </c>
      <c r="G314" s="181">
        <v>12.419</v>
      </c>
      <c r="H314" s="181">
        <v>7.7186000000000003</v>
      </c>
      <c r="I314" s="181">
        <v>5.9893000000000001</v>
      </c>
      <c r="J314" s="181">
        <v>4.1451000000000002</v>
      </c>
      <c r="K314" s="181">
        <v>4.1858000000000004</v>
      </c>
      <c r="L314" s="181">
        <v>3.3824999999999998</v>
      </c>
      <c r="M314" s="181">
        <v>4.5773000000000001</v>
      </c>
      <c r="N314" s="181">
        <v>5.1174999999999997</v>
      </c>
      <c r="O314" s="181"/>
      <c r="P314" s="181"/>
      <c r="Q314" s="181">
        <v>4.5404999999999998</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1768</v>
      </c>
      <c r="C315" s="177">
        <v>148496</v>
      </c>
      <c r="D315" s="180">
        <v>44651</v>
      </c>
      <c r="E315" s="181">
        <v>10.622400000000001</v>
      </c>
      <c r="F315" s="181">
        <v>9.6236999999999995</v>
      </c>
      <c r="G315" s="181">
        <v>12.038399999999999</v>
      </c>
      <c r="H315" s="181">
        <v>7.3243</v>
      </c>
      <c r="I315" s="181">
        <v>5.5834000000000001</v>
      </c>
      <c r="J315" s="181">
        <v>3.7250000000000001</v>
      </c>
      <c r="K315" s="181">
        <v>3.7570000000000001</v>
      </c>
      <c r="L315" s="181">
        <v>2.9521999999999999</v>
      </c>
      <c r="M315" s="181">
        <v>4.1429999999999998</v>
      </c>
      <c r="N315" s="181">
        <v>4.6779000000000002</v>
      </c>
      <c r="O315" s="181"/>
      <c r="P315" s="181"/>
      <c r="Q315" s="181">
        <v>4.1036000000000001</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44651</v>
      </c>
      <c r="E316" s="181">
        <v>23.655799999999999</v>
      </c>
      <c r="F316" s="181">
        <v>25.322099999999999</v>
      </c>
      <c r="G316" s="181">
        <v>11.016400000000001</v>
      </c>
      <c r="H316" s="181">
        <v>11.0002</v>
      </c>
      <c r="I316" s="181">
        <v>8.1257999999999999</v>
      </c>
      <c r="J316" s="181">
        <v>4.1006</v>
      </c>
      <c r="K316" s="181">
        <v>2.7269999999999999</v>
      </c>
      <c r="L316" s="181">
        <v>2.5769000000000002</v>
      </c>
      <c r="M316" s="181">
        <v>3.9396</v>
      </c>
      <c r="N316" s="181">
        <v>4.2656999999999998</v>
      </c>
      <c r="O316" s="181">
        <v>7.3834999999999997</v>
      </c>
      <c r="P316" s="181">
        <v>7.1790000000000003</v>
      </c>
      <c r="Q316" s="181">
        <v>7.0469999999999997</v>
      </c>
      <c r="R316" s="181">
        <v>6.5776000000000003</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44651</v>
      </c>
      <c r="E317" s="181">
        <v>24.586300000000001</v>
      </c>
      <c r="F317" s="181">
        <v>25.7011</v>
      </c>
      <c r="G317" s="181">
        <v>11.3428</v>
      </c>
      <c r="H317" s="181">
        <v>11.3072</v>
      </c>
      <c r="I317" s="181">
        <v>8.4361999999999995</v>
      </c>
      <c r="J317" s="181">
        <v>4.4127000000000001</v>
      </c>
      <c r="K317" s="181">
        <v>3.0428999999999999</v>
      </c>
      <c r="L317" s="181">
        <v>2.8944999999999999</v>
      </c>
      <c r="M317" s="181">
        <v>4.2624000000000004</v>
      </c>
      <c r="N317" s="181">
        <v>4.5926999999999998</v>
      </c>
      <c r="O317" s="181">
        <v>7.7187000000000001</v>
      </c>
      <c r="P317" s="181">
        <v>7.5125999999999999</v>
      </c>
      <c r="Q317" s="181">
        <v>8.4582999999999995</v>
      </c>
      <c r="R317" s="181">
        <v>6.9116999999999997</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44651</v>
      </c>
      <c r="E318" s="181">
        <v>16.040199999999999</v>
      </c>
      <c r="F318" s="181">
        <v>14.3415</v>
      </c>
      <c r="G318" s="181">
        <v>15.417299999999999</v>
      </c>
      <c r="H318" s="181">
        <v>8.6614000000000004</v>
      </c>
      <c r="I318" s="181">
        <v>5.3258999999999999</v>
      </c>
      <c r="J318" s="181">
        <v>3.8147000000000002</v>
      </c>
      <c r="K318" s="181">
        <v>4.3029000000000002</v>
      </c>
      <c r="L318" s="181">
        <v>3.5539999999999998</v>
      </c>
      <c r="M318" s="181">
        <v>4.7548000000000004</v>
      </c>
      <c r="N318" s="181">
        <v>5.0597000000000003</v>
      </c>
      <c r="O318" s="181">
        <v>7.6356000000000002</v>
      </c>
      <c r="P318" s="181">
        <v>7.4132999999999996</v>
      </c>
      <c r="Q318" s="181">
        <v>7.8936999999999999</v>
      </c>
      <c r="R318" s="181">
        <v>7.1820000000000004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44651</v>
      </c>
      <c r="E319" s="181">
        <v>15.7346</v>
      </c>
      <c r="F319" s="181">
        <v>13.9237</v>
      </c>
      <c r="G319" s="181">
        <v>15.0969</v>
      </c>
      <c r="H319" s="181">
        <v>8.2979000000000003</v>
      </c>
      <c r="I319" s="181">
        <v>4.9802999999999997</v>
      </c>
      <c r="J319" s="181">
        <v>3.4748999999999999</v>
      </c>
      <c r="K319" s="181">
        <v>3.9691000000000001</v>
      </c>
      <c r="L319" s="181">
        <v>3.2339000000000002</v>
      </c>
      <c r="M319" s="181">
        <v>4.4344000000000001</v>
      </c>
      <c r="N319" s="181">
        <v>4.7366999999999999</v>
      </c>
      <c r="O319" s="181">
        <v>7.3053999999999997</v>
      </c>
      <c r="P319" s="181">
        <v>7.0860000000000003</v>
      </c>
      <c r="Q319" s="181">
        <v>7.5605000000000002</v>
      </c>
      <c r="R319" s="181">
        <v>6.8520000000000003</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44651</v>
      </c>
      <c r="E320" s="181">
        <v>2583.8202999999999</v>
      </c>
      <c r="F320" s="181">
        <v>9.1887000000000008</v>
      </c>
      <c r="G320" s="181">
        <v>10.88</v>
      </c>
      <c r="H320" s="181">
        <v>6.8278999999999996</v>
      </c>
      <c r="I320" s="181">
        <v>5.6711</v>
      </c>
      <c r="J320" s="181">
        <v>3.8483999999999998</v>
      </c>
      <c r="K320" s="181">
        <v>3.7252999999999998</v>
      </c>
      <c r="L320" s="181">
        <v>3.0263</v>
      </c>
      <c r="M320" s="181">
        <v>4.0483000000000002</v>
      </c>
      <c r="N320" s="181">
        <v>4.1778000000000004</v>
      </c>
      <c r="O320" s="181">
        <v>7.2644000000000002</v>
      </c>
      <c r="P320" s="181">
        <v>6.1544999999999996</v>
      </c>
      <c r="Q320" s="181">
        <v>6.6841999999999997</v>
      </c>
      <c r="R320" s="181">
        <v>6.1581999999999999</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44651</v>
      </c>
      <c r="E321" s="181">
        <v>2734.9708000000001</v>
      </c>
      <c r="F321" s="181">
        <v>9.57</v>
      </c>
      <c r="G321" s="181">
        <v>11.2608</v>
      </c>
      <c r="H321" s="181">
        <v>7.2085999999999997</v>
      </c>
      <c r="I321" s="181">
        <v>6.0521000000000003</v>
      </c>
      <c r="J321" s="181">
        <v>4.2298</v>
      </c>
      <c r="K321" s="181">
        <v>4.1189</v>
      </c>
      <c r="L321" s="181">
        <v>3.4277000000000002</v>
      </c>
      <c r="M321" s="181">
        <v>4.4577</v>
      </c>
      <c r="N321" s="181">
        <v>4.5925000000000002</v>
      </c>
      <c r="O321" s="181">
        <v>7.6910999999999996</v>
      </c>
      <c r="P321" s="181">
        <v>6.6970000000000001</v>
      </c>
      <c r="Q321" s="181">
        <v>7.6966999999999999</v>
      </c>
      <c r="R321" s="181">
        <v>6.5823</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44651</v>
      </c>
      <c r="E322" s="181">
        <v>3033.8326000000002</v>
      </c>
      <c r="F322" s="181">
        <v>17.824200000000001</v>
      </c>
      <c r="G322" s="181">
        <v>12.286799999999999</v>
      </c>
      <c r="H322" s="181">
        <v>11.1632</v>
      </c>
      <c r="I322" s="181">
        <v>7.0433000000000003</v>
      </c>
      <c r="J322" s="181">
        <v>4.5457000000000001</v>
      </c>
      <c r="K322" s="181">
        <v>3.9033000000000002</v>
      </c>
      <c r="L322" s="181">
        <v>3.125</v>
      </c>
      <c r="M322" s="181">
        <v>4.3375000000000004</v>
      </c>
      <c r="N322" s="181">
        <v>4.5934999999999997</v>
      </c>
      <c r="O322" s="181">
        <v>7.0773000000000001</v>
      </c>
      <c r="P322" s="181">
        <v>7.2607999999999997</v>
      </c>
      <c r="Q322" s="181">
        <v>7.9349999999999996</v>
      </c>
      <c r="R322" s="181">
        <v>6.1790000000000003</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44651</v>
      </c>
      <c r="E323" s="181">
        <v>3132.8786</v>
      </c>
      <c r="F323" s="181">
        <v>18.1829</v>
      </c>
      <c r="G323" s="181">
        <v>12.647500000000001</v>
      </c>
      <c r="H323" s="181">
        <v>11.5266</v>
      </c>
      <c r="I323" s="181">
        <v>7.407</v>
      </c>
      <c r="J323" s="181">
        <v>4.9096000000000002</v>
      </c>
      <c r="K323" s="181">
        <v>4.2697000000000003</v>
      </c>
      <c r="L323" s="181">
        <v>3.4908999999999999</v>
      </c>
      <c r="M323" s="181">
        <v>4.7045000000000003</v>
      </c>
      <c r="N323" s="181">
        <v>4.9669999999999996</v>
      </c>
      <c r="O323" s="181">
        <v>7.4157999999999999</v>
      </c>
      <c r="P323" s="181">
        <v>7.5850999999999997</v>
      </c>
      <c r="Q323" s="181">
        <v>8.3623999999999992</v>
      </c>
      <c r="R323" s="181">
        <v>6.5349000000000004</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44651</v>
      </c>
      <c r="E324" s="181">
        <v>62.859699999999997</v>
      </c>
      <c r="F324" s="181">
        <v>72.027299999999997</v>
      </c>
      <c r="G324" s="181">
        <v>26.069199999999999</v>
      </c>
      <c r="H324" s="181">
        <v>15.191000000000001</v>
      </c>
      <c r="I324" s="181">
        <v>8.9854000000000003</v>
      </c>
      <c r="J324" s="181">
        <v>3.7355</v>
      </c>
      <c r="K324" s="181">
        <v>2.4228000000000001</v>
      </c>
      <c r="L324" s="181">
        <v>2.5308999999999999</v>
      </c>
      <c r="M324" s="181">
        <v>4.9897</v>
      </c>
      <c r="N324" s="181">
        <v>5.4001000000000001</v>
      </c>
      <c r="O324" s="181">
        <v>9.0778999999999996</v>
      </c>
      <c r="P324" s="181">
        <v>7.9984000000000002</v>
      </c>
      <c r="Q324" s="181">
        <v>8.0663</v>
      </c>
      <c r="R324" s="181">
        <v>6.6483999999999996</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44651</v>
      </c>
      <c r="E325" s="181">
        <v>59.666200000000003</v>
      </c>
      <c r="F325" s="181">
        <v>71.713800000000006</v>
      </c>
      <c r="G325" s="181">
        <v>25.726800000000001</v>
      </c>
      <c r="H325" s="181">
        <v>14.8462</v>
      </c>
      <c r="I325" s="181">
        <v>8.6453000000000007</v>
      </c>
      <c r="J325" s="181">
        <v>3.3940000000000001</v>
      </c>
      <c r="K325" s="181">
        <v>2.0802999999999998</v>
      </c>
      <c r="L325" s="181">
        <v>2.1869000000000001</v>
      </c>
      <c r="M325" s="181">
        <v>4.6372999999999998</v>
      </c>
      <c r="N325" s="181">
        <v>5.0422000000000002</v>
      </c>
      <c r="O325" s="181">
        <v>8.7103000000000002</v>
      </c>
      <c r="P325" s="181">
        <v>7.6352000000000002</v>
      </c>
      <c r="Q325" s="181">
        <v>7.4010999999999996</v>
      </c>
      <c r="R325" s="181">
        <v>6.2874999999999996</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1769</v>
      </c>
      <c r="C326" s="177">
        <v>148755</v>
      </c>
      <c r="D326" s="180">
        <v>44651</v>
      </c>
      <c r="E326" s="181">
        <v>10.4849</v>
      </c>
      <c r="F326" s="181">
        <v>0.34810000000000002</v>
      </c>
      <c r="G326" s="181">
        <v>7.5472999999999999</v>
      </c>
      <c r="H326" s="181">
        <v>5.6257000000000001</v>
      </c>
      <c r="I326" s="181">
        <v>5.0326000000000004</v>
      </c>
      <c r="J326" s="181">
        <v>4.181</v>
      </c>
      <c r="K326" s="181">
        <v>3.8264</v>
      </c>
      <c r="L326" s="181">
        <v>3.0979999999999999</v>
      </c>
      <c r="M326" s="181">
        <v>4.1936</v>
      </c>
      <c r="N326" s="181">
        <v>4.4157000000000002</v>
      </c>
      <c r="O326" s="181"/>
      <c r="P326" s="181"/>
      <c r="Q326" s="181">
        <v>4.6657999999999999</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1770</v>
      </c>
      <c r="C327" s="177">
        <v>148757</v>
      </c>
      <c r="D327" s="180">
        <v>44651</v>
      </c>
      <c r="E327" s="181">
        <v>10.436400000000001</v>
      </c>
      <c r="F327" s="181">
        <v>-0.34970000000000001</v>
      </c>
      <c r="G327" s="181">
        <v>7.1154999999999999</v>
      </c>
      <c r="H327" s="181">
        <v>5.1512000000000002</v>
      </c>
      <c r="I327" s="181">
        <v>4.5796000000000001</v>
      </c>
      <c r="J327" s="181">
        <v>3.7347999999999999</v>
      </c>
      <c r="K327" s="181">
        <v>3.3736999999999999</v>
      </c>
      <c r="L327" s="181">
        <v>2.6518999999999999</v>
      </c>
      <c r="M327" s="181">
        <v>3.7425999999999999</v>
      </c>
      <c r="N327" s="181">
        <v>3.9533999999999998</v>
      </c>
      <c r="O327" s="181"/>
      <c r="P327" s="181"/>
      <c r="Q327" s="181">
        <v>4.1994999999999996</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1683</v>
      </c>
      <c r="C328" s="177">
        <v>100856</v>
      </c>
      <c r="D328" s="180">
        <v>44651</v>
      </c>
      <c r="E328" s="181">
        <v>47.768900000000002</v>
      </c>
      <c r="F328" s="181">
        <v>9.0950000000000006</v>
      </c>
      <c r="G328" s="181">
        <v>9.5587</v>
      </c>
      <c r="H328" s="181">
        <v>8.1887000000000008</v>
      </c>
      <c r="I328" s="181">
        <v>6.7743000000000002</v>
      </c>
      <c r="J328" s="181">
        <v>4.4062999999999999</v>
      </c>
      <c r="K328" s="181">
        <v>4.5857999999999999</v>
      </c>
      <c r="L328" s="181">
        <v>3.9628000000000001</v>
      </c>
      <c r="M328" s="181">
        <v>4.9535</v>
      </c>
      <c r="N328" s="181">
        <v>5.258</v>
      </c>
      <c r="O328" s="181">
        <v>6.8634000000000004</v>
      </c>
      <c r="P328" s="181">
        <v>6.9546999999999999</v>
      </c>
      <c r="Q328" s="181">
        <v>7.5240999999999998</v>
      </c>
      <c r="R328" s="181">
        <v>6.4221000000000004</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1684</v>
      </c>
      <c r="C329" s="177">
        <v>118814</v>
      </c>
      <c r="D329" s="180">
        <v>44651</v>
      </c>
      <c r="E329" s="181">
        <v>49.548299999999998</v>
      </c>
      <c r="F329" s="181">
        <v>9.5053000000000001</v>
      </c>
      <c r="G329" s="181">
        <v>9.9283999999999999</v>
      </c>
      <c r="H329" s="181">
        <v>8.5487000000000002</v>
      </c>
      <c r="I329" s="181">
        <v>7.1334</v>
      </c>
      <c r="J329" s="181">
        <v>4.7671000000000001</v>
      </c>
      <c r="K329" s="181">
        <v>4.9493999999999998</v>
      </c>
      <c r="L329" s="181">
        <v>4.3470000000000004</v>
      </c>
      <c r="M329" s="181">
        <v>5.3529</v>
      </c>
      <c r="N329" s="181">
        <v>5.6676000000000002</v>
      </c>
      <c r="O329" s="181">
        <v>7.2868000000000004</v>
      </c>
      <c r="P329" s="181">
        <v>7.3863000000000003</v>
      </c>
      <c r="Q329" s="181">
        <v>8.2143999999999995</v>
      </c>
      <c r="R329" s="181">
        <v>6.8423999999999996</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1985</v>
      </c>
      <c r="C330" s="177">
        <v>138318</v>
      </c>
      <c r="D330" s="180">
        <v>44651</v>
      </c>
      <c r="E330" s="181">
        <v>35.271299999999997</v>
      </c>
      <c r="F330" s="181">
        <v>4.5537999999999998</v>
      </c>
      <c r="G330" s="181">
        <v>8.3188999999999993</v>
      </c>
      <c r="H330" s="181">
        <v>5.5792999999999999</v>
      </c>
      <c r="I330" s="181">
        <v>5.3476999999999997</v>
      </c>
      <c r="J330" s="181">
        <v>4.0430000000000001</v>
      </c>
      <c r="K330" s="181">
        <v>3.4298999999999999</v>
      </c>
      <c r="L330" s="181">
        <v>2.6623000000000001</v>
      </c>
      <c r="M330" s="181">
        <v>3.9502000000000002</v>
      </c>
      <c r="N330" s="181">
        <v>4.6349999999999998</v>
      </c>
      <c r="O330" s="181">
        <v>7.0846</v>
      </c>
      <c r="P330" s="181">
        <v>6.2135999999999996</v>
      </c>
      <c r="Q330" s="181">
        <v>6.7933000000000003</v>
      </c>
      <c r="R330" s="181">
        <v>6.1729000000000003</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1986</v>
      </c>
      <c r="C331" s="177">
        <v>138330</v>
      </c>
      <c r="D331" s="180">
        <v>44651</v>
      </c>
      <c r="E331" s="181">
        <v>38.383200000000002</v>
      </c>
      <c r="F331" s="181">
        <v>5.1357999999999997</v>
      </c>
      <c r="G331" s="181">
        <v>8.9771000000000001</v>
      </c>
      <c r="H331" s="181">
        <v>6.2428999999999997</v>
      </c>
      <c r="I331" s="181">
        <v>6.0183</v>
      </c>
      <c r="J331" s="181">
        <v>4.7121000000000004</v>
      </c>
      <c r="K331" s="181">
        <v>4.1791999999999998</v>
      </c>
      <c r="L331" s="181">
        <v>3.4396</v>
      </c>
      <c r="M331" s="181">
        <v>4.6791999999999998</v>
      </c>
      <c r="N331" s="181">
        <v>5.2933000000000003</v>
      </c>
      <c r="O331" s="181">
        <v>7.8921000000000001</v>
      </c>
      <c r="P331" s="181">
        <v>7.1863000000000001</v>
      </c>
      <c r="Q331" s="181">
        <v>7.8247</v>
      </c>
      <c r="R331" s="181">
        <v>6.9288999999999996</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1771</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1772</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44651</v>
      </c>
      <c r="E334" s="181">
        <v>12.7751</v>
      </c>
      <c r="F334" s="181">
        <v>11.1462</v>
      </c>
      <c r="G334" s="181">
        <v>10.485099999999999</v>
      </c>
      <c r="H334" s="181">
        <v>7.48</v>
      </c>
      <c r="I334" s="181">
        <v>5.9318</v>
      </c>
      <c r="J334" s="181">
        <v>4.4035000000000002</v>
      </c>
      <c r="K334" s="181">
        <v>4.3087999999999997</v>
      </c>
      <c r="L334" s="181">
        <v>3.4573</v>
      </c>
      <c r="M334" s="181">
        <v>4.3446999999999996</v>
      </c>
      <c r="N334" s="181">
        <v>4.5922000000000001</v>
      </c>
      <c r="O334" s="181">
        <v>7.6273999999999997</v>
      </c>
      <c r="P334" s="181"/>
      <c r="Q334" s="181">
        <v>8.0542999999999996</v>
      </c>
      <c r="R334" s="181">
        <v>6.3936999999999999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44651</v>
      </c>
      <c r="E335" s="181">
        <v>12.579599999999999</v>
      </c>
      <c r="F335" s="181">
        <v>10.448499999999999</v>
      </c>
      <c r="G335" s="181">
        <v>9.9701000000000004</v>
      </c>
      <c r="H335" s="181">
        <v>7.0145</v>
      </c>
      <c r="I335" s="181">
        <v>5.4829999999999997</v>
      </c>
      <c r="J335" s="181">
        <v>3.9537</v>
      </c>
      <c r="K335" s="181">
        <v>3.8534000000000002</v>
      </c>
      <c r="L335" s="181">
        <v>2.9983</v>
      </c>
      <c r="M335" s="181">
        <v>3.8807999999999998</v>
      </c>
      <c r="N335" s="181">
        <v>4.1177000000000001</v>
      </c>
      <c r="O335" s="181">
        <v>7.1086999999999998</v>
      </c>
      <c r="P335" s="181"/>
      <c r="Q335" s="181">
        <v>7.5285000000000002</v>
      </c>
      <c r="R335" s="181">
        <v>5.8902999999999999</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44651</v>
      </c>
      <c r="E336" s="181">
        <v>32.607500000000002</v>
      </c>
      <c r="F336" s="181">
        <v>16.798300000000001</v>
      </c>
      <c r="G336" s="181">
        <v>9.9331999999999994</v>
      </c>
      <c r="H336" s="181">
        <v>6.4683999999999999</v>
      </c>
      <c r="I336" s="181">
        <v>6.2835999999999999</v>
      </c>
      <c r="J336" s="181">
        <v>4.28</v>
      </c>
      <c r="K336" s="181">
        <v>4.0765000000000002</v>
      </c>
      <c r="L336" s="181">
        <v>3.2614999999999998</v>
      </c>
      <c r="M336" s="181">
        <v>4.0044000000000004</v>
      </c>
      <c r="N336" s="181">
        <v>4.2526000000000002</v>
      </c>
      <c r="O336" s="181">
        <v>7.7638999999999996</v>
      </c>
      <c r="P336" s="181">
        <v>7.1383999999999999</v>
      </c>
      <c r="Q336" s="181">
        <v>7.0877999999999997</v>
      </c>
      <c r="R336" s="181">
        <v>6.4519000000000002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44651</v>
      </c>
      <c r="E337" s="181">
        <v>33.47</v>
      </c>
      <c r="F337" s="181">
        <v>17.020199999999999</v>
      </c>
      <c r="G337" s="181">
        <v>10.2232</v>
      </c>
      <c r="H337" s="181">
        <v>6.7232000000000003</v>
      </c>
      <c r="I337" s="181">
        <v>6.5439999999999996</v>
      </c>
      <c r="J337" s="181">
        <v>4.5377999999999998</v>
      </c>
      <c r="K337" s="181">
        <v>4.3327999999999998</v>
      </c>
      <c r="L337" s="181">
        <v>3.5205000000000002</v>
      </c>
      <c r="M337" s="181">
        <v>4.2664999999999997</v>
      </c>
      <c r="N337" s="181">
        <v>4.5198999999999998</v>
      </c>
      <c r="O337" s="181">
        <v>8.0165000000000006</v>
      </c>
      <c r="P337" s="181">
        <v>7.5049999999999999</v>
      </c>
      <c r="Q337" s="181">
        <v>7.9135999999999997</v>
      </c>
      <c r="R337" s="181">
        <v>6.7115</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1904</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1904</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44651</v>
      </c>
      <c r="E340" s="181">
        <v>12.668100000000001</v>
      </c>
      <c r="F340" s="181">
        <v>10.952</v>
      </c>
      <c r="G340" s="181">
        <v>9.2270000000000003</v>
      </c>
      <c r="H340" s="181">
        <v>5.7689000000000004</v>
      </c>
      <c r="I340" s="181">
        <v>5.3411999999999997</v>
      </c>
      <c r="J340" s="181">
        <v>4.2161</v>
      </c>
      <c r="K340" s="181">
        <v>4.1592000000000002</v>
      </c>
      <c r="L340" s="181">
        <v>3.2921999999999998</v>
      </c>
      <c r="M340" s="181">
        <v>4.3735999999999997</v>
      </c>
      <c r="N340" s="181">
        <v>4.593</v>
      </c>
      <c r="O340" s="181">
        <v>5.7055999999999996</v>
      </c>
      <c r="P340" s="181"/>
      <c r="Q340" s="181">
        <v>6.3319999999999999</v>
      </c>
      <c r="R340" s="181">
        <v>6.2887000000000004</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44651</v>
      </c>
      <c r="E341" s="181">
        <v>12.508100000000001</v>
      </c>
      <c r="F341" s="181">
        <v>10.216200000000001</v>
      </c>
      <c r="G341" s="181">
        <v>8.7606000000000002</v>
      </c>
      <c r="H341" s="181">
        <v>5.2996999999999996</v>
      </c>
      <c r="I341" s="181">
        <v>4.8446999999999996</v>
      </c>
      <c r="J341" s="181">
        <v>3.7395</v>
      </c>
      <c r="K341" s="181">
        <v>3.6972</v>
      </c>
      <c r="L341" s="181">
        <v>2.9051</v>
      </c>
      <c r="M341" s="181">
        <v>3.9893999999999998</v>
      </c>
      <c r="N341" s="181">
        <v>4.2064000000000004</v>
      </c>
      <c r="O341" s="181">
        <v>5.3452999999999999</v>
      </c>
      <c r="P341" s="181"/>
      <c r="Q341" s="181">
        <v>5.9817</v>
      </c>
      <c r="R341" s="181">
        <v>5.9565000000000001</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44651</v>
      </c>
      <c r="E342" s="181">
        <v>13.402900000000001</v>
      </c>
      <c r="F342" s="181">
        <v>13.076499999999999</v>
      </c>
      <c r="G342" s="181">
        <v>8.9934999999999992</v>
      </c>
      <c r="H342" s="181">
        <v>8.1045999999999996</v>
      </c>
      <c r="I342" s="181">
        <v>6.7087000000000003</v>
      </c>
      <c r="J342" s="181">
        <v>4.6124999999999998</v>
      </c>
      <c r="K342" s="181">
        <v>3.9382000000000001</v>
      </c>
      <c r="L342" s="181">
        <v>3.5139999999999998</v>
      </c>
      <c r="M342" s="181">
        <v>4.5099</v>
      </c>
      <c r="N342" s="181">
        <v>4.6595000000000004</v>
      </c>
      <c r="O342" s="181">
        <v>8.2232000000000003</v>
      </c>
      <c r="P342" s="181"/>
      <c r="Q342" s="181">
        <v>8.3632000000000009</v>
      </c>
      <c r="R342" s="181">
        <v>6.4896000000000003</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44651</v>
      </c>
      <c r="E343" s="181">
        <v>13.2491</v>
      </c>
      <c r="F343" s="181">
        <v>12.677</v>
      </c>
      <c r="G343" s="181">
        <v>8.5462000000000007</v>
      </c>
      <c r="H343" s="181">
        <v>7.7252000000000001</v>
      </c>
      <c r="I343" s="181">
        <v>6.3517000000000001</v>
      </c>
      <c r="J343" s="181">
        <v>4.2633000000000001</v>
      </c>
      <c r="K343" s="181">
        <v>3.5884</v>
      </c>
      <c r="L343" s="181">
        <v>3.1612</v>
      </c>
      <c r="M343" s="181">
        <v>4.1448</v>
      </c>
      <c r="N343" s="181">
        <v>4.3064</v>
      </c>
      <c r="O343" s="181">
        <v>7.8956999999999997</v>
      </c>
      <c r="P343" s="181"/>
      <c r="Q343" s="181">
        <v>8.0206999999999997</v>
      </c>
      <c r="R343" s="181">
        <v>6.1638000000000002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14.87841666666667</v>
      </c>
      <c r="G344" s="183">
        <v>12.791619047619051</v>
      </c>
      <c r="H344" s="183">
        <v>9.0719452380952355</v>
      </c>
      <c r="I344" s="183">
        <v>6.9522761904761907</v>
      </c>
      <c r="J344" s="183">
        <v>4.184911904761905</v>
      </c>
      <c r="K344" s="183">
        <v>3.8139452380952381</v>
      </c>
      <c r="L344" s="183">
        <v>3.2388000000000003</v>
      </c>
      <c r="M344" s="183">
        <v>4.3376285714285716</v>
      </c>
      <c r="N344" s="183">
        <v>4.6508166666666657</v>
      </c>
      <c r="O344" s="183">
        <v>7.2052277777777771</v>
      </c>
      <c r="P344" s="183">
        <v>7.082526923076923</v>
      </c>
      <c r="Q344" s="183">
        <v>7.4044119047619033</v>
      </c>
      <c r="R344" s="183">
        <v>6.4657972222222222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12.876749999999999</v>
      </c>
      <c r="G345" s="183">
        <v>10.9482</v>
      </c>
      <c r="H345" s="183">
        <v>7.9148999999999994</v>
      </c>
      <c r="I345" s="183">
        <v>6.3176500000000004</v>
      </c>
      <c r="J345" s="183">
        <v>4.1630500000000001</v>
      </c>
      <c r="K345" s="183">
        <v>3.92075</v>
      </c>
      <c r="L345" s="183">
        <v>3.2915999999999999</v>
      </c>
      <c r="M345" s="183">
        <v>4.3411</v>
      </c>
      <c r="N345" s="183">
        <v>4.5932499999999994</v>
      </c>
      <c r="O345" s="183">
        <v>7.3218499999999995</v>
      </c>
      <c r="P345" s="183">
        <v>7.2235499999999995</v>
      </c>
      <c r="Q345" s="183">
        <v>7.7544000000000004</v>
      </c>
      <c r="R345" s="183">
        <v>6.4707500000000007</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44651</v>
      </c>
      <c r="E348" s="181">
        <v>17.280200000000001</v>
      </c>
      <c r="F348" s="181">
        <v>29.806999999999999</v>
      </c>
      <c r="G348" s="181">
        <v>8.7369000000000003</v>
      </c>
      <c r="H348" s="181">
        <v>15.586499999999999</v>
      </c>
      <c r="I348" s="181">
        <v>15.388999999999999</v>
      </c>
      <c r="J348" s="181">
        <v>8.0055999999999994</v>
      </c>
      <c r="K348" s="181">
        <v>6.0091000000000001</v>
      </c>
      <c r="L348" s="181">
        <v>5.4405999999999999</v>
      </c>
      <c r="M348" s="181">
        <v>6.1612</v>
      </c>
      <c r="N348" s="181">
        <v>6.7607999999999997</v>
      </c>
      <c r="O348" s="181">
        <v>6.7427000000000001</v>
      </c>
      <c r="P348" s="181">
        <v>7.2798999999999996</v>
      </c>
      <c r="Q348" s="181">
        <v>8.1656999999999993</v>
      </c>
      <c r="R348" s="181">
        <v>8.3820999999999994</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44651</v>
      </c>
      <c r="E349" s="181">
        <v>16.223099999999999</v>
      </c>
      <c r="F349" s="181">
        <v>29.046500000000002</v>
      </c>
      <c r="G349" s="181">
        <v>8.0298999999999996</v>
      </c>
      <c r="H349" s="181">
        <v>12.565200000000001</v>
      </c>
      <c r="I349" s="181">
        <v>13.423400000000001</v>
      </c>
      <c r="J349" s="181">
        <v>6.6271000000000004</v>
      </c>
      <c r="K349" s="181">
        <v>4.952</v>
      </c>
      <c r="L349" s="181">
        <v>4.5176999999999996</v>
      </c>
      <c r="M349" s="181">
        <v>5.2720000000000002</v>
      </c>
      <c r="N349" s="181">
        <v>5.8231000000000002</v>
      </c>
      <c r="O349" s="181">
        <v>5.8562000000000003</v>
      </c>
      <c r="P349" s="181">
        <v>6.2759</v>
      </c>
      <c r="Q349" s="181">
        <v>7.1889000000000003</v>
      </c>
      <c r="R349" s="181">
        <v>7.4762000000000004</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44651</v>
      </c>
      <c r="E350" s="181">
        <v>0.1699</v>
      </c>
      <c r="F350" s="181">
        <v>-21582.150600000001</v>
      </c>
      <c r="G350" s="181">
        <v>-7194.0501999999997</v>
      </c>
      <c r="H350" s="181">
        <v>-3083.1644000000001</v>
      </c>
      <c r="I350" s="181">
        <v>-1541.5822000000001</v>
      </c>
      <c r="J350" s="181">
        <v>-696.19839999999999</v>
      </c>
      <c r="K350" s="181">
        <v>-239.80170000000001</v>
      </c>
      <c r="L350" s="181">
        <v>-118.58320000000001</v>
      </c>
      <c r="M350" s="181">
        <v>-78.766999999999996</v>
      </c>
      <c r="N350" s="181">
        <v>-59.129199999999997</v>
      </c>
      <c r="O350" s="181"/>
      <c r="P350" s="181"/>
      <c r="Q350" s="181">
        <v>-39.200800000000001</v>
      </c>
      <c r="R350" s="181">
        <v>-37.403199999999998</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44651</v>
      </c>
      <c r="E351" s="181">
        <v>0.16270000000000001</v>
      </c>
      <c r="F351" s="181">
        <v>-21579.020100000002</v>
      </c>
      <c r="G351" s="181">
        <v>-7193.0066999999999</v>
      </c>
      <c r="H351" s="181">
        <v>-3082.7172</v>
      </c>
      <c r="I351" s="181">
        <v>-1541.3586</v>
      </c>
      <c r="J351" s="181">
        <v>-696.09739999999999</v>
      </c>
      <c r="K351" s="181">
        <v>-239.76689999999999</v>
      </c>
      <c r="L351" s="181">
        <v>-118.566</v>
      </c>
      <c r="M351" s="181">
        <v>-78.755499999999998</v>
      </c>
      <c r="N351" s="181">
        <v>-59.120600000000003</v>
      </c>
      <c r="O351" s="181"/>
      <c r="P351" s="181"/>
      <c r="Q351" s="181">
        <v>-39.193899999999999</v>
      </c>
      <c r="R351" s="181">
        <v>-37.401299999999999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44651</v>
      </c>
      <c r="E352" s="181">
        <v>18.7636</v>
      </c>
      <c r="F352" s="181">
        <v>9.5342000000000002</v>
      </c>
      <c r="G352" s="181">
        <v>12.3324</v>
      </c>
      <c r="H352" s="181">
        <v>9.2703000000000007</v>
      </c>
      <c r="I352" s="181">
        <v>8.7411999999999992</v>
      </c>
      <c r="J352" s="181">
        <v>6.0042999999999997</v>
      </c>
      <c r="K352" s="181">
        <v>5.5652999999999997</v>
      </c>
      <c r="L352" s="181">
        <v>5.1222000000000003</v>
      </c>
      <c r="M352" s="181">
        <v>6.1326000000000001</v>
      </c>
      <c r="N352" s="181">
        <v>6.6688999999999998</v>
      </c>
      <c r="O352" s="181">
        <v>6.9004000000000003</v>
      </c>
      <c r="P352" s="181">
        <v>7.2961999999999998</v>
      </c>
      <c r="Q352" s="181">
        <v>8.4991000000000003</v>
      </c>
      <c r="R352" s="181">
        <v>7.6219000000000001</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44651</v>
      </c>
      <c r="E353" s="181">
        <v>17.216799999999999</v>
      </c>
      <c r="F353" s="181">
        <v>8.6942000000000004</v>
      </c>
      <c r="G353" s="181">
        <v>11.4589</v>
      </c>
      <c r="H353" s="181">
        <v>8.4027999999999992</v>
      </c>
      <c r="I353" s="181">
        <v>7.9287000000000001</v>
      </c>
      <c r="J353" s="181">
        <v>5.1584000000000003</v>
      </c>
      <c r="K353" s="181">
        <v>4.7013999999999996</v>
      </c>
      <c r="L353" s="181">
        <v>4.2393000000000001</v>
      </c>
      <c r="M353" s="181">
        <v>5.2199</v>
      </c>
      <c r="N353" s="181">
        <v>5.6965000000000003</v>
      </c>
      <c r="O353" s="181">
        <v>5.7670000000000003</v>
      </c>
      <c r="P353" s="181">
        <v>6.0690999999999997</v>
      </c>
      <c r="Q353" s="181">
        <v>7.2958999999999996</v>
      </c>
      <c r="R353" s="181">
        <v>6.5472000000000001</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2036</v>
      </c>
      <c r="C354" s="177">
        <v>133488</v>
      </c>
      <c r="D354" s="180">
        <v>44651</v>
      </c>
      <c r="E354" s="181">
        <v>19.005800000000001</v>
      </c>
      <c r="F354" s="181">
        <v>-2.6884999999999999</v>
      </c>
      <c r="G354" s="181">
        <v>8.1995000000000005</v>
      </c>
      <c r="H354" s="181">
        <v>9.5099</v>
      </c>
      <c r="I354" s="181">
        <v>6.2289000000000003</v>
      </c>
      <c r="J354" s="181">
        <v>3.8098999999999998</v>
      </c>
      <c r="K354" s="181">
        <v>6.4314999999999998</v>
      </c>
      <c r="L354" s="181">
        <v>5.6201999999999996</v>
      </c>
      <c r="M354" s="181">
        <v>17.813099999999999</v>
      </c>
      <c r="N354" s="181">
        <v>15.010999999999999</v>
      </c>
      <c r="O354" s="181">
        <v>8.3520000000000003</v>
      </c>
      <c r="P354" s="181">
        <v>8.1127000000000002</v>
      </c>
      <c r="Q354" s="181">
        <v>9.3436000000000003</v>
      </c>
      <c r="R354" s="181">
        <v>12.581899999999999</v>
      </c>
      <c r="S354" s="124" t="s">
        <v>1905</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2037</v>
      </c>
      <c r="C355" s="177">
        <v>133486</v>
      </c>
      <c r="D355" s="180">
        <v>44651</v>
      </c>
      <c r="E355" s="181">
        <v>17.720300000000002</v>
      </c>
      <c r="F355" s="181">
        <v>-3.5013000000000001</v>
      </c>
      <c r="G355" s="181">
        <v>7.4196999999999997</v>
      </c>
      <c r="H355" s="181">
        <v>8.7539999999999996</v>
      </c>
      <c r="I355" s="181">
        <v>5.4699</v>
      </c>
      <c r="J355" s="181">
        <v>3.0177</v>
      </c>
      <c r="K355" s="181">
        <v>5.6151999999999997</v>
      </c>
      <c r="L355" s="181">
        <v>4.8235999999999999</v>
      </c>
      <c r="M355" s="181">
        <v>16.981200000000001</v>
      </c>
      <c r="N355" s="181">
        <v>14.1853</v>
      </c>
      <c r="O355" s="181">
        <v>7.5255000000000001</v>
      </c>
      <c r="P355" s="181">
        <v>7.1745999999999999</v>
      </c>
      <c r="Q355" s="181">
        <v>8.2835000000000001</v>
      </c>
      <c r="R355" s="181">
        <v>11.770099999999999</v>
      </c>
      <c r="S355" s="124" t="s">
        <v>1905</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2038</v>
      </c>
      <c r="C356" s="177">
        <v>148330</v>
      </c>
      <c r="D356" s="180"/>
      <c r="E356" s="181"/>
      <c r="F356" s="181"/>
      <c r="G356" s="181"/>
      <c r="H356" s="181"/>
      <c r="I356" s="181"/>
      <c r="J356" s="181"/>
      <c r="K356" s="181"/>
      <c r="L356" s="181"/>
      <c r="M356" s="181"/>
      <c r="N356" s="181"/>
      <c r="O356" s="181"/>
      <c r="P356" s="181"/>
      <c r="Q356" s="181"/>
      <c r="R356" s="181"/>
      <c r="S356" s="124" t="s">
        <v>1905</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2039</v>
      </c>
      <c r="C357" s="177">
        <v>148333</v>
      </c>
      <c r="D357" s="180"/>
      <c r="E357" s="181"/>
      <c r="F357" s="181"/>
      <c r="G357" s="181"/>
      <c r="H357" s="181"/>
      <c r="I357" s="181"/>
      <c r="J357" s="181"/>
      <c r="K357" s="181"/>
      <c r="L357" s="181"/>
      <c r="M357" s="181"/>
      <c r="N357" s="181"/>
      <c r="O357" s="181"/>
      <c r="P357" s="181"/>
      <c r="Q357" s="181"/>
      <c r="R357" s="181"/>
      <c r="S357" s="124" t="s">
        <v>1905</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44651</v>
      </c>
      <c r="E358" s="181">
        <v>10.421900000000001</v>
      </c>
      <c r="F358" s="181">
        <v>44470.487399999998</v>
      </c>
      <c r="G358" s="181">
        <v>14862.618700000001</v>
      </c>
      <c r="H358" s="181">
        <v>6371.6695</v>
      </c>
      <c r="I358" s="181">
        <v>3188.5531999999998</v>
      </c>
      <c r="J358" s="181">
        <v>1448.3369</v>
      </c>
      <c r="K358" s="181">
        <v>556.20740000000001</v>
      </c>
      <c r="L358" s="181">
        <v>277.00360000000001</v>
      </c>
      <c r="M358" s="181">
        <v>189.82589999999999</v>
      </c>
      <c r="N358" s="181">
        <v>150.23169999999999</v>
      </c>
      <c r="O358" s="181">
        <v>-7.8339999999999996</v>
      </c>
      <c r="P358" s="181">
        <v>-3.2422</v>
      </c>
      <c r="Q358" s="181">
        <v>0.58430000000000004</v>
      </c>
      <c r="R358" s="181">
        <v>16.7514</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44651</v>
      </c>
      <c r="E359" s="181">
        <v>10.275600000000001</v>
      </c>
      <c r="F359" s="181">
        <v>44469.625</v>
      </c>
      <c r="G359" s="181">
        <v>14861.719499999999</v>
      </c>
      <c r="H359" s="181">
        <v>6371.0616</v>
      </c>
      <c r="I359" s="181">
        <v>3187.9115999999999</v>
      </c>
      <c r="J359" s="181">
        <v>1447.7086999999999</v>
      </c>
      <c r="K359" s="181">
        <v>555.54380000000003</v>
      </c>
      <c r="L359" s="181">
        <v>276.33620000000002</v>
      </c>
      <c r="M359" s="181">
        <v>189.14660000000001</v>
      </c>
      <c r="N359" s="181">
        <v>149.52889999999999</v>
      </c>
      <c r="O359" s="181">
        <v>-8.0876999999999999</v>
      </c>
      <c r="P359" s="181">
        <v>-3.4660000000000002</v>
      </c>
      <c r="Q359" s="181">
        <v>0.38400000000000001</v>
      </c>
      <c r="R359" s="181">
        <v>16.425000000000001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44651</v>
      </c>
      <c r="E360" s="181">
        <v>35.140999999999998</v>
      </c>
      <c r="F360" s="181">
        <v>2396.2460999999998</v>
      </c>
      <c r="G360" s="181">
        <v>805.27869999999996</v>
      </c>
      <c r="H360" s="181">
        <v>347.178</v>
      </c>
      <c r="I360" s="181">
        <v>175.10900000000001</v>
      </c>
      <c r="J360" s="181">
        <v>80.326700000000002</v>
      </c>
      <c r="K360" s="181">
        <v>29.772099999999998</v>
      </c>
      <c r="L360" s="181">
        <v>16.087700000000002</v>
      </c>
      <c r="M360" s="181">
        <v>11.6388</v>
      </c>
      <c r="N360" s="181">
        <v>10.088800000000001</v>
      </c>
      <c r="O360" s="181">
        <v>6.4508000000000001</v>
      </c>
      <c r="P360" s="181">
        <v>4.9988999999999999</v>
      </c>
      <c r="Q360" s="181">
        <v>7.3719000000000001</v>
      </c>
      <c r="R360" s="181">
        <v>7.2218999999999998</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44651</v>
      </c>
      <c r="E361" s="181">
        <v>33.030999999999999</v>
      </c>
      <c r="F361" s="181">
        <v>2395.6046999999999</v>
      </c>
      <c r="G361" s="181">
        <v>804.64459999999997</v>
      </c>
      <c r="H361" s="181">
        <v>346.55279999999999</v>
      </c>
      <c r="I361" s="181">
        <v>174.4709</v>
      </c>
      <c r="J361" s="181">
        <v>79.613500000000002</v>
      </c>
      <c r="K361" s="181">
        <v>28.858799999999999</v>
      </c>
      <c r="L361" s="181">
        <v>15.119199999999999</v>
      </c>
      <c r="M361" s="181">
        <v>10.690099999999999</v>
      </c>
      <c r="N361" s="181">
        <v>9.1523000000000003</v>
      </c>
      <c r="O361" s="181">
        <v>5.5746000000000002</v>
      </c>
      <c r="P361" s="181">
        <v>4.2066999999999997</v>
      </c>
      <c r="Q361" s="181">
        <v>6.5275999999999996</v>
      </c>
      <c r="R361" s="181">
        <v>6.3314000000000004</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44651</v>
      </c>
      <c r="E362" s="181">
        <v>23.803899999999999</v>
      </c>
      <c r="F362" s="181">
        <v>-8.2782999999999998</v>
      </c>
      <c r="G362" s="181">
        <v>-16.027999999999999</v>
      </c>
      <c r="H362" s="181">
        <v>-7.1313000000000004</v>
      </c>
      <c r="I362" s="181">
        <v>145.41040000000001</v>
      </c>
      <c r="J362" s="181">
        <v>67.485799999999998</v>
      </c>
      <c r="K362" s="181">
        <v>20.674099999999999</v>
      </c>
      <c r="L362" s="181">
        <v>13.3667</v>
      </c>
      <c r="M362" s="181">
        <v>16.223600000000001</v>
      </c>
      <c r="N362" s="181">
        <v>15.008599999999999</v>
      </c>
      <c r="O362" s="181">
        <v>6.7108999999999996</v>
      </c>
      <c r="P362" s="181">
        <v>7.3365999999999998</v>
      </c>
      <c r="Q362" s="181">
        <v>8.7665000000000006</v>
      </c>
      <c r="R362" s="181">
        <v>12.8332</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44651</v>
      </c>
      <c r="E363" s="181">
        <v>24.020199999999999</v>
      </c>
      <c r="F363" s="181">
        <v>-8.3556000000000008</v>
      </c>
      <c r="G363" s="181">
        <v>-16.035499999999999</v>
      </c>
      <c r="H363" s="181">
        <v>-7.1321000000000003</v>
      </c>
      <c r="I363" s="181">
        <v>0.36909999999999998</v>
      </c>
      <c r="J363" s="181">
        <v>1.8951</v>
      </c>
      <c r="K363" s="181">
        <v>-1.7835000000000001</v>
      </c>
      <c r="L363" s="181">
        <v>2.0956000000000001</v>
      </c>
      <c r="M363" s="181">
        <v>8.3504000000000005</v>
      </c>
      <c r="N363" s="181">
        <v>8.9489999999999998</v>
      </c>
      <c r="O363" s="181">
        <v>5.2462</v>
      </c>
      <c r="P363" s="181">
        <v>6.7641</v>
      </c>
      <c r="Q363" s="181">
        <v>8.4719999999999995</v>
      </c>
      <c r="R363" s="181">
        <v>10.130699999999999</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44651</v>
      </c>
      <c r="E366" s="181">
        <v>0.51259999999999994</v>
      </c>
      <c r="F366" s="181">
        <v>7.1219999999999999</v>
      </c>
      <c r="G366" s="181">
        <v>9.5015000000000001</v>
      </c>
      <c r="H366" s="181">
        <v>11.2135</v>
      </c>
      <c r="I366" s="181">
        <v>11.2377</v>
      </c>
      <c r="J366" s="181"/>
      <c r="K366" s="181"/>
      <c r="L366" s="181"/>
      <c r="M366" s="181"/>
      <c r="N366" s="181"/>
      <c r="O366" s="181"/>
      <c r="P366" s="181"/>
      <c r="Q366" s="181">
        <v>11.147</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44651</v>
      </c>
      <c r="E367" s="181">
        <v>0.54239999999999999</v>
      </c>
      <c r="F367" s="181">
        <v>13.463699999999999</v>
      </c>
      <c r="G367" s="181">
        <v>11.225899999999999</v>
      </c>
      <c r="H367" s="181">
        <v>11.5616</v>
      </c>
      <c r="I367" s="181">
        <v>11.587300000000001</v>
      </c>
      <c r="J367" s="181"/>
      <c r="K367" s="181"/>
      <c r="L367" s="181"/>
      <c r="M367" s="181"/>
      <c r="N367" s="181"/>
      <c r="O367" s="181"/>
      <c r="P367" s="181"/>
      <c r="Q367" s="181">
        <v>11.2377</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44651</v>
      </c>
      <c r="E370" s="181">
        <v>19.468699999999998</v>
      </c>
      <c r="F370" s="181">
        <v>4.6875999999999998</v>
      </c>
      <c r="G370" s="181">
        <v>8.5051000000000005</v>
      </c>
      <c r="H370" s="181">
        <v>12.376200000000001</v>
      </c>
      <c r="I370" s="181">
        <v>8.2213999999999992</v>
      </c>
      <c r="J370" s="181">
        <v>4.5350999999999999</v>
      </c>
      <c r="K370" s="181">
        <v>4.6459000000000001</v>
      </c>
      <c r="L370" s="181">
        <v>4.2241</v>
      </c>
      <c r="M370" s="181">
        <v>5.5240999999999998</v>
      </c>
      <c r="N370" s="181">
        <v>6.9245000000000001</v>
      </c>
      <c r="O370" s="181">
        <v>8.4452999999999996</v>
      </c>
      <c r="P370" s="181">
        <v>7.5006000000000004</v>
      </c>
      <c r="Q370" s="181">
        <v>8.6597000000000008</v>
      </c>
      <c r="R370" s="181">
        <v>8.1463999999999999</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44651</v>
      </c>
      <c r="E371" s="181">
        <v>20.623799999999999</v>
      </c>
      <c r="F371" s="181">
        <v>5.3102</v>
      </c>
      <c r="G371" s="181">
        <v>9.2098999999999993</v>
      </c>
      <c r="H371" s="181">
        <v>13.0787</v>
      </c>
      <c r="I371" s="181">
        <v>8.93</v>
      </c>
      <c r="J371" s="181">
        <v>5.2355</v>
      </c>
      <c r="K371" s="181">
        <v>5.3536000000000001</v>
      </c>
      <c r="L371" s="181">
        <v>4.9012000000000002</v>
      </c>
      <c r="M371" s="181">
        <v>6.1753</v>
      </c>
      <c r="N371" s="181">
        <v>7.5635000000000003</v>
      </c>
      <c r="O371" s="181">
        <v>8.9896999999999991</v>
      </c>
      <c r="P371" s="181">
        <v>8.1684000000000001</v>
      </c>
      <c r="Q371" s="181">
        <v>9.4431999999999992</v>
      </c>
      <c r="R371" s="181">
        <v>8.7355</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44651</v>
      </c>
      <c r="E372" s="181">
        <v>25.1751</v>
      </c>
      <c r="F372" s="181">
        <v>10.4419</v>
      </c>
      <c r="G372" s="181">
        <v>13.8376</v>
      </c>
      <c r="H372" s="181">
        <v>10.0647</v>
      </c>
      <c r="I372" s="181">
        <v>9.8545999999999996</v>
      </c>
      <c r="J372" s="181">
        <v>4.7096999999999998</v>
      </c>
      <c r="K372" s="181">
        <v>6.0327999999999999</v>
      </c>
      <c r="L372" s="181">
        <v>5.3085000000000004</v>
      </c>
      <c r="M372" s="181">
        <v>5.6867000000000001</v>
      </c>
      <c r="N372" s="181">
        <v>6.7130000000000001</v>
      </c>
      <c r="O372" s="181">
        <v>8.2025000000000006</v>
      </c>
      <c r="P372" s="181">
        <v>7.7008000000000001</v>
      </c>
      <c r="Q372" s="181">
        <v>8.4890000000000008</v>
      </c>
      <c r="R372" s="181">
        <v>7.5914999999999999</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44651</v>
      </c>
      <c r="E373" s="181">
        <v>27.151700000000002</v>
      </c>
      <c r="F373" s="181">
        <v>11.0266</v>
      </c>
      <c r="G373" s="181">
        <v>14.4459</v>
      </c>
      <c r="H373" s="181">
        <v>10.7188</v>
      </c>
      <c r="I373" s="181">
        <v>10.5182</v>
      </c>
      <c r="J373" s="181">
        <v>5.3494000000000002</v>
      </c>
      <c r="K373" s="181">
        <v>6.6619000000000002</v>
      </c>
      <c r="L373" s="181">
        <v>5.9645999999999999</v>
      </c>
      <c r="M373" s="181">
        <v>6.3657000000000004</v>
      </c>
      <c r="N373" s="181">
        <v>7.4131999999999998</v>
      </c>
      <c r="O373" s="181">
        <v>8.8795000000000002</v>
      </c>
      <c r="P373" s="181">
        <v>8.5070999999999994</v>
      </c>
      <c r="Q373" s="181">
        <v>9.2382000000000009</v>
      </c>
      <c r="R373" s="181">
        <v>8.3031000000000006</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44651</v>
      </c>
      <c r="E374" s="181">
        <v>15.3344</v>
      </c>
      <c r="F374" s="181">
        <v>6.4279000000000002</v>
      </c>
      <c r="G374" s="181">
        <v>3.0158</v>
      </c>
      <c r="H374" s="181">
        <v>5.7188999999999997</v>
      </c>
      <c r="I374" s="181">
        <v>4.2915000000000001</v>
      </c>
      <c r="J374" s="181">
        <v>3.0871</v>
      </c>
      <c r="K374" s="181">
        <v>4.2626999999999997</v>
      </c>
      <c r="L374" s="181">
        <v>5.1840999999999999</v>
      </c>
      <c r="M374" s="181">
        <v>19.231300000000001</v>
      </c>
      <c r="N374" s="181">
        <v>16.7028</v>
      </c>
      <c r="O374" s="181">
        <v>1.6807000000000001</v>
      </c>
      <c r="P374" s="181">
        <v>3.2858999999999998</v>
      </c>
      <c r="Q374" s="181">
        <v>5.4320000000000004</v>
      </c>
      <c r="R374" s="181">
        <v>12.959</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44651</v>
      </c>
      <c r="E375" s="181">
        <v>16.4087</v>
      </c>
      <c r="F375" s="181">
        <v>7.3421000000000003</v>
      </c>
      <c r="G375" s="181">
        <v>3.7827000000000002</v>
      </c>
      <c r="H375" s="181">
        <v>6.4588000000000001</v>
      </c>
      <c r="I375" s="181">
        <v>5.0305</v>
      </c>
      <c r="J375" s="181">
        <v>3.8226</v>
      </c>
      <c r="K375" s="181">
        <v>5.0015999999999998</v>
      </c>
      <c r="L375" s="181">
        <v>5.9344999999999999</v>
      </c>
      <c r="M375" s="181">
        <v>20.069099999999999</v>
      </c>
      <c r="N375" s="181">
        <v>17.558499999999999</v>
      </c>
      <c r="O375" s="181">
        <v>2.3729</v>
      </c>
      <c r="P375" s="181">
        <v>4.1440999999999999</v>
      </c>
      <c r="Q375" s="181">
        <v>6.319</v>
      </c>
      <c r="R375" s="181">
        <v>13.7492</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44651</v>
      </c>
      <c r="E376" s="181">
        <v>14.2951</v>
      </c>
      <c r="F376" s="181">
        <v>15.581899999999999</v>
      </c>
      <c r="G376" s="181">
        <v>9.7103999999999999</v>
      </c>
      <c r="H376" s="181">
        <v>6.8665000000000003</v>
      </c>
      <c r="I376" s="181">
        <v>5.7393000000000001</v>
      </c>
      <c r="J376" s="181">
        <v>3.5192000000000001</v>
      </c>
      <c r="K376" s="181">
        <v>3.7364000000000002</v>
      </c>
      <c r="L376" s="181">
        <v>3.3997999999999999</v>
      </c>
      <c r="M376" s="181">
        <v>4.9504000000000001</v>
      </c>
      <c r="N376" s="181">
        <v>5.4343000000000004</v>
      </c>
      <c r="O376" s="181">
        <v>7.2187000000000001</v>
      </c>
      <c r="P376" s="181">
        <v>7.2095000000000002</v>
      </c>
      <c r="Q376" s="181">
        <v>7.2881999999999998</v>
      </c>
      <c r="R376" s="181">
        <v>5.9703999999999997</v>
      </c>
      <c r="S376" s="124" t="s">
        <v>1904</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44651</v>
      </c>
      <c r="E377" s="181">
        <v>13.593</v>
      </c>
      <c r="F377" s="181">
        <v>14.7746</v>
      </c>
      <c r="G377" s="181">
        <v>8.7780000000000005</v>
      </c>
      <c r="H377" s="181">
        <v>5.9142000000000001</v>
      </c>
      <c r="I377" s="181">
        <v>4.7846000000000002</v>
      </c>
      <c r="J377" s="181">
        <v>2.5520999999999998</v>
      </c>
      <c r="K377" s="181">
        <v>2.7757000000000001</v>
      </c>
      <c r="L377" s="181">
        <v>2.4386000000000001</v>
      </c>
      <c r="M377" s="181">
        <v>3.9723000000000002</v>
      </c>
      <c r="N377" s="181">
        <v>4.4386000000000001</v>
      </c>
      <c r="O377" s="181">
        <v>6.2324999999999999</v>
      </c>
      <c r="P377" s="181">
        <v>6.1505999999999998</v>
      </c>
      <c r="Q377" s="181">
        <v>6.2297000000000002</v>
      </c>
      <c r="R377" s="181">
        <v>4.9602000000000004</v>
      </c>
      <c r="S377" s="124" t="s">
        <v>1904</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44651</v>
      </c>
      <c r="E378" s="181">
        <v>1491.2148999999999</v>
      </c>
      <c r="F378" s="181">
        <v>3.8431999999999999</v>
      </c>
      <c r="G378" s="181">
        <v>9.7396999999999991</v>
      </c>
      <c r="H378" s="181">
        <v>5.1368</v>
      </c>
      <c r="I378" s="181">
        <v>2.3372000000000002</v>
      </c>
      <c r="J378" s="181">
        <v>2.0400999999999998</v>
      </c>
      <c r="K378" s="181">
        <v>2.2014</v>
      </c>
      <c r="L378" s="181">
        <v>2.1614</v>
      </c>
      <c r="M378" s="181">
        <v>3.077</v>
      </c>
      <c r="N378" s="181">
        <v>3.3372000000000002</v>
      </c>
      <c r="O378" s="181">
        <v>3.9649000000000001</v>
      </c>
      <c r="P378" s="181">
        <v>3.1049000000000002</v>
      </c>
      <c r="Q378" s="181">
        <v>5.4165000000000001</v>
      </c>
      <c r="R378" s="181">
        <v>4.8491999999999997</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44651</v>
      </c>
      <c r="E379" s="181">
        <v>1597.8868</v>
      </c>
      <c r="F379" s="181">
        <v>5.0625999999999998</v>
      </c>
      <c r="G379" s="181">
        <v>10.959899999999999</v>
      </c>
      <c r="H379" s="181">
        <v>6.3276000000000003</v>
      </c>
      <c r="I379" s="181">
        <v>3.5430999999999999</v>
      </c>
      <c r="J379" s="181">
        <v>3.2559</v>
      </c>
      <c r="K379" s="181">
        <v>3.4274</v>
      </c>
      <c r="L379" s="181">
        <v>3.3803999999999998</v>
      </c>
      <c r="M379" s="181">
        <v>4.3049999999999997</v>
      </c>
      <c r="N379" s="181">
        <v>4.5712999999999999</v>
      </c>
      <c r="O379" s="181">
        <v>5.1656000000000004</v>
      </c>
      <c r="P379" s="181">
        <v>4.1364999999999998</v>
      </c>
      <c r="Q379" s="181">
        <v>6.3822999999999999</v>
      </c>
      <c r="R379" s="181">
        <v>6.1039000000000003</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44651</v>
      </c>
      <c r="E380" s="181">
        <v>24.678599999999999</v>
      </c>
      <c r="F380" s="181">
        <v>19.5334</v>
      </c>
      <c r="G380" s="181">
        <v>13.4245</v>
      </c>
      <c r="H380" s="181">
        <v>11.6256</v>
      </c>
      <c r="I380" s="181">
        <v>10.895</v>
      </c>
      <c r="J380" s="181">
        <v>3.9925000000000002</v>
      </c>
      <c r="K380" s="181">
        <v>4.9503000000000004</v>
      </c>
      <c r="L380" s="181">
        <v>3.9323999999999999</v>
      </c>
      <c r="M380" s="181">
        <v>5.0907999999999998</v>
      </c>
      <c r="N380" s="181">
        <v>5.8895</v>
      </c>
      <c r="O380" s="181">
        <v>6.6456</v>
      </c>
      <c r="P380" s="181">
        <v>6.5773000000000001</v>
      </c>
      <c r="Q380" s="181">
        <v>7.8895999999999997</v>
      </c>
      <c r="R380" s="181">
        <v>6.032</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44651</v>
      </c>
      <c r="E381" s="181">
        <v>26.915900000000001</v>
      </c>
      <c r="F381" s="181">
        <v>20.488199999999999</v>
      </c>
      <c r="G381" s="181">
        <v>14.391400000000001</v>
      </c>
      <c r="H381" s="181">
        <v>12.6031</v>
      </c>
      <c r="I381" s="181">
        <v>11.871</v>
      </c>
      <c r="J381" s="181">
        <v>4.9771999999999998</v>
      </c>
      <c r="K381" s="181">
        <v>5.9550000000000001</v>
      </c>
      <c r="L381" s="181">
        <v>4.9425999999999997</v>
      </c>
      <c r="M381" s="181">
        <v>6.1196999999999999</v>
      </c>
      <c r="N381" s="181">
        <v>6.95</v>
      </c>
      <c r="O381" s="181">
        <v>7.7065999999999999</v>
      </c>
      <c r="P381" s="181">
        <v>7.5887000000000002</v>
      </c>
      <c r="Q381" s="181">
        <v>8.8657000000000004</v>
      </c>
      <c r="R381" s="181">
        <v>7.1120999999999999</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44651</v>
      </c>
      <c r="E382" s="181">
        <v>24.925899999999999</v>
      </c>
      <c r="F382" s="181">
        <v>10.1067</v>
      </c>
      <c r="G382" s="181">
        <v>6.9352</v>
      </c>
      <c r="H382" s="181">
        <v>5.9687999999999999</v>
      </c>
      <c r="I382" s="181">
        <v>5.3768000000000002</v>
      </c>
      <c r="J382" s="181">
        <v>3.8957000000000002</v>
      </c>
      <c r="K382" s="181">
        <v>3.5766</v>
      </c>
      <c r="L382" s="181">
        <v>3.9838</v>
      </c>
      <c r="M382" s="181">
        <v>6.9869000000000003</v>
      </c>
      <c r="N382" s="181">
        <v>6.6253000000000002</v>
      </c>
      <c r="O382" s="181">
        <v>4.6845999999999997</v>
      </c>
      <c r="P382" s="181">
        <v>5.5784000000000002</v>
      </c>
      <c r="Q382" s="181">
        <v>7.4123000000000001</v>
      </c>
      <c r="R382" s="181">
        <v>5.3952</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1975</v>
      </c>
      <c r="C383" s="177">
        <v>112632</v>
      </c>
      <c r="D383" s="180">
        <v>44651</v>
      </c>
      <c r="E383" s="181">
        <v>23.600999999999999</v>
      </c>
      <c r="F383" s="181">
        <v>9.2815999999999992</v>
      </c>
      <c r="G383" s="181">
        <v>6.1376999999999997</v>
      </c>
      <c r="H383" s="181">
        <v>5.1749999999999998</v>
      </c>
      <c r="I383" s="181">
        <v>4.5702999999999996</v>
      </c>
      <c r="J383" s="181">
        <v>3.0962000000000001</v>
      </c>
      <c r="K383" s="181">
        <v>2.7717000000000001</v>
      </c>
      <c r="L383" s="181">
        <v>3.1696</v>
      </c>
      <c r="M383" s="181">
        <v>6.1481000000000003</v>
      </c>
      <c r="N383" s="181">
        <v>5.7756999999999996</v>
      </c>
      <c r="O383" s="181">
        <v>3.8180000000000001</v>
      </c>
      <c r="P383" s="181">
        <v>4.8003</v>
      </c>
      <c r="Q383" s="181">
        <v>7.12</v>
      </c>
      <c r="R383" s="181">
        <v>4.4484000000000004</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44651</v>
      </c>
      <c r="E384" s="181">
        <v>27.761199999999999</v>
      </c>
      <c r="F384" s="181">
        <v>2.2353000000000001</v>
      </c>
      <c r="G384" s="181">
        <v>-5.3882000000000003</v>
      </c>
      <c r="H384" s="181">
        <v>1.1272</v>
      </c>
      <c r="I384" s="181">
        <v>2.1429999999999998</v>
      </c>
      <c r="J384" s="181">
        <v>1.8691</v>
      </c>
      <c r="K384" s="181">
        <v>4.3662999999999998</v>
      </c>
      <c r="L384" s="181">
        <v>4.7514000000000003</v>
      </c>
      <c r="M384" s="181">
        <v>14.416499999999999</v>
      </c>
      <c r="N384" s="181">
        <v>12.742699999999999</v>
      </c>
      <c r="O384" s="181">
        <v>2.4988000000000001</v>
      </c>
      <c r="P384" s="181">
        <v>4.1451000000000002</v>
      </c>
      <c r="Q384" s="181">
        <v>6.242</v>
      </c>
      <c r="R384" s="181">
        <v>10.1717</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44651</v>
      </c>
      <c r="E385" s="181">
        <v>29.8369</v>
      </c>
      <c r="F385" s="181">
        <v>2.9361999999999999</v>
      </c>
      <c r="G385" s="181">
        <v>-4.7282999999999999</v>
      </c>
      <c r="H385" s="181">
        <v>1.7657</v>
      </c>
      <c r="I385" s="181">
        <v>2.7816000000000001</v>
      </c>
      <c r="J385" s="181">
        <v>2.5072000000000001</v>
      </c>
      <c r="K385" s="181">
        <v>4.9976000000000003</v>
      </c>
      <c r="L385" s="181">
        <v>5.3933999999999997</v>
      </c>
      <c r="M385" s="181">
        <v>15.1107</v>
      </c>
      <c r="N385" s="181">
        <v>13.4474</v>
      </c>
      <c r="O385" s="181">
        <v>3.1349999999999998</v>
      </c>
      <c r="P385" s="181">
        <v>4.8949999999999996</v>
      </c>
      <c r="Q385" s="181">
        <v>7.3357000000000001</v>
      </c>
      <c r="R385" s="181">
        <v>10.854100000000001</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1905</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1905</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1995</v>
      </c>
      <c r="C392" s="177">
        <v>149806</v>
      </c>
      <c r="D392" s="180"/>
      <c r="E392" s="181"/>
      <c r="F392" s="181"/>
      <c r="G392" s="181"/>
      <c r="H392" s="181"/>
      <c r="I392" s="181"/>
      <c r="J392" s="181"/>
      <c r="K392" s="181"/>
      <c r="L392" s="181"/>
      <c r="M392" s="181"/>
      <c r="N392" s="181"/>
      <c r="O392" s="181"/>
      <c r="P392" s="181"/>
      <c r="Q392" s="181"/>
      <c r="R392" s="181"/>
      <c r="S392" s="124" t="s">
        <v>1905</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1996</v>
      </c>
      <c r="C393" s="177">
        <v>149810</v>
      </c>
      <c r="D393" s="180"/>
      <c r="E393" s="181"/>
      <c r="F393" s="181"/>
      <c r="G393" s="181"/>
      <c r="H393" s="181"/>
      <c r="I393" s="181"/>
      <c r="J393" s="181"/>
      <c r="K393" s="181"/>
      <c r="L393" s="181"/>
      <c r="M393" s="181"/>
      <c r="N393" s="181"/>
      <c r="O393" s="181"/>
      <c r="P393" s="181"/>
      <c r="Q393" s="181"/>
      <c r="R393" s="181"/>
      <c r="S393" s="124" t="s">
        <v>1905</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1905</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1905</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44651</v>
      </c>
      <c r="E396" s="181">
        <v>38.239400000000003</v>
      </c>
      <c r="F396" s="181">
        <v>12.795</v>
      </c>
      <c r="G396" s="181">
        <v>11.3056</v>
      </c>
      <c r="H396" s="181">
        <v>8.5090000000000003</v>
      </c>
      <c r="I396" s="181">
        <v>5.5822000000000003</v>
      </c>
      <c r="J396" s="181">
        <v>4.6554000000000002</v>
      </c>
      <c r="K396" s="181">
        <v>5.0391000000000004</v>
      </c>
      <c r="L396" s="181">
        <v>4.3963999999999999</v>
      </c>
      <c r="M396" s="181">
        <v>5.6656000000000004</v>
      </c>
      <c r="N396" s="181">
        <v>6.2256</v>
      </c>
      <c r="O396" s="181">
        <v>7.2356999999999996</v>
      </c>
      <c r="P396" s="181">
        <v>7.3860999999999999</v>
      </c>
      <c r="Q396" s="181">
        <v>8.8820999999999994</v>
      </c>
      <c r="R396" s="181">
        <v>7.4668999999999999</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44651</v>
      </c>
      <c r="E397" s="181">
        <v>36.157499999999999</v>
      </c>
      <c r="F397" s="181">
        <v>12.117699999999999</v>
      </c>
      <c r="G397" s="181">
        <v>10.6761</v>
      </c>
      <c r="H397" s="181">
        <v>7.8857999999999997</v>
      </c>
      <c r="I397" s="181">
        <v>4.9558</v>
      </c>
      <c r="J397" s="181">
        <v>4.0255999999999998</v>
      </c>
      <c r="K397" s="181">
        <v>4.4013999999999998</v>
      </c>
      <c r="L397" s="181">
        <v>3.7557999999999998</v>
      </c>
      <c r="M397" s="181">
        <v>5.0125000000000002</v>
      </c>
      <c r="N397" s="181">
        <v>5.5601000000000003</v>
      </c>
      <c r="O397" s="181">
        <v>6.5759999999999996</v>
      </c>
      <c r="P397" s="181">
        <v>6.6437999999999997</v>
      </c>
      <c r="Q397" s="181">
        <v>7.5214999999999996</v>
      </c>
      <c r="R397" s="181">
        <v>6.7901999999999996</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44651</v>
      </c>
      <c r="E406" s="181">
        <v>15.298400000000001</v>
      </c>
      <c r="F406" s="181">
        <v>-10.017899999999999</v>
      </c>
      <c r="G406" s="181">
        <v>1.5908</v>
      </c>
      <c r="H406" s="181">
        <v>8.5007000000000001</v>
      </c>
      <c r="I406" s="181">
        <v>6.5091999999999999</v>
      </c>
      <c r="J406" s="181">
        <v>4.2172999999999998</v>
      </c>
      <c r="K406" s="181">
        <v>4.9073000000000002</v>
      </c>
      <c r="L406" s="181">
        <v>6.1906999999999996</v>
      </c>
      <c r="M406" s="181">
        <v>27.700900000000001</v>
      </c>
      <c r="N406" s="181">
        <v>22.727900000000002</v>
      </c>
      <c r="O406" s="181">
        <v>-5.2801</v>
      </c>
      <c r="P406" s="181">
        <v>-0.46829999999999999</v>
      </c>
      <c r="Q406" s="181">
        <v>4.5659999999999998</v>
      </c>
      <c r="R406" s="181">
        <v>9.3720999999999997</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44651</v>
      </c>
      <c r="E407" s="181">
        <v>13.864599999999999</v>
      </c>
      <c r="F407" s="181">
        <v>-10.7905</v>
      </c>
      <c r="G407" s="181">
        <v>0.78979999999999995</v>
      </c>
      <c r="H407" s="181">
        <v>7.7211999999999996</v>
      </c>
      <c r="I407" s="181">
        <v>5.7480000000000002</v>
      </c>
      <c r="J407" s="181">
        <v>3.4580000000000002</v>
      </c>
      <c r="K407" s="181">
        <v>4.1398999999999999</v>
      </c>
      <c r="L407" s="181">
        <v>5.4819000000000004</v>
      </c>
      <c r="M407" s="181">
        <v>26.895</v>
      </c>
      <c r="N407" s="181">
        <v>21.864100000000001</v>
      </c>
      <c r="O407" s="181">
        <v>-6.0476999999999999</v>
      </c>
      <c r="P407" s="181">
        <v>-1.3829</v>
      </c>
      <c r="Q407" s="181">
        <v>3.5499000000000001</v>
      </c>
      <c r="R407" s="181">
        <v>8.5408000000000008</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1411.0783527777774</v>
      </c>
      <c r="G408" s="183">
        <v>476.08792777777785</v>
      </c>
      <c r="H408" s="183">
        <v>208.24233333333331</v>
      </c>
      <c r="I408" s="183">
        <v>110.90479999999997</v>
      </c>
      <c r="J408" s="183">
        <v>54.132200000000012</v>
      </c>
      <c r="K408" s="183">
        <v>24.475976470588236</v>
      </c>
      <c r="L408" s="183">
        <v>14.162311764705882</v>
      </c>
      <c r="M408" s="183">
        <v>15.424602941176465</v>
      </c>
      <c r="N408" s="183">
        <v>13.74471470588235</v>
      </c>
      <c r="O408" s="183">
        <v>4.4165437500000007</v>
      </c>
      <c r="P408" s="183">
        <v>5.1399499999999989</v>
      </c>
      <c r="Q408" s="183">
        <v>4.6432111111111105</v>
      </c>
      <c r="R408" s="183">
        <v>6.0829529411764689</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8.9878999999999998</v>
      </c>
      <c r="G409" s="183">
        <v>8.9939499999999999</v>
      </c>
      <c r="H409" s="183">
        <v>8.5048500000000011</v>
      </c>
      <c r="I409" s="183">
        <v>6.3690499999999997</v>
      </c>
      <c r="J409" s="183">
        <v>4.0090500000000002</v>
      </c>
      <c r="K409" s="183">
        <v>4.9511500000000002</v>
      </c>
      <c r="L409" s="183">
        <v>4.8624000000000001</v>
      </c>
      <c r="M409" s="183">
        <v>6.1682500000000005</v>
      </c>
      <c r="N409" s="183">
        <v>6.9372500000000006</v>
      </c>
      <c r="O409" s="183">
        <v>6.0443499999999997</v>
      </c>
      <c r="P409" s="183">
        <v>6.2132500000000004</v>
      </c>
      <c r="Q409" s="183">
        <v>7.3537999999999997</v>
      </c>
      <c r="R409" s="183">
        <v>7.6067</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44651</v>
      </c>
      <c r="E412" s="181">
        <v>1170.4376</v>
      </c>
      <c r="F412" s="181">
        <v>18.517600000000002</v>
      </c>
      <c r="G412" s="181">
        <v>8.5016999999999996</v>
      </c>
      <c r="H412" s="181">
        <v>4.8224999999999998</v>
      </c>
      <c r="I412" s="181">
        <v>6.6642999999999999</v>
      </c>
      <c r="J412" s="181">
        <v>4.7595000000000001</v>
      </c>
      <c r="K412" s="181">
        <v>4.3219000000000003</v>
      </c>
      <c r="L412" s="181">
        <v>3.9411999999999998</v>
      </c>
      <c r="M412" s="181">
        <v>4.5896999999999997</v>
      </c>
      <c r="N412" s="181">
        <v>4.7854999999999999</v>
      </c>
      <c r="O412" s="181"/>
      <c r="P412" s="181"/>
      <c r="Q412" s="181">
        <v>7.2081</v>
      </c>
      <c r="R412" s="181">
        <v>6.9359000000000002</v>
      </c>
      <c r="S412" s="124" t="s">
        <v>1904</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44651</v>
      </c>
      <c r="E413" s="181">
        <v>1203.0839000000001</v>
      </c>
      <c r="F413" s="181">
        <v>55.975700000000003</v>
      </c>
      <c r="G413" s="181">
        <v>26.083400000000001</v>
      </c>
      <c r="H413" s="181">
        <v>18.5913</v>
      </c>
      <c r="I413" s="181">
        <v>8.9946999999999999</v>
      </c>
      <c r="J413" s="181">
        <v>4.117</v>
      </c>
      <c r="K413" s="181">
        <v>4.0232999999999999</v>
      </c>
      <c r="L413" s="181">
        <v>3.9377</v>
      </c>
      <c r="M413" s="181">
        <v>5.6454000000000004</v>
      </c>
      <c r="N413" s="181">
        <v>6.0575999999999999</v>
      </c>
      <c r="O413" s="181"/>
      <c r="P413" s="181"/>
      <c r="Q413" s="181">
        <v>8.5256000000000007</v>
      </c>
      <c r="R413" s="181">
        <v>7.5377999999999998</v>
      </c>
      <c r="S413" s="124" t="s">
        <v>1904</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44651</v>
      </c>
      <c r="E414" s="181">
        <v>22.229700000000001</v>
      </c>
      <c r="F414" s="181">
        <v>-66.214299999999994</v>
      </c>
      <c r="G414" s="181">
        <v>15.563700000000001</v>
      </c>
      <c r="H414" s="181">
        <v>10.1058</v>
      </c>
      <c r="I414" s="181">
        <v>0.8095</v>
      </c>
      <c r="J414" s="181">
        <v>-0.47120000000000001</v>
      </c>
      <c r="K414" s="181">
        <v>-4.0727000000000002</v>
      </c>
      <c r="L414" s="181">
        <v>-1.7555000000000001</v>
      </c>
      <c r="M414" s="181">
        <v>0.3286</v>
      </c>
      <c r="N414" s="181">
        <v>2.1768999999999998</v>
      </c>
      <c r="O414" s="181">
        <v>6.8098000000000001</v>
      </c>
      <c r="P414" s="181">
        <v>5.9348000000000001</v>
      </c>
      <c r="Q414" s="181">
        <v>7.1986999999999997</v>
      </c>
      <c r="R414" s="181">
        <v>3.5756000000000001</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44651</v>
      </c>
      <c r="E415" s="181">
        <v>22.552600000000002</v>
      </c>
      <c r="F415" s="181">
        <v>-67.203100000000006</v>
      </c>
      <c r="G415" s="181">
        <v>17.450199999999999</v>
      </c>
      <c r="H415" s="181">
        <v>10.7501</v>
      </c>
      <c r="I415" s="181">
        <v>1.1680999999999999</v>
      </c>
      <c r="J415" s="181">
        <v>-0.64700000000000002</v>
      </c>
      <c r="K415" s="181">
        <v>-4.6731999999999996</v>
      </c>
      <c r="L415" s="181">
        <v>-2.1996000000000002</v>
      </c>
      <c r="M415" s="181">
        <v>-6.4899999999999999E-2</v>
      </c>
      <c r="N415" s="181">
        <v>1.9621</v>
      </c>
      <c r="O415" s="181">
        <v>6.9969999999999999</v>
      </c>
      <c r="P415" s="181">
        <v>6.1218000000000004</v>
      </c>
      <c r="Q415" s="181">
        <v>6.8628999999999998</v>
      </c>
      <c r="R415" s="181">
        <v>3.5442999999999998</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44651</v>
      </c>
      <c r="E416" s="181">
        <v>203.08840000000001</v>
      </c>
      <c r="F416" s="181">
        <v>-84.955399999999997</v>
      </c>
      <c r="G416" s="181">
        <v>19.555499999999999</v>
      </c>
      <c r="H416" s="181">
        <v>10.9322</v>
      </c>
      <c r="I416" s="181">
        <v>-1.5524</v>
      </c>
      <c r="J416" s="181">
        <v>1.6732</v>
      </c>
      <c r="K416" s="181">
        <v>-4.2847999999999997</v>
      </c>
      <c r="L416" s="181">
        <v>-2.4350000000000001</v>
      </c>
      <c r="M416" s="181">
        <v>-1.9167000000000001</v>
      </c>
      <c r="N416" s="181">
        <v>0.75660000000000005</v>
      </c>
      <c r="O416" s="181">
        <v>6.0034000000000001</v>
      </c>
      <c r="P416" s="181">
        <v>4.7748999999999997</v>
      </c>
      <c r="Q416" s="181">
        <v>5.9039000000000001</v>
      </c>
      <c r="R416" s="181">
        <v>1.9118999999999999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-28.7759</v>
      </c>
      <c r="G417" s="183">
        <v>17.430899999999998</v>
      </c>
      <c r="H417" s="183">
        <v>11.040380000000001</v>
      </c>
      <c r="I417" s="183">
        <v>3.2168399999999999</v>
      </c>
      <c r="J417" s="183">
        <v>1.8862999999999999</v>
      </c>
      <c r="K417" s="183">
        <v>-0.93709999999999982</v>
      </c>
      <c r="L417" s="183">
        <v>0.29775999999999997</v>
      </c>
      <c r="M417" s="183">
        <v>1.7164199999999998</v>
      </c>
      <c r="N417" s="183">
        <v>3.1477399999999998</v>
      </c>
      <c r="O417" s="183">
        <v>6.6033999999999997</v>
      </c>
      <c r="P417" s="183">
        <v>5.6104999999999992</v>
      </c>
      <c r="Q417" s="183">
        <v>7.1398400000000013</v>
      </c>
      <c r="R417" s="183">
        <v>4.7011000000000003</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-66.214299999999994</v>
      </c>
      <c r="G418" s="183">
        <v>17.450199999999999</v>
      </c>
      <c r="H418" s="183">
        <v>10.7501</v>
      </c>
      <c r="I418" s="183">
        <v>1.1680999999999999</v>
      </c>
      <c r="J418" s="183">
        <v>1.6732</v>
      </c>
      <c r="K418" s="183">
        <v>-4.0727000000000002</v>
      </c>
      <c r="L418" s="183">
        <v>-1.7555000000000001</v>
      </c>
      <c r="M418" s="183">
        <v>0.3286</v>
      </c>
      <c r="N418" s="183">
        <v>2.1768999999999998</v>
      </c>
      <c r="O418" s="183">
        <v>6.8098000000000001</v>
      </c>
      <c r="P418" s="183">
        <v>5.9348000000000001</v>
      </c>
      <c r="Q418" s="183">
        <v>7.1986999999999997</v>
      </c>
      <c r="R418" s="183">
        <v>3.5756000000000001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44651</v>
      </c>
      <c r="E421" s="181">
        <v>30.2986</v>
      </c>
      <c r="F421" s="181">
        <v>-211.75110000000001</v>
      </c>
      <c r="G421" s="181">
        <v>-65.898300000000006</v>
      </c>
      <c r="H421" s="181">
        <v>-24.4772</v>
      </c>
      <c r="I421" s="181">
        <v>-9.2260000000000009</v>
      </c>
      <c r="J421" s="181">
        <v>-2.8647999999999998</v>
      </c>
      <c r="K421" s="181">
        <v>1.2823</v>
      </c>
      <c r="L421" s="181">
        <v>1.9104000000000001</v>
      </c>
      <c r="M421" s="181">
        <v>-10.8384</v>
      </c>
      <c r="N421" s="181">
        <v>4.6113999999999997</v>
      </c>
      <c r="O421" s="181">
        <v>6.6890999999999998</v>
      </c>
      <c r="P421" s="181">
        <v>6.1116999999999999</v>
      </c>
      <c r="Q421" s="181">
        <v>7.5316000000000001</v>
      </c>
      <c r="R421" s="181">
        <v>5.8383000000000003</v>
      </c>
      <c r="S421" s="124" t="s">
        <v>1904</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44651</v>
      </c>
      <c r="E422" s="181">
        <v>31.648299999999999</v>
      </c>
      <c r="F422" s="181">
        <v>-211.20869999999999</v>
      </c>
      <c r="G422" s="181">
        <v>-65.384799999999998</v>
      </c>
      <c r="H422" s="181">
        <v>-23.976700000000001</v>
      </c>
      <c r="I422" s="181">
        <v>-8.7356999999999996</v>
      </c>
      <c r="J422" s="181">
        <v>-2.3761999999999999</v>
      </c>
      <c r="K422" s="181">
        <v>1.7747999999999999</v>
      </c>
      <c r="L422" s="181">
        <v>2.4060999999999999</v>
      </c>
      <c r="M422" s="181">
        <v>-10.386200000000001</v>
      </c>
      <c r="N422" s="181">
        <v>5.0213999999999999</v>
      </c>
      <c r="O422" s="181">
        <v>7.2285000000000004</v>
      </c>
      <c r="P422" s="181">
        <v>6.6463999999999999</v>
      </c>
      <c r="Q422" s="181">
        <v>7.7922000000000002</v>
      </c>
      <c r="R422" s="181">
        <v>6.3289</v>
      </c>
      <c r="S422" s="124" t="s">
        <v>1904</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1696</v>
      </c>
      <c r="C423" s="177">
        <v>131864</v>
      </c>
      <c r="D423" s="180">
        <v>44651</v>
      </c>
      <c r="E423" s="181">
        <v>42.962299999999999</v>
      </c>
      <c r="F423" s="181">
        <v>16.9145</v>
      </c>
      <c r="G423" s="181">
        <v>63.138399999999997</v>
      </c>
      <c r="H423" s="181">
        <v>21.2041</v>
      </c>
      <c r="I423" s="181">
        <v>8.7006999999999994</v>
      </c>
      <c r="J423" s="181">
        <v>16.8569</v>
      </c>
      <c r="K423" s="181">
        <v>-2.7591999999999999</v>
      </c>
      <c r="L423" s="181">
        <v>1.0812999999999999</v>
      </c>
      <c r="M423" s="181">
        <v>7.6063000000000001</v>
      </c>
      <c r="N423" s="181">
        <v>13.972899999999999</v>
      </c>
      <c r="O423" s="181">
        <v>14.1791</v>
      </c>
      <c r="P423" s="181">
        <v>10.9834</v>
      </c>
      <c r="Q423" s="181">
        <v>9.7751999999999999</v>
      </c>
      <c r="R423" s="181">
        <v>29.663699999999999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1697</v>
      </c>
      <c r="C424" s="177">
        <v>131865</v>
      </c>
      <c r="D424" s="180">
        <v>44651</v>
      </c>
      <c r="E424" s="181">
        <v>21.885899999999999</v>
      </c>
      <c r="F424" s="181">
        <v>18.020499999999998</v>
      </c>
      <c r="G424" s="181">
        <v>64.211600000000004</v>
      </c>
      <c r="H424" s="181">
        <v>22.275700000000001</v>
      </c>
      <c r="I424" s="181">
        <v>9.7568999999999999</v>
      </c>
      <c r="J424" s="181">
        <v>17.9253</v>
      </c>
      <c r="K424" s="181">
        <v>-1.7877000000000001</v>
      </c>
      <c r="L424" s="181">
        <v>1.9869000000000001</v>
      </c>
      <c r="M424" s="181">
        <v>8.4784000000000006</v>
      </c>
      <c r="N424" s="181">
        <v>14.6591</v>
      </c>
      <c r="O424" s="181">
        <v>14.7807</v>
      </c>
      <c r="P424" s="181">
        <v>11.4049</v>
      </c>
      <c r="Q424" s="181">
        <v>11.1868</v>
      </c>
      <c r="R424" s="181">
        <v>30.265000000000001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44651</v>
      </c>
      <c r="E425" s="181">
        <v>24.230499999999999</v>
      </c>
      <c r="F425" s="181">
        <v>34.226599999999998</v>
      </c>
      <c r="G425" s="181">
        <v>57.461799999999997</v>
      </c>
      <c r="H425" s="181">
        <v>22.194600000000001</v>
      </c>
      <c r="I425" s="181">
        <v>8.5280000000000005</v>
      </c>
      <c r="J425" s="181">
        <v>16.436699999999998</v>
      </c>
      <c r="K425" s="181">
        <v>3.6665000000000001</v>
      </c>
      <c r="L425" s="181">
        <v>3.2277</v>
      </c>
      <c r="M425" s="181">
        <v>6.9683999999999999</v>
      </c>
      <c r="N425" s="181">
        <v>9.5515000000000008</v>
      </c>
      <c r="O425" s="181">
        <v>9.7837999999999994</v>
      </c>
      <c r="P425" s="181">
        <v>8.2235999999999994</v>
      </c>
      <c r="Q425" s="181">
        <v>8.4571000000000005</v>
      </c>
      <c r="R425" s="181">
        <v>16.910599999999999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44651</v>
      </c>
      <c r="E426" s="181">
        <v>25.4054</v>
      </c>
      <c r="F426" s="181">
        <v>34.369500000000002</v>
      </c>
      <c r="G426" s="181">
        <v>57.692500000000003</v>
      </c>
      <c r="H426" s="181">
        <v>22.385100000000001</v>
      </c>
      <c r="I426" s="181">
        <v>8.6900999999999993</v>
      </c>
      <c r="J426" s="181">
        <v>16.599900000000002</v>
      </c>
      <c r="K426" s="181">
        <v>3.8889</v>
      </c>
      <c r="L426" s="181">
        <v>3.5754000000000001</v>
      </c>
      <c r="M426" s="181">
        <v>7.4425999999999997</v>
      </c>
      <c r="N426" s="181">
        <v>10.086399999999999</v>
      </c>
      <c r="O426" s="181">
        <v>10.3415</v>
      </c>
      <c r="P426" s="181">
        <v>8.7826000000000004</v>
      </c>
      <c r="Q426" s="181">
        <v>8.7757000000000005</v>
      </c>
      <c r="R426" s="181">
        <v>17.486799999999999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44651</v>
      </c>
      <c r="E427" s="181">
        <v>28.1966</v>
      </c>
      <c r="F427" s="181">
        <v>30.834700000000002</v>
      </c>
      <c r="G427" s="181">
        <v>94.9739</v>
      </c>
      <c r="H427" s="181">
        <v>36.499200000000002</v>
      </c>
      <c r="I427" s="181">
        <v>14.831799999999999</v>
      </c>
      <c r="J427" s="181">
        <v>24.732399999999998</v>
      </c>
      <c r="K427" s="181">
        <v>1.9786999999999999</v>
      </c>
      <c r="L427" s="181">
        <v>2.3327</v>
      </c>
      <c r="M427" s="181">
        <v>8.7262000000000004</v>
      </c>
      <c r="N427" s="181">
        <v>12.732699999999999</v>
      </c>
      <c r="O427" s="181">
        <v>12.1631</v>
      </c>
      <c r="P427" s="181">
        <v>9.8435000000000006</v>
      </c>
      <c r="Q427" s="181">
        <v>9.9757999999999996</v>
      </c>
      <c r="R427" s="181">
        <v>23.765899999999998</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44651</v>
      </c>
      <c r="E428" s="181">
        <v>29.602799999999998</v>
      </c>
      <c r="F428" s="181">
        <v>31.221399999999999</v>
      </c>
      <c r="G428" s="181">
        <v>95.269499999999994</v>
      </c>
      <c r="H428" s="181">
        <v>36.825299999999999</v>
      </c>
      <c r="I428" s="181">
        <v>15.1654</v>
      </c>
      <c r="J428" s="181">
        <v>25.071200000000001</v>
      </c>
      <c r="K428" s="181">
        <v>2.3839999999999999</v>
      </c>
      <c r="L428" s="181">
        <v>2.8731</v>
      </c>
      <c r="M428" s="181">
        <v>9.4107000000000003</v>
      </c>
      <c r="N428" s="181">
        <v>13.499000000000001</v>
      </c>
      <c r="O428" s="181">
        <v>12.8347</v>
      </c>
      <c r="P428" s="181">
        <v>10.472300000000001</v>
      </c>
      <c r="Q428" s="181">
        <v>10.5962</v>
      </c>
      <c r="R428" s="181">
        <v>24.522099999999998</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44651</v>
      </c>
      <c r="E429" s="181">
        <v>11.616099999999999</v>
      </c>
      <c r="F429" s="181">
        <v>6.5998000000000001</v>
      </c>
      <c r="G429" s="181">
        <v>13.211499999999999</v>
      </c>
      <c r="H429" s="181">
        <v>11.336499999999999</v>
      </c>
      <c r="I429" s="181">
        <v>9.0991</v>
      </c>
      <c r="J429" s="181">
        <v>5.0491000000000001</v>
      </c>
      <c r="K429" s="181">
        <v>3.3618999999999999</v>
      </c>
      <c r="L429" s="181">
        <v>3.2136</v>
      </c>
      <c r="M429" s="181">
        <v>4.6388999999999996</v>
      </c>
      <c r="N429" s="181">
        <v>5.4005999999999998</v>
      </c>
      <c r="O429" s="181"/>
      <c r="P429" s="181"/>
      <c r="Q429" s="181">
        <v>7.1386000000000003</v>
      </c>
      <c r="R429" s="181">
        <v>6.7496</v>
      </c>
      <c r="S429" s="124" t="s">
        <v>1904</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44651</v>
      </c>
      <c r="E430" s="181">
        <v>11.536</v>
      </c>
      <c r="F430" s="181">
        <v>6.0125999999999999</v>
      </c>
      <c r="G430" s="181">
        <v>12.880599999999999</v>
      </c>
      <c r="H430" s="181">
        <v>10.916</v>
      </c>
      <c r="I430" s="181">
        <v>8.7073999999999998</v>
      </c>
      <c r="J430" s="181">
        <v>4.6520000000000001</v>
      </c>
      <c r="K430" s="181">
        <v>2.9569000000000001</v>
      </c>
      <c r="L430" s="181">
        <v>2.8081999999999998</v>
      </c>
      <c r="M430" s="181">
        <v>4.2356999999999996</v>
      </c>
      <c r="N430" s="181">
        <v>5.0140000000000002</v>
      </c>
      <c r="O430" s="181"/>
      <c r="P430" s="181"/>
      <c r="Q430" s="181">
        <v>6.7979000000000003</v>
      </c>
      <c r="R430" s="181">
        <v>6.4085999999999999</v>
      </c>
      <c r="S430" s="124" t="s">
        <v>1904</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44651</v>
      </c>
      <c r="E431" s="181">
        <v>11.6761</v>
      </c>
      <c r="F431" s="181">
        <v>18.1401</v>
      </c>
      <c r="G431" s="181">
        <v>8.3417999999999992</v>
      </c>
      <c r="H431" s="181">
        <v>4.7380000000000004</v>
      </c>
      <c r="I431" s="181">
        <v>6.5587999999999997</v>
      </c>
      <c r="J431" s="181">
        <v>4.6162999999999998</v>
      </c>
      <c r="K431" s="181">
        <v>4.2077999999999998</v>
      </c>
      <c r="L431" s="181">
        <v>3.8691</v>
      </c>
      <c r="M431" s="181">
        <v>4.5080999999999998</v>
      </c>
      <c r="N431" s="181">
        <v>4.7023999999999999</v>
      </c>
      <c r="O431" s="181"/>
      <c r="P431" s="181"/>
      <c r="Q431" s="181">
        <v>7.1230000000000002</v>
      </c>
      <c r="R431" s="181">
        <v>6.8234000000000004</v>
      </c>
      <c r="S431" s="124" t="s">
        <v>1905</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44651</v>
      </c>
      <c r="E432" s="181">
        <v>11.6761</v>
      </c>
      <c r="F432" s="181">
        <v>18.1401</v>
      </c>
      <c r="G432" s="181">
        <v>8.3417999999999992</v>
      </c>
      <c r="H432" s="181">
        <v>4.7380000000000004</v>
      </c>
      <c r="I432" s="181">
        <v>6.5587999999999997</v>
      </c>
      <c r="J432" s="181">
        <v>4.6162999999999998</v>
      </c>
      <c r="K432" s="181">
        <v>4.2077999999999998</v>
      </c>
      <c r="L432" s="181">
        <v>3.8691</v>
      </c>
      <c r="M432" s="181">
        <v>4.5080999999999998</v>
      </c>
      <c r="N432" s="181">
        <v>4.7023999999999999</v>
      </c>
      <c r="O432" s="181"/>
      <c r="P432" s="181"/>
      <c r="Q432" s="181">
        <v>7.1230000000000002</v>
      </c>
      <c r="R432" s="181">
        <v>6.8234000000000004</v>
      </c>
      <c r="S432" s="124" t="s">
        <v>1905</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44651</v>
      </c>
      <c r="E433" s="181">
        <v>12.006399999999999</v>
      </c>
      <c r="F433" s="181">
        <v>55.412799999999997</v>
      </c>
      <c r="G433" s="181">
        <v>25.895399999999999</v>
      </c>
      <c r="H433" s="181">
        <v>18.435500000000001</v>
      </c>
      <c r="I433" s="181">
        <v>8.9116</v>
      </c>
      <c r="J433" s="181">
        <v>4.0937000000000001</v>
      </c>
      <c r="K433" s="181">
        <v>3.9392999999999998</v>
      </c>
      <c r="L433" s="181">
        <v>3.8647999999999998</v>
      </c>
      <c r="M433" s="181">
        <v>5.5715000000000003</v>
      </c>
      <c r="N433" s="181">
        <v>5.9756</v>
      </c>
      <c r="O433" s="181"/>
      <c r="P433" s="181"/>
      <c r="Q433" s="181">
        <v>8.4581999999999997</v>
      </c>
      <c r="R433" s="181">
        <v>7.4344999999999999</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44651</v>
      </c>
      <c r="E434" s="181">
        <v>12.006399999999999</v>
      </c>
      <c r="F434" s="181">
        <v>55.412799999999997</v>
      </c>
      <c r="G434" s="181">
        <v>25.895399999999999</v>
      </c>
      <c r="H434" s="181">
        <v>18.435500000000001</v>
      </c>
      <c r="I434" s="181">
        <v>8.9116</v>
      </c>
      <c r="J434" s="181">
        <v>4.0937000000000001</v>
      </c>
      <c r="K434" s="181">
        <v>3.9392999999999998</v>
      </c>
      <c r="L434" s="181">
        <v>3.8647999999999998</v>
      </c>
      <c r="M434" s="181">
        <v>5.5715000000000003</v>
      </c>
      <c r="N434" s="181">
        <v>5.9756</v>
      </c>
      <c r="O434" s="181"/>
      <c r="P434" s="181"/>
      <c r="Q434" s="181">
        <v>8.4581999999999997</v>
      </c>
      <c r="R434" s="181">
        <v>7.4344999999999999</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44651</v>
      </c>
      <c r="E435" s="181">
        <v>109.3329</v>
      </c>
      <c r="F435" s="181">
        <v>40.1721</v>
      </c>
      <c r="G435" s="181">
        <v>118.9764</v>
      </c>
      <c r="H435" s="181">
        <v>39.727200000000003</v>
      </c>
      <c r="I435" s="181">
        <v>9.4701000000000004</v>
      </c>
      <c r="J435" s="181">
        <v>26.3855</v>
      </c>
      <c r="K435" s="181">
        <v>3.5706000000000002</v>
      </c>
      <c r="L435" s="181">
        <v>6.3750999999999998</v>
      </c>
      <c r="M435" s="181">
        <v>17.979600000000001</v>
      </c>
      <c r="N435" s="181">
        <v>27.3186</v>
      </c>
      <c r="O435" s="181">
        <v>9.0806000000000004</v>
      </c>
      <c r="P435" s="181">
        <v>8.8543000000000003</v>
      </c>
      <c r="Q435" s="181">
        <v>13.8597</v>
      </c>
      <c r="R435" s="181">
        <v>25.180700000000002</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44651</v>
      </c>
      <c r="E436" s="181">
        <v>119.8656</v>
      </c>
      <c r="F436" s="181">
        <v>41.002299999999998</v>
      </c>
      <c r="G436" s="181">
        <v>119.9079</v>
      </c>
      <c r="H436" s="181">
        <v>40.679600000000001</v>
      </c>
      <c r="I436" s="181">
        <v>10.429600000000001</v>
      </c>
      <c r="J436" s="181">
        <v>27.3673</v>
      </c>
      <c r="K436" s="181">
        <v>4.5420999999999996</v>
      </c>
      <c r="L436" s="181">
        <v>7.3754</v>
      </c>
      <c r="M436" s="181">
        <v>19.0989</v>
      </c>
      <c r="N436" s="181">
        <v>28.566099999999999</v>
      </c>
      <c r="O436" s="181">
        <v>10.195600000000001</v>
      </c>
      <c r="P436" s="181">
        <v>10.0025</v>
      </c>
      <c r="Q436" s="181">
        <v>10.9001</v>
      </c>
      <c r="R436" s="181">
        <v>26.438400000000001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44651</v>
      </c>
      <c r="E437" s="181">
        <v>57.185400000000001</v>
      </c>
      <c r="F437" s="181">
        <v>23.184100000000001</v>
      </c>
      <c r="G437" s="181">
        <v>85.745900000000006</v>
      </c>
      <c r="H437" s="181">
        <v>30.015699999999999</v>
      </c>
      <c r="I437" s="181">
        <v>10.3858</v>
      </c>
      <c r="J437" s="181">
        <v>14.886799999999999</v>
      </c>
      <c r="K437" s="181">
        <v>0.1007</v>
      </c>
      <c r="L437" s="181">
        <v>1.8189</v>
      </c>
      <c r="M437" s="181">
        <v>10.838200000000001</v>
      </c>
      <c r="N437" s="181">
        <v>15.765499999999999</v>
      </c>
      <c r="O437" s="181">
        <v>5.7104999999999997</v>
      </c>
      <c r="P437" s="181">
        <v>6.1825999999999999</v>
      </c>
      <c r="Q437" s="181">
        <v>9.9730000000000008</v>
      </c>
      <c r="R437" s="181">
        <v>14.039300000000001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44651</v>
      </c>
      <c r="E438" s="181">
        <v>60.837200000000003</v>
      </c>
      <c r="F438" s="181">
        <v>23.894100000000002</v>
      </c>
      <c r="G438" s="181">
        <v>86.484999999999999</v>
      </c>
      <c r="H438" s="181">
        <v>30.761299999999999</v>
      </c>
      <c r="I438" s="181">
        <v>11.107900000000001</v>
      </c>
      <c r="J438" s="181">
        <v>15.605700000000001</v>
      </c>
      <c r="K438" s="181">
        <v>0.77139999999999997</v>
      </c>
      <c r="L438" s="181">
        <v>2.5068999999999999</v>
      </c>
      <c r="M438" s="181">
        <v>11.6013</v>
      </c>
      <c r="N438" s="181">
        <v>16.613600000000002</v>
      </c>
      <c r="O438" s="181">
        <v>6.4061000000000003</v>
      </c>
      <c r="P438" s="181">
        <v>6.9298000000000002</v>
      </c>
      <c r="Q438" s="181">
        <v>9.2216000000000005</v>
      </c>
      <c r="R438" s="181">
        <v>14.8201</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44651</v>
      </c>
      <c r="E439" s="181">
        <v>36.334600000000002</v>
      </c>
      <c r="F439" s="181">
        <v>22.214099999999998</v>
      </c>
      <c r="G439" s="181">
        <v>50.165700000000001</v>
      </c>
      <c r="H439" s="181">
        <v>19.2867</v>
      </c>
      <c r="I439" s="181">
        <v>8.3068000000000008</v>
      </c>
      <c r="J439" s="181">
        <v>10.7949</v>
      </c>
      <c r="K439" s="181">
        <v>3.0838000000000001</v>
      </c>
      <c r="L439" s="181">
        <v>4.1158999999999999</v>
      </c>
      <c r="M439" s="181">
        <v>10.394600000000001</v>
      </c>
      <c r="N439" s="181">
        <v>13.702299999999999</v>
      </c>
      <c r="O439" s="181">
        <v>0.2482</v>
      </c>
      <c r="P439" s="181">
        <v>2.8757000000000001</v>
      </c>
      <c r="Q439" s="181">
        <v>7.2872000000000003</v>
      </c>
      <c r="R439" s="181">
        <v>3.1114000000000002</v>
      </c>
      <c r="S439" s="124" t="s">
        <v>1904</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44651</v>
      </c>
      <c r="E440" s="181">
        <v>38.721400000000003</v>
      </c>
      <c r="F440" s="181">
        <v>22.920300000000001</v>
      </c>
      <c r="G440" s="181">
        <v>50.925800000000002</v>
      </c>
      <c r="H440" s="181">
        <v>20.060700000000001</v>
      </c>
      <c r="I440" s="181">
        <v>9.0808</v>
      </c>
      <c r="J440" s="181">
        <v>11.5732</v>
      </c>
      <c r="K440" s="181">
        <v>3.8635000000000002</v>
      </c>
      <c r="L440" s="181">
        <v>4.9058999999999999</v>
      </c>
      <c r="M440" s="181">
        <v>11.230399999999999</v>
      </c>
      <c r="N440" s="181">
        <v>14.6</v>
      </c>
      <c r="O440" s="181">
        <v>0.94450000000000001</v>
      </c>
      <c r="P440" s="181">
        <v>3.6408999999999998</v>
      </c>
      <c r="Q440" s="181">
        <v>6.5811999999999999</v>
      </c>
      <c r="R440" s="181">
        <v>3.8677999999999999</v>
      </c>
      <c r="S440" s="124" t="s">
        <v>1904</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44651</v>
      </c>
      <c r="E441" s="181">
        <v>46.714199999999998</v>
      </c>
      <c r="F441" s="181">
        <v>11.1767</v>
      </c>
      <c r="G441" s="181">
        <v>44.254399999999997</v>
      </c>
      <c r="H441" s="181">
        <v>20.473199999999999</v>
      </c>
      <c r="I441" s="181">
        <v>6.8155000000000001</v>
      </c>
      <c r="J441" s="181">
        <v>9.4949999999999992</v>
      </c>
      <c r="K441" s="181">
        <v>2.4359000000000002</v>
      </c>
      <c r="L441" s="181">
        <v>2.1882000000000001</v>
      </c>
      <c r="M441" s="181">
        <v>4.9995000000000003</v>
      </c>
      <c r="N441" s="181">
        <v>6.5301</v>
      </c>
      <c r="O441" s="181">
        <v>7.3446999999999996</v>
      </c>
      <c r="P441" s="181">
        <v>7.2435</v>
      </c>
      <c r="Q441" s="181">
        <v>9.0794999999999995</v>
      </c>
      <c r="R441" s="181">
        <v>11.854200000000001</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44651</v>
      </c>
      <c r="E442" s="181">
        <v>48.737400000000001</v>
      </c>
      <c r="F442" s="181">
        <v>11.761699999999999</v>
      </c>
      <c r="G442" s="181">
        <v>44.799500000000002</v>
      </c>
      <c r="H442" s="181">
        <v>21.021799999999999</v>
      </c>
      <c r="I442" s="181">
        <v>7.3601000000000001</v>
      </c>
      <c r="J442" s="181">
        <v>10.048</v>
      </c>
      <c r="K442" s="181">
        <v>3.0171000000000001</v>
      </c>
      <c r="L442" s="181">
        <v>2.7751000000000001</v>
      </c>
      <c r="M442" s="181">
        <v>5.6143000000000001</v>
      </c>
      <c r="N442" s="181">
        <v>7.1624999999999996</v>
      </c>
      <c r="O442" s="181">
        <v>7.9539</v>
      </c>
      <c r="P442" s="181">
        <v>7.7731000000000003</v>
      </c>
      <c r="Q442" s="181">
        <v>8.8236000000000008</v>
      </c>
      <c r="R442" s="181">
        <v>12.559699999999999</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44651</v>
      </c>
      <c r="E443" s="181">
        <v>14.448600000000001</v>
      </c>
      <c r="F443" s="181">
        <v>-32.054499999999997</v>
      </c>
      <c r="G443" s="181">
        <v>62.718699999999998</v>
      </c>
      <c r="H443" s="181">
        <v>20.615600000000001</v>
      </c>
      <c r="I443" s="181">
        <v>4.0301</v>
      </c>
      <c r="J443" s="181">
        <v>26.7698</v>
      </c>
      <c r="K443" s="181">
        <v>7.3297999999999996</v>
      </c>
      <c r="L443" s="181">
        <v>8.0412999999999997</v>
      </c>
      <c r="M443" s="181">
        <v>14.1614</v>
      </c>
      <c r="N443" s="181">
        <v>23.098800000000001</v>
      </c>
      <c r="O443" s="181">
        <v>5.0769000000000002</v>
      </c>
      <c r="P443" s="181">
        <v>4.9032</v>
      </c>
      <c r="Q443" s="181">
        <v>5.1398000000000001</v>
      </c>
      <c r="R443" s="181">
        <v>9.4994999999999994</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44651</v>
      </c>
      <c r="E444" s="181">
        <v>15.7951</v>
      </c>
      <c r="F444" s="181">
        <v>-31.400400000000001</v>
      </c>
      <c r="G444" s="181">
        <v>63.648299999999999</v>
      </c>
      <c r="H444" s="181">
        <v>21.579799999999999</v>
      </c>
      <c r="I444" s="181">
        <v>5.0109000000000004</v>
      </c>
      <c r="J444" s="181">
        <v>27.7973</v>
      </c>
      <c r="K444" s="181">
        <v>8.3809000000000005</v>
      </c>
      <c r="L444" s="181">
        <v>9.1278000000000006</v>
      </c>
      <c r="M444" s="181">
        <v>15.3226</v>
      </c>
      <c r="N444" s="181">
        <v>24.342500000000001</v>
      </c>
      <c r="O444" s="181">
        <v>5.8978999999999999</v>
      </c>
      <c r="P444" s="181">
        <v>5.9222999999999999</v>
      </c>
      <c r="Q444" s="181">
        <v>6.4234999999999998</v>
      </c>
      <c r="R444" s="181">
        <v>10.4404</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44651</v>
      </c>
      <c r="E445" s="181">
        <v>28.444400000000002</v>
      </c>
      <c r="F445" s="181">
        <v>23.112300000000001</v>
      </c>
      <c r="G445" s="181">
        <v>76.139899999999997</v>
      </c>
      <c r="H445" s="181">
        <v>18.47</v>
      </c>
      <c r="I445" s="181">
        <v>14.053100000000001</v>
      </c>
      <c r="J445" s="181">
        <v>23.973500000000001</v>
      </c>
      <c r="K445" s="181">
        <v>-4.7E-2</v>
      </c>
      <c r="L445" s="181">
        <v>2.0764999999999998</v>
      </c>
      <c r="M445" s="181">
        <v>8.7653999999999996</v>
      </c>
      <c r="N445" s="181">
        <v>16.040900000000001</v>
      </c>
      <c r="O445" s="181">
        <v>12.7643</v>
      </c>
      <c r="P445" s="181">
        <v>10.8988</v>
      </c>
      <c r="Q445" s="181">
        <v>10.948399999999999</v>
      </c>
      <c r="R445" s="181">
        <v>30.736499999999999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44651</v>
      </c>
      <c r="E446" s="181">
        <v>26.4269</v>
      </c>
      <c r="F446" s="181">
        <v>22.3887</v>
      </c>
      <c r="G446" s="181">
        <v>75.322800000000001</v>
      </c>
      <c r="H446" s="181">
        <v>17.619900000000001</v>
      </c>
      <c r="I446" s="181">
        <v>13.2074</v>
      </c>
      <c r="J446" s="181">
        <v>23.109400000000001</v>
      </c>
      <c r="K446" s="181">
        <v>-0.89419999999999999</v>
      </c>
      <c r="L446" s="181">
        <v>1.2278</v>
      </c>
      <c r="M446" s="181">
        <v>7.9035000000000002</v>
      </c>
      <c r="N446" s="181">
        <v>15.182499999999999</v>
      </c>
      <c r="O446" s="181">
        <v>11.93</v>
      </c>
      <c r="P446" s="181">
        <v>10.000299999999999</v>
      </c>
      <c r="Q446" s="181">
        <v>10.0441</v>
      </c>
      <c r="R446" s="181">
        <v>29.782399999999999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44651</v>
      </c>
      <c r="E447" s="181">
        <v>17.501799999999999</v>
      </c>
      <c r="F447" s="181">
        <v>-11.049799999999999</v>
      </c>
      <c r="G447" s="181">
        <v>37.5852</v>
      </c>
      <c r="H447" s="181">
        <v>16.527699999999999</v>
      </c>
      <c r="I447" s="181">
        <v>5.8674999999999997</v>
      </c>
      <c r="J447" s="181">
        <v>6.1879</v>
      </c>
      <c r="K447" s="181">
        <v>1.4325000000000001</v>
      </c>
      <c r="L447" s="181">
        <v>1.3473999999999999</v>
      </c>
      <c r="M447" s="181">
        <v>3.9918</v>
      </c>
      <c r="N447" s="181">
        <v>4.7465999999999999</v>
      </c>
      <c r="O447" s="181">
        <v>5.5606</v>
      </c>
      <c r="P447" s="181">
        <v>5.6685999999999996</v>
      </c>
      <c r="Q447" s="181">
        <v>7.3197000000000001</v>
      </c>
      <c r="R447" s="181">
        <v>7.1752000000000002</v>
      </c>
      <c r="S447" s="124" t="s">
        <v>1904</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44651</v>
      </c>
      <c r="E448" s="181">
        <v>18.114999999999998</v>
      </c>
      <c r="F448" s="181">
        <v>-10.474500000000001</v>
      </c>
      <c r="G448" s="181">
        <v>38.336399999999998</v>
      </c>
      <c r="H448" s="181">
        <v>17.270099999999999</v>
      </c>
      <c r="I448" s="181">
        <v>6.6082999999999998</v>
      </c>
      <c r="J448" s="181">
        <v>6.9433999999999996</v>
      </c>
      <c r="K448" s="181">
        <v>2.1878000000000002</v>
      </c>
      <c r="L448" s="181">
        <v>2.1019999999999999</v>
      </c>
      <c r="M448" s="181">
        <v>4.7633999999999999</v>
      </c>
      <c r="N448" s="181">
        <v>5.5313999999999997</v>
      </c>
      <c r="O448" s="181">
        <v>6.3403999999999998</v>
      </c>
      <c r="P448" s="181">
        <v>6.2434000000000003</v>
      </c>
      <c r="Q448" s="181">
        <v>7.7872000000000003</v>
      </c>
      <c r="R448" s="181">
        <v>7.9805000000000001</v>
      </c>
      <c r="S448" s="124" t="s">
        <v>1904</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44651</v>
      </c>
      <c r="E449" s="181">
        <v>79.091200000000001</v>
      </c>
      <c r="F449" s="181">
        <v>32.425600000000003</v>
      </c>
      <c r="G449" s="181">
        <v>41.676600000000001</v>
      </c>
      <c r="H449" s="181">
        <v>21.009699999999999</v>
      </c>
      <c r="I449" s="181">
        <v>11.176299999999999</v>
      </c>
      <c r="J449" s="181">
        <v>16.559000000000001</v>
      </c>
      <c r="K449" s="181">
        <v>6.7058999999999997</v>
      </c>
      <c r="L449" s="181">
        <v>3.3748</v>
      </c>
      <c r="M449" s="181">
        <v>9.4594000000000005</v>
      </c>
      <c r="N449" s="181">
        <v>13.9749</v>
      </c>
      <c r="O449" s="181">
        <v>12.8002</v>
      </c>
      <c r="P449" s="181">
        <v>11.5875</v>
      </c>
      <c r="Q449" s="181">
        <v>11.966699999999999</v>
      </c>
      <c r="R449" s="181">
        <v>28.927499999999998</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44651</v>
      </c>
      <c r="E450" s="181">
        <v>84.274000000000001</v>
      </c>
      <c r="F450" s="181">
        <v>33.553600000000003</v>
      </c>
      <c r="G450" s="181">
        <v>42.753399999999999</v>
      </c>
      <c r="H450" s="181">
        <v>22.0578</v>
      </c>
      <c r="I450" s="181">
        <v>12.227499999999999</v>
      </c>
      <c r="J450" s="181">
        <v>17.5947</v>
      </c>
      <c r="K450" s="181">
        <v>7.7667999999999999</v>
      </c>
      <c r="L450" s="181">
        <v>4.4947999999999997</v>
      </c>
      <c r="M450" s="181">
        <v>10.6929</v>
      </c>
      <c r="N450" s="181">
        <v>15.3337</v>
      </c>
      <c r="O450" s="181">
        <v>14.229699999999999</v>
      </c>
      <c r="P450" s="181">
        <v>12.5688</v>
      </c>
      <c r="Q450" s="181">
        <v>12.153</v>
      </c>
      <c r="R450" s="181">
        <v>30.510300000000001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44651</v>
      </c>
      <c r="E451" s="181">
        <v>35.5929</v>
      </c>
      <c r="F451" s="181">
        <v>18.570699999999999</v>
      </c>
      <c r="G451" s="181">
        <v>13.3802</v>
      </c>
      <c r="H451" s="181">
        <v>9.7751000000000001</v>
      </c>
      <c r="I451" s="181">
        <v>6.9846000000000004</v>
      </c>
      <c r="J451" s="181">
        <v>3.1276999999999999</v>
      </c>
      <c r="K451" s="181">
        <v>0.70420000000000005</v>
      </c>
      <c r="L451" s="181">
        <v>1.0643</v>
      </c>
      <c r="M451" s="181">
        <v>2.8694000000000002</v>
      </c>
      <c r="N451" s="181">
        <v>3.5638000000000001</v>
      </c>
      <c r="O451" s="181">
        <v>6.7991999999999999</v>
      </c>
      <c r="P451" s="181">
        <v>6.7412000000000001</v>
      </c>
      <c r="Q451" s="181">
        <v>7.1855000000000002</v>
      </c>
      <c r="R451" s="181">
        <v>6.0667</v>
      </c>
      <c r="S451" s="124" t="s">
        <v>1904</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44651</v>
      </c>
      <c r="E452" s="181">
        <v>36.774099999999997</v>
      </c>
      <c r="F452" s="181">
        <v>18.868099999999998</v>
      </c>
      <c r="G452" s="181">
        <v>13.7126</v>
      </c>
      <c r="H452" s="181">
        <v>10.0867</v>
      </c>
      <c r="I452" s="181">
        <v>7.3086000000000002</v>
      </c>
      <c r="J452" s="181">
        <v>3.4552</v>
      </c>
      <c r="K452" s="181">
        <v>1.0348999999999999</v>
      </c>
      <c r="L452" s="181">
        <v>1.3958999999999999</v>
      </c>
      <c r="M452" s="181">
        <v>3.2065999999999999</v>
      </c>
      <c r="N452" s="181">
        <v>3.8837000000000002</v>
      </c>
      <c r="O452" s="181">
        <v>7.1355000000000004</v>
      </c>
      <c r="P452" s="181">
        <v>7.2161</v>
      </c>
      <c r="Q452" s="181">
        <v>8.4520999999999997</v>
      </c>
      <c r="R452" s="181">
        <v>6.3524000000000003</v>
      </c>
      <c r="S452" s="124" t="s">
        <v>1904</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44651</v>
      </c>
      <c r="E453" s="181">
        <v>44.5458</v>
      </c>
      <c r="F453" s="181">
        <v>53.419800000000002</v>
      </c>
      <c r="G453" s="181">
        <v>33.193300000000001</v>
      </c>
      <c r="H453" s="181">
        <v>21.214300000000001</v>
      </c>
      <c r="I453" s="181">
        <v>14.7913</v>
      </c>
      <c r="J453" s="181">
        <v>13.090199999999999</v>
      </c>
      <c r="K453" s="181">
        <v>5.5259</v>
      </c>
      <c r="L453" s="181">
        <v>3.8212000000000002</v>
      </c>
      <c r="M453" s="181">
        <v>7.1398999999999999</v>
      </c>
      <c r="N453" s="181">
        <v>9.4793000000000003</v>
      </c>
      <c r="O453" s="181">
        <v>9.1997999999999998</v>
      </c>
      <c r="P453" s="181">
        <v>8.2312999999999992</v>
      </c>
      <c r="Q453" s="181">
        <v>8.5079999999999991</v>
      </c>
      <c r="R453" s="181">
        <v>16.167100000000001</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44651</v>
      </c>
      <c r="E454" s="181">
        <v>46.799100000000003</v>
      </c>
      <c r="F454" s="181">
        <v>53.581699999999998</v>
      </c>
      <c r="G454" s="181">
        <v>33.342100000000002</v>
      </c>
      <c r="H454" s="181">
        <v>21.3794</v>
      </c>
      <c r="I454" s="181">
        <v>14.9541</v>
      </c>
      <c r="J454" s="181">
        <v>13.3764</v>
      </c>
      <c r="K454" s="181">
        <v>6.0804999999999998</v>
      </c>
      <c r="L454" s="181">
        <v>4.4482999999999997</v>
      </c>
      <c r="M454" s="181">
        <v>7.8118999999999996</v>
      </c>
      <c r="N454" s="181">
        <v>10.156700000000001</v>
      </c>
      <c r="O454" s="181">
        <v>9.8238000000000003</v>
      </c>
      <c r="P454" s="181">
        <v>8.8048000000000002</v>
      </c>
      <c r="Q454" s="181">
        <v>9.1980000000000004</v>
      </c>
      <c r="R454" s="181">
        <v>16.866499999999998</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44651</v>
      </c>
      <c r="E455" s="181">
        <v>37.033299999999997</v>
      </c>
      <c r="F455" s="181">
        <v>5.8159999999999998</v>
      </c>
      <c r="G455" s="181">
        <v>11.9704</v>
      </c>
      <c r="H455" s="181">
        <v>7.0072000000000001</v>
      </c>
      <c r="I455" s="181">
        <v>4.7676999999999996</v>
      </c>
      <c r="J455" s="181">
        <v>4.3174000000000001</v>
      </c>
      <c r="K455" s="181">
        <v>3.9843999999999999</v>
      </c>
      <c r="L455" s="181">
        <v>3.4702000000000002</v>
      </c>
      <c r="M455" s="181">
        <v>4.1597</v>
      </c>
      <c r="N455" s="181">
        <v>4.3209</v>
      </c>
      <c r="O455" s="181">
        <v>7.6802999999999999</v>
      </c>
      <c r="P455" s="181">
        <v>7.4161999999999999</v>
      </c>
      <c r="Q455" s="181">
        <v>8.3050999999999995</v>
      </c>
      <c r="R455" s="181">
        <v>6.3954000000000004</v>
      </c>
      <c r="S455" s="124" t="s">
        <v>1905</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44651</v>
      </c>
      <c r="E456" s="181">
        <v>35.647199999999998</v>
      </c>
      <c r="F456" s="181">
        <v>5.4276</v>
      </c>
      <c r="G456" s="181">
        <v>11.649699999999999</v>
      </c>
      <c r="H456" s="181">
        <v>6.6639999999999997</v>
      </c>
      <c r="I456" s="181">
        <v>4.4177</v>
      </c>
      <c r="J456" s="181">
        <v>3.9636999999999998</v>
      </c>
      <c r="K456" s="181">
        <v>3.669</v>
      </c>
      <c r="L456" s="181">
        <v>3.1387</v>
      </c>
      <c r="M456" s="181">
        <v>3.8155000000000001</v>
      </c>
      <c r="N456" s="181">
        <v>3.968</v>
      </c>
      <c r="O456" s="181">
        <v>7.2828999999999997</v>
      </c>
      <c r="P456" s="181">
        <v>7</v>
      </c>
      <c r="Q456" s="181">
        <v>7.5086000000000004</v>
      </c>
      <c r="R456" s="181">
        <v>6.0126999999999997</v>
      </c>
      <c r="S456" s="124" t="s">
        <v>1905</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44651</v>
      </c>
      <c r="E457" s="181">
        <v>27.306000000000001</v>
      </c>
      <c r="F457" s="181">
        <v>-29.383800000000001</v>
      </c>
      <c r="G457" s="181">
        <v>56.626600000000003</v>
      </c>
      <c r="H457" s="181">
        <v>24.037299999999998</v>
      </c>
      <c r="I457" s="181">
        <v>5.3098999999999998</v>
      </c>
      <c r="J457" s="181">
        <v>7.8479999999999999</v>
      </c>
      <c r="K457" s="181">
        <v>-0.55920000000000003</v>
      </c>
      <c r="L457" s="181">
        <v>2.2195999999999998</v>
      </c>
      <c r="M457" s="181">
        <v>6.3146000000000004</v>
      </c>
      <c r="N457" s="181">
        <v>7.3513999999999999</v>
      </c>
      <c r="O457" s="181">
        <v>7.7824999999999998</v>
      </c>
      <c r="P457" s="181">
        <v>7.4127999999999998</v>
      </c>
      <c r="Q457" s="181">
        <v>8.8297000000000008</v>
      </c>
      <c r="R457" s="181">
        <v>11.4922</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44651</v>
      </c>
      <c r="E458" s="181">
        <v>25.964400000000001</v>
      </c>
      <c r="F458" s="181">
        <v>-30.058700000000002</v>
      </c>
      <c r="G458" s="181">
        <v>55.877099999999999</v>
      </c>
      <c r="H458" s="181">
        <v>23.278600000000001</v>
      </c>
      <c r="I458" s="181">
        <v>4.5566000000000004</v>
      </c>
      <c r="J458" s="181">
        <v>7.0940000000000003</v>
      </c>
      <c r="K458" s="181">
        <v>-1.1355</v>
      </c>
      <c r="L458" s="181">
        <v>1.6039000000000001</v>
      </c>
      <c r="M458" s="181">
        <v>5.6547999999999998</v>
      </c>
      <c r="N458" s="181">
        <v>6.6694000000000004</v>
      </c>
      <c r="O458" s="181">
        <v>7.0605000000000002</v>
      </c>
      <c r="P458" s="181">
        <v>6.67</v>
      </c>
      <c r="Q458" s="181">
        <v>8.1768000000000001</v>
      </c>
      <c r="R458" s="181">
        <v>10.770799999999999</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44651</v>
      </c>
      <c r="E459" s="181">
        <v>30.556899999999999</v>
      </c>
      <c r="F459" s="181">
        <v>14.6982</v>
      </c>
      <c r="G459" s="181">
        <v>121.2428</v>
      </c>
      <c r="H459" s="181">
        <v>45.094799999999999</v>
      </c>
      <c r="I459" s="181">
        <v>11.672700000000001</v>
      </c>
      <c r="J459" s="181">
        <v>18.222100000000001</v>
      </c>
      <c r="K459" s="181">
        <v>-4.3681000000000001</v>
      </c>
      <c r="L459" s="181">
        <v>0.84030000000000005</v>
      </c>
      <c r="M459" s="181">
        <v>8.4954000000000001</v>
      </c>
      <c r="N459" s="181">
        <v>12.2182</v>
      </c>
      <c r="O459" s="181">
        <v>9.5795999999999992</v>
      </c>
      <c r="P459" s="181">
        <v>8.4021000000000008</v>
      </c>
      <c r="Q459" s="181">
        <v>9.5962999999999994</v>
      </c>
      <c r="R459" s="181">
        <v>19.697700000000001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44651</v>
      </c>
      <c r="E460" s="181">
        <v>29.125299999999999</v>
      </c>
      <c r="F460" s="181">
        <v>14.542999999999999</v>
      </c>
      <c r="G460" s="181">
        <v>121.0406</v>
      </c>
      <c r="H460" s="181">
        <v>44.871699999999997</v>
      </c>
      <c r="I460" s="181">
        <v>11.4452</v>
      </c>
      <c r="J460" s="181">
        <v>17.9436</v>
      </c>
      <c r="K460" s="181">
        <v>-4.8524000000000003</v>
      </c>
      <c r="L460" s="181">
        <v>0.21990000000000001</v>
      </c>
      <c r="M460" s="181">
        <v>7.7838000000000003</v>
      </c>
      <c r="N460" s="181">
        <v>11.457100000000001</v>
      </c>
      <c r="O460" s="181">
        <v>8.8337000000000003</v>
      </c>
      <c r="P460" s="181">
        <v>7.6909999999999998</v>
      </c>
      <c r="Q460" s="181">
        <v>9.2052999999999994</v>
      </c>
      <c r="R460" s="181">
        <v>18.885200000000001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1934</v>
      </c>
      <c r="C461" s="177">
        <v>102574</v>
      </c>
      <c r="D461" s="180">
        <v>44651</v>
      </c>
      <c r="E461" s="181">
        <v>135.898</v>
      </c>
      <c r="F461" s="181">
        <v>55.681699999999999</v>
      </c>
      <c r="G461" s="181">
        <v>146.69329999999999</v>
      </c>
      <c r="H461" s="181">
        <v>63.851199999999999</v>
      </c>
      <c r="I461" s="181">
        <v>37.835999999999999</v>
      </c>
      <c r="J461" s="181">
        <v>34.512500000000003</v>
      </c>
      <c r="K461" s="181">
        <v>1.0531999999999999</v>
      </c>
      <c r="L461" s="181">
        <v>2.8012000000000001</v>
      </c>
      <c r="M461" s="181">
        <v>12.1302</v>
      </c>
      <c r="N461" s="181">
        <v>18.561900000000001</v>
      </c>
      <c r="O461" s="181">
        <v>19.0579</v>
      </c>
      <c r="P461" s="181">
        <v>13.726100000000001</v>
      </c>
      <c r="Q461" s="181">
        <v>15.930400000000001</v>
      </c>
      <c r="R461" s="181">
        <v>34.851599999999998</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1935</v>
      </c>
      <c r="C462" s="177">
        <v>119777</v>
      </c>
      <c r="D462" s="180">
        <v>44651</v>
      </c>
      <c r="E462" s="181">
        <v>142.71700000000001</v>
      </c>
      <c r="F462" s="181">
        <v>56.095500000000001</v>
      </c>
      <c r="G462" s="181">
        <v>147.45849999999999</v>
      </c>
      <c r="H462" s="181">
        <v>64.768900000000002</v>
      </c>
      <c r="I462" s="181">
        <v>38.747399999999999</v>
      </c>
      <c r="J462" s="181">
        <v>35.438099999999999</v>
      </c>
      <c r="K462" s="181">
        <v>1.9272</v>
      </c>
      <c r="L462" s="181">
        <v>3.6848999999999998</v>
      </c>
      <c r="M462" s="181">
        <v>13.046900000000001</v>
      </c>
      <c r="N462" s="181">
        <v>19.551500000000001</v>
      </c>
      <c r="O462" s="181">
        <v>19.784600000000001</v>
      </c>
      <c r="P462" s="181">
        <v>14.576700000000001</v>
      </c>
      <c r="Q462" s="181">
        <v>15.0139</v>
      </c>
      <c r="R462" s="181">
        <v>35.7697</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44651</v>
      </c>
      <c r="E463" s="181">
        <v>23.9696</v>
      </c>
      <c r="F463" s="181">
        <v>18.587199999999999</v>
      </c>
      <c r="G463" s="181">
        <v>57.834000000000003</v>
      </c>
      <c r="H463" s="181">
        <v>20.265899999999998</v>
      </c>
      <c r="I463" s="181">
        <v>7.8331</v>
      </c>
      <c r="J463" s="181">
        <v>19.768699999999999</v>
      </c>
      <c r="K463" s="181">
        <v>6.6344000000000003</v>
      </c>
      <c r="L463" s="181">
        <v>4.8028000000000004</v>
      </c>
      <c r="M463" s="181">
        <v>7.0057</v>
      </c>
      <c r="N463" s="181">
        <v>8.9764999999999997</v>
      </c>
      <c r="O463" s="181">
        <v>9.3123000000000005</v>
      </c>
      <c r="P463" s="181">
        <v>8.3489000000000004</v>
      </c>
      <c r="Q463" s="181">
        <v>9.4046000000000003</v>
      </c>
      <c r="R463" s="181">
        <v>16.351299999999998</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1531</v>
      </c>
      <c r="C464" s="177">
        <v>141072</v>
      </c>
      <c r="D464" s="180">
        <v>44651</v>
      </c>
      <c r="E464" s="181">
        <v>23.702300000000001</v>
      </c>
      <c r="F464" s="181">
        <v>18.334399999999999</v>
      </c>
      <c r="G464" s="181">
        <v>57.4529</v>
      </c>
      <c r="H464" s="181">
        <v>19.896799999999999</v>
      </c>
      <c r="I464" s="181">
        <v>7.468</v>
      </c>
      <c r="J464" s="181">
        <v>19.389500000000002</v>
      </c>
      <c r="K464" s="181">
        <v>6.2583000000000002</v>
      </c>
      <c r="L464" s="181">
        <v>4.4241999999999999</v>
      </c>
      <c r="M464" s="181">
        <v>6.6161000000000003</v>
      </c>
      <c r="N464" s="181">
        <v>8.5737000000000005</v>
      </c>
      <c r="O464" s="181">
        <v>8.9770000000000003</v>
      </c>
      <c r="P464" s="181">
        <v>8.1062999999999992</v>
      </c>
      <c r="Q464" s="181">
        <v>9.2255000000000003</v>
      </c>
      <c r="R464" s="181">
        <v>15.9535</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9.0762136363636348</v>
      </c>
      <c r="G465" s="183">
        <v>52.657888636363623</v>
      </c>
      <c r="H465" s="183">
        <v>21.384052272727267</v>
      </c>
      <c r="I465" s="183">
        <v>9.5383886363636368</v>
      </c>
      <c r="J465" s="183">
        <v>14.003204545454548</v>
      </c>
      <c r="K465" s="183">
        <v>2.5737659090909091</v>
      </c>
      <c r="L465" s="183">
        <v>3.2425545454545452</v>
      </c>
      <c r="M465" s="183">
        <v>7.2570340909090927</v>
      </c>
      <c r="N465" s="183">
        <v>11.207888636363638</v>
      </c>
      <c r="O465" s="183">
        <v>9.1787947368421072</v>
      </c>
      <c r="P465" s="183">
        <v>8.2659789473684206</v>
      </c>
      <c r="Q465" s="183">
        <v>9.1190363636363632</v>
      </c>
      <c r="R465" s="183">
        <v>15.568454545454552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18.578949999999999</v>
      </c>
      <c r="G466" s="183">
        <v>53.401449999999997</v>
      </c>
      <c r="H466" s="183">
        <v>20.812649999999998</v>
      </c>
      <c r="I466" s="183">
        <v>8.7040499999999987</v>
      </c>
      <c r="J466" s="183">
        <v>14.131599999999999</v>
      </c>
      <c r="K466" s="183">
        <v>2.9870000000000001</v>
      </c>
      <c r="L466" s="183">
        <v>3.0059</v>
      </c>
      <c r="M466" s="183">
        <v>7.2912499999999998</v>
      </c>
      <c r="N466" s="183">
        <v>9.818950000000001</v>
      </c>
      <c r="O466" s="183">
        <v>8.9053500000000003</v>
      </c>
      <c r="P466" s="183">
        <v>7.9397000000000002</v>
      </c>
      <c r="Q466" s="183">
        <v>8.7996499999999997</v>
      </c>
      <c r="R466" s="183">
        <v>13.2995</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44651</v>
      </c>
      <c r="E469" s="181">
        <v>254.19</v>
      </c>
      <c r="F469" s="181">
        <v>-3.5400000000000001E-2</v>
      </c>
      <c r="G469" s="181">
        <v>0.78110000000000002</v>
      </c>
      <c r="H469" s="181">
        <v>0.7611</v>
      </c>
      <c r="I469" s="181">
        <v>1.6881999999999999</v>
      </c>
      <c r="J469" s="181">
        <v>5.1371000000000002</v>
      </c>
      <c r="K469" s="181">
        <v>-1.5759000000000001</v>
      </c>
      <c r="L469" s="181">
        <v>0.80500000000000005</v>
      </c>
      <c r="M469" s="181">
        <v>9.3337000000000003</v>
      </c>
      <c r="N469" s="181">
        <v>30.4877</v>
      </c>
      <c r="O469" s="181">
        <v>16.508099999999999</v>
      </c>
      <c r="P469" s="181">
        <v>9.4536999999999995</v>
      </c>
      <c r="Q469" s="181">
        <v>18.408899999999999</v>
      </c>
      <c r="R469" s="181">
        <v>45.197699999999998</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44651</v>
      </c>
      <c r="E470" s="181">
        <v>272.17</v>
      </c>
      <c r="F470" s="181">
        <v>-2.9399999999999999E-2</v>
      </c>
      <c r="G470" s="181">
        <v>0.78879999999999995</v>
      </c>
      <c r="H470" s="181">
        <v>0.79620000000000002</v>
      </c>
      <c r="I470" s="181">
        <v>1.7382</v>
      </c>
      <c r="J470" s="181">
        <v>5.2312000000000003</v>
      </c>
      <c r="K470" s="181">
        <v>-1.3591</v>
      </c>
      <c r="L470" s="181">
        <v>1.1972</v>
      </c>
      <c r="M470" s="181">
        <v>9.9321000000000002</v>
      </c>
      <c r="N470" s="181">
        <v>31.4069</v>
      </c>
      <c r="O470" s="181">
        <v>17.3048</v>
      </c>
      <c r="P470" s="181">
        <v>10.2334</v>
      </c>
      <c r="Q470" s="181">
        <v>11.992800000000001</v>
      </c>
      <c r="R470" s="181">
        <v>46.236899999999999</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1773</v>
      </c>
      <c r="C471" s="177">
        <v>148609</v>
      </c>
      <c r="D471" s="180">
        <v>44651</v>
      </c>
      <c r="E471" s="181">
        <v>14.526999999999999</v>
      </c>
      <c r="F471" s="181">
        <v>0.1103</v>
      </c>
      <c r="G471" s="181">
        <v>0.43559999999999999</v>
      </c>
      <c r="H471" s="181">
        <v>0.51900000000000002</v>
      </c>
      <c r="I471" s="181">
        <v>1.1840999999999999</v>
      </c>
      <c r="J471" s="181">
        <v>4.2782</v>
      </c>
      <c r="K471" s="181">
        <v>-6.88E-2</v>
      </c>
      <c r="L471" s="181">
        <v>1.9653</v>
      </c>
      <c r="M471" s="181">
        <v>17.380400000000002</v>
      </c>
      <c r="N471" s="181">
        <v>32.256</v>
      </c>
      <c r="O471" s="181"/>
      <c r="P471" s="181"/>
      <c r="Q471" s="181">
        <v>33.808399999999999</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1774</v>
      </c>
      <c r="C472" s="177">
        <v>148610</v>
      </c>
      <c r="D472" s="180">
        <v>44651</v>
      </c>
      <c r="E472" s="181">
        <v>14.212</v>
      </c>
      <c r="F472" s="181">
        <v>9.8599999999999993E-2</v>
      </c>
      <c r="G472" s="181">
        <v>0.42399999999999999</v>
      </c>
      <c r="H472" s="181">
        <v>0.4879</v>
      </c>
      <c r="I472" s="181">
        <v>1.117</v>
      </c>
      <c r="J472" s="181">
        <v>4.1247999999999996</v>
      </c>
      <c r="K472" s="181">
        <v>-0.49009999999999998</v>
      </c>
      <c r="L472" s="181">
        <v>1.0667</v>
      </c>
      <c r="M472" s="181">
        <v>15.865</v>
      </c>
      <c r="N472" s="181">
        <v>30.0274</v>
      </c>
      <c r="O472" s="181"/>
      <c r="P472" s="181"/>
      <c r="Q472" s="181">
        <v>31.540099999999999</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44651</v>
      </c>
      <c r="E473" s="181">
        <v>27.42</v>
      </c>
      <c r="F473" s="181">
        <v>0.1095</v>
      </c>
      <c r="G473" s="181">
        <v>0.66080000000000005</v>
      </c>
      <c r="H473" s="181">
        <v>0.47639999999999999</v>
      </c>
      <c r="I473" s="181">
        <v>0.66080000000000005</v>
      </c>
      <c r="J473" s="181">
        <v>4.2188999999999997</v>
      </c>
      <c r="K473" s="181">
        <v>2.5813999999999999</v>
      </c>
      <c r="L473" s="181">
        <v>4.7765000000000004</v>
      </c>
      <c r="M473" s="181">
        <v>20.9528</v>
      </c>
      <c r="N473" s="181">
        <v>37.305999999999997</v>
      </c>
      <c r="O473" s="181">
        <v>17.465599999999998</v>
      </c>
      <c r="P473" s="181">
        <v>12.223000000000001</v>
      </c>
      <c r="Q473" s="181">
        <v>13.657</v>
      </c>
      <c r="R473" s="181">
        <v>54.480499999999999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44651</v>
      </c>
      <c r="E474" s="181">
        <v>29.21</v>
      </c>
      <c r="F474" s="181">
        <v>0.1371</v>
      </c>
      <c r="G474" s="181">
        <v>0.68940000000000001</v>
      </c>
      <c r="H474" s="181">
        <v>0.51619999999999999</v>
      </c>
      <c r="I474" s="181">
        <v>0.75890000000000002</v>
      </c>
      <c r="J474" s="181">
        <v>4.3586999999999998</v>
      </c>
      <c r="K474" s="181">
        <v>2.9245999999999999</v>
      </c>
      <c r="L474" s="181">
        <v>5.4512999999999998</v>
      </c>
      <c r="M474" s="181">
        <v>22.064399999999999</v>
      </c>
      <c r="N474" s="181">
        <v>38.896799999999999</v>
      </c>
      <c r="O474" s="181">
        <v>18.558199999999999</v>
      </c>
      <c r="P474" s="181">
        <v>13.213100000000001</v>
      </c>
      <c r="Q474" s="181">
        <v>14.572900000000001</v>
      </c>
      <c r="R474" s="181">
        <v>56.083199999999998</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44651</v>
      </c>
      <c r="E475" s="181">
        <v>17.75</v>
      </c>
      <c r="F475" s="181">
        <v>0.1128</v>
      </c>
      <c r="G475" s="181">
        <v>1.3128</v>
      </c>
      <c r="H475" s="181">
        <v>0.79500000000000004</v>
      </c>
      <c r="I475" s="181">
        <v>0.90959999999999996</v>
      </c>
      <c r="J475" s="181">
        <v>3.1377000000000002</v>
      </c>
      <c r="K475" s="181">
        <v>-2.7397</v>
      </c>
      <c r="L475" s="181">
        <v>0.79500000000000004</v>
      </c>
      <c r="M475" s="181">
        <v>11.285299999999999</v>
      </c>
      <c r="N475" s="181">
        <v>22.413799999999998</v>
      </c>
      <c r="O475" s="181">
        <v>20.142700000000001</v>
      </c>
      <c r="P475" s="181"/>
      <c r="Q475" s="181">
        <v>19.138300000000001</v>
      </c>
      <c r="R475" s="181">
        <v>41.621000000000002</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44651</v>
      </c>
      <c r="E476" s="181">
        <v>17.010000000000002</v>
      </c>
      <c r="F476" s="181">
        <v>0.1177</v>
      </c>
      <c r="G476" s="181">
        <v>1.3707</v>
      </c>
      <c r="H476" s="181">
        <v>0.77010000000000001</v>
      </c>
      <c r="I476" s="181">
        <v>0.9496</v>
      </c>
      <c r="J476" s="181">
        <v>3.0909</v>
      </c>
      <c r="K476" s="181">
        <v>-2.911</v>
      </c>
      <c r="L476" s="181">
        <v>0.29480000000000001</v>
      </c>
      <c r="M476" s="181">
        <v>10.454499999999999</v>
      </c>
      <c r="N476" s="181">
        <v>21.240200000000002</v>
      </c>
      <c r="O476" s="181">
        <v>18.647200000000002</v>
      </c>
      <c r="P476" s="181"/>
      <c r="Q476" s="181">
        <v>17.600000000000001</v>
      </c>
      <c r="R476" s="181">
        <v>40.15</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1951</v>
      </c>
      <c r="C477" s="177">
        <v>149697</v>
      </c>
      <c r="D477" s="180">
        <v>44651</v>
      </c>
      <c r="E477" s="181">
        <v>84.704899999999995</v>
      </c>
      <c r="F477" s="181">
        <v>0.1421</v>
      </c>
      <c r="G477" s="181">
        <v>1.2537</v>
      </c>
      <c r="H477" s="181">
        <v>1.0392999999999999</v>
      </c>
      <c r="I477" s="181">
        <v>0.96619999999999995</v>
      </c>
      <c r="J477" s="181">
        <v>3.4043000000000001</v>
      </c>
      <c r="K477" s="181">
        <v>-1.7733000000000001</v>
      </c>
      <c r="L477" s="181">
        <v>-1.4601</v>
      </c>
      <c r="M477" s="181">
        <v>8.3321000000000005</v>
      </c>
      <c r="N477" s="181">
        <v>19.792000000000002</v>
      </c>
      <c r="O477" s="181">
        <v>16.889099999999999</v>
      </c>
      <c r="P477" s="181">
        <v>14.987500000000001</v>
      </c>
      <c r="Q477" s="181">
        <v>13.0105</v>
      </c>
      <c r="R477" s="181">
        <v>41.225499999999997</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1952</v>
      </c>
      <c r="C478" s="177">
        <v>149700</v>
      </c>
      <c r="D478" s="180">
        <v>44651</v>
      </c>
      <c r="E478" s="181">
        <v>88.910399999999996</v>
      </c>
      <c r="F478" s="181">
        <v>0.14460000000000001</v>
      </c>
      <c r="G478" s="181">
        <v>1.2616000000000001</v>
      </c>
      <c r="H478" s="181">
        <v>1.0579000000000001</v>
      </c>
      <c r="I478" s="181">
        <v>1.0052000000000001</v>
      </c>
      <c r="J478" s="181">
        <v>3.4948999999999999</v>
      </c>
      <c r="K478" s="181">
        <v>-1.5659000000000001</v>
      </c>
      <c r="L478" s="181">
        <v>-1.1337999999999999</v>
      </c>
      <c r="M478" s="181">
        <v>8.8254999999999999</v>
      </c>
      <c r="N478" s="181">
        <v>20.458500000000001</v>
      </c>
      <c r="O478" s="181">
        <v>17.532</v>
      </c>
      <c r="P478" s="181">
        <v>15.606299999999999</v>
      </c>
      <c r="Q478" s="181">
        <v>14.0009</v>
      </c>
      <c r="R478" s="181">
        <v>41.973700000000001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44651</v>
      </c>
      <c r="E479" s="181">
        <v>82.290400000000005</v>
      </c>
      <c r="F479" s="181">
        <v>0.1004</v>
      </c>
      <c r="G479" s="181">
        <v>0.52090000000000003</v>
      </c>
      <c r="H479" s="181">
        <v>-4.8999999999999998E-3</v>
      </c>
      <c r="I479" s="181">
        <v>0.38450000000000001</v>
      </c>
      <c r="J479" s="181">
        <v>1.9538</v>
      </c>
      <c r="K479" s="181">
        <v>0.95330000000000004</v>
      </c>
      <c r="L479" s="181">
        <v>3.8534000000000002</v>
      </c>
      <c r="M479" s="181">
        <v>11.798500000000001</v>
      </c>
      <c r="N479" s="181">
        <v>29.646699999999999</v>
      </c>
      <c r="O479" s="181">
        <v>20.3809</v>
      </c>
      <c r="P479" s="181">
        <v>15.216699999999999</v>
      </c>
      <c r="Q479" s="181">
        <v>14.194100000000001</v>
      </c>
      <c r="R479" s="181">
        <v>55.987499999999997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44651</v>
      </c>
      <c r="E480" s="181">
        <v>87.676500000000004</v>
      </c>
      <c r="F480" s="181">
        <v>0.1022</v>
      </c>
      <c r="G480" s="181">
        <v>0.52629999999999999</v>
      </c>
      <c r="H480" s="181">
        <v>7.7999999999999996E-3</v>
      </c>
      <c r="I480" s="181">
        <v>0.41</v>
      </c>
      <c r="J480" s="181">
        <v>2.0106999999999999</v>
      </c>
      <c r="K480" s="181">
        <v>1.1158999999999999</v>
      </c>
      <c r="L480" s="181">
        <v>4.2026000000000003</v>
      </c>
      <c r="M480" s="181">
        <v>12.3713</v>
      </c>
      <c r="N480" s="181">
        <v>30.5364</v>
      </c>
      <c r="O480" s="181">
        <v>21.3918</v>
      </c>
      <c r="P480" s="181">
        <v>16.1113</v>
      </c>
      <c r="Q480" s="181">
        <v>15.3649</v>
      </c>
      <c r="R480" s="181">
        <v>57.325000000000003</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44651</v>
      </c>
      <c r="E481" s="181">
        <v>111.9933</v>
      </c>
      <c r="F481" s="181">
        <v>0.19989999999999999</v>
      </c>
      <c r="G481" s="181">
        <v>0.72350000000000003</v>
      </c>
      <c r="H481" s="181">
        <v>-3.3300000000000003E-2</v>
      </c>
      <c r="I481" s="181">
        <v>1.0913999999999999</v>
      </c>
      <c r="J481" s="181">
        <v>4.3197000000000001</v>
      </c>
      <c r="K481" s="181">
        <v>-2.1917</v>
      </c>
      <c r="L481" s="181">
        <v>-2.1450999999999998</v>
      </c>
      <c r="M481" s="181">
        <v>11.110900000000001</v>
      </c>
      <c r="N481" s="181">
        <v>26.305499999999999</v>
      </c>
      <c r="O481" s="181">
        <v>17.650600000000001</v>
      </c>
      <c r="P481" s="181">
        <v>14.4749</v>
      </c>
      <c r="Q481" s="181">
        <v>13.47</v>
      </c>
      <c r="R481" s="181">
        <v>44.716000000000001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44651</v>
      </c>
      <c r="E482" s="181">
        <v>105.8588</v>
      </c>
      <c r="F482" s="181">
        <v>0.1983</v>
      </c>
      <c r="G482" s="181">
        <v>0.71799999999999997</v>
      </c>
      <c r="H482" s="181">
        <v>-4.5199999999999997E-2</v>
      </c>
      <c r="I482" s="181">
        <v>1.0677000000000001</v>
      </c>
      <c r="J482" s="181">
        <v>4.2648999999999999</v>
      </c>
      <c r="K482" s="181">
        <v>-2.3391999999999999</v>
      </c>
      <c r="L482" s="181">
        <v>-2.4445000000000001</v>
      </c>
      <c r="M482" s="181">
        <v>10.6058</v>
      </c>
      <c r="N482" s="181">
        <v>25.5563</v>
      </c>
      <c r="O482" s="181">
        <v>16.976099999999999</v>
      </c>
      <c r="P482" s="181">
        <v>13.789300000000001</v>
      </c>
      <c r="Q482" s="181">
        <v>14.963800000000001</v>
      </c>
      <c r="R482" s="181">
        <v>43.880200000000002</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0.10776428571428572</v>
      </c>
      <c r="G483" s="183">
        <v>0.81908571428571431</v>
      </c>
      <c r="H483" s="183">
        <v>0.51024999999999998</v>
      </c>
      <c r="I483" s="183">
        <v>0.99509999999999998</v>
      </c>
      <c r="J483" s="183">
        <v>3.7875571428571426</v>
      </c>
      <c r="K483" s="183">
        <v>-0.6742499999999999</v>
      </c>
      <c r="L483" s="183">
        <v>1.2303071428571428</v>
      </c>
      <c r="M483" s="183">
        <v>12.87945</v>
      </c>
      <c r="N483" s="183">
        <v>28.3093</v>
      </c>
      <c r="O483" s="183">
        <v>18.28725833333333</v>
      </c>
      <c r="P483" s="183">
        <v>13.53092</v>
      </c>
      <c r="Q483" s="183">
        <v>17.551614285714287</v>
      </c>
      <c r="R483" s="183">
        <v>47.406433333333325</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0.11155</v>
      </c>
      <c r="G484" s="183">
        <v>0.72075</v>
      </c>
      <c r="H484" s="183">
        <v>0.51760000000000006</v>
      </c>
      <c r="I484" s="183">
        <v>0.98570000000000002</v>
      </c>
      <c r="J484" s="183">
        <v>4.1718499999999992</v>
      </c>
      <c r="K484" s="183">
        <v>-1.4624999999999999</v>
      </c>
      <c r="L484" s="183">
        <v>0.93585000000000007</v>
      </c>
      <c r="M484" s="183">
        <v>11.1981</v>
      </c>
      <c r="N484" s="183">
        <v>29.837049999999998</v>
      </c>
      <c r="O484" s="183">
        <v>17.5913</v>
      </c>
      <c r="P484" s="183">
        <v>14.132100000000001</v>
      </c>
      <c r="Q484" s="183">
        <v>14.768350000000002</v>
      </c>
      <c r="R484" s="183">
        <v>44.956850000000003</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44651</v>
      </c>
      <c r="E487" s="181">
        <v>38.017299999999999</v>
      </c>
      <c r="F487" s="181">
        <v>2.2082999999999999</v>
      </c>
      <c r="G487" s="181">
        <v>9.1597000000000008</v>
      </c>
      <c r="H487" s="181">
        <v>7.3068999999999997</v>
      </c>
      <c r="I487" s="181">
        <v>4.9882999999999997</v>
      </c>
      <c r="J487" s="181">
        <v>3.4540000000000002</v>
      </c>
      <c r="K487" s="181">
        <v>2.8607999999999998</v>
      </c>
      <c r="L487" s="181">
        <v>3.2256999999999998</v>
      </c>
      <c r="M487" s="181">
        <v>4.6977000000000002</v>
      </c>
      <c r="N487" s="181">
        <v>5.3403</v>
      </c>
      <c r="O487" s="181">
        <v>5.1417000000000002</v>
      </c>
      <c r="P487" s="181">
        <v>5.0465</v>
      </c>
      <c r="Q487" s="181">
        <v>7.5255000000000001</v>
      </c>
      <c r="R487" s="181">
        <v>7.0827</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44651</v>
      </c>
      <c r="E488" s="181">
        <v>24.9831</v>
      </c>
      <c r="F488" s="181">
        <v>1.7533000000000001</v>
      </c>
      <c r="G488" s="181">
        <v>8.5771999999999995</v>
      </c>
      <c r="H488" s="181">
        <v>6.7083000000000004</v>
      </c>
      <c r="I488" s="181">
        <v>4.3799000000000001</v>
      </c>
      <c r="J488" s="181">
        <v>2.8298000000000001</v>
      </c>
      <c r="K488" s="181">
        <v>2.2378999999999998</v>
      </c>
      <c r="L488" s="181">
        <v>2.6053999999999999</v>
      </c>
      <c r="M488" s="181">
        <v>4.0655999999999999</v>
      </c>
      <c r="N488" s="181">
        <v>4.7298999999999998</v>
      </c>
      <c r="O488" s="181">
        <v>4.5380000000000003</v>
      </c>
      <c r="P488" s="181">
        <v>4.4596</v>
      </c>
      <c r="Q488" s="181">
        <v>7.3051000000000004</v>
      </c>
      <c r="R488" s="181">
        <v>6.4676</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44651</v>
      </c>
      <c r="E489" s="181">
        <v>36.124400000000001</v>
      </c>
      <c r="F489" s="181">
        <v>1.6167</v>
      </c>
      <c r="G489" s="181">
        <v>8.5607000000000006</v>
      </c>
      <c r="H489" s="181">
        <v>6.7061000000000002</v>
      </c>
      <c r="I489" s="181">
        <v>4.3954000000000004</v>
      </c>
      <c r="J489" s="181">
        <v>2.8523000000000001</v>
      </c>
      <c r="K489" s="181">
        <v>2.2555999999999998</v>
      </c>
      <c r="L489" s="181">
        <v>2.6162999999999998</v>
      </c>
      <c r="M489" s="181">
        <v>4.0774999999999997</v>
      </c>
      <c r="N489" s="181">
        <v>4.7397</v>
      </c>
      <c r="O489" s="181">
        <v>4.5458999999999996</v>
      </c>
      <c r="P489" s="181">
        <v>4.4645000000000001</v>
      </c>
      <c r="Q489" s="181">
        <v>7.6073000000000004</v>
      </c>
      <c r="R489" s="181">
        <v>6.4775999999999998</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44651</v>
      </c>
      <c r="E490" s="181">
        <v>0.59370000000000001</v>
      </c>
      <c r="F490" s="181">
        <v>-21578.806</v>
      </c>
      <c r="G490" s="181">
        <v>-7192.9353000000001</v>
      </c>
      <c r="H490" s="181">
        <v>-3082.6866</v>
      </c>
      <c r="I490" s="181">
        <v>-1541.3433</v>
      </c>
      <c r="J490" s="181">
        <v>-696.09050000000002</v>
      </c>
      <c r="K490" s="181">
        <v>-239.7645</v>
      </c>
      <c r="L490" s="181">
        <v>-118.56489999999999</v>
      </c>
      <c r="M490" s="181">
        <v>-78.754800000000003</v>
      </c>
      <c r="N490" s="181">
        <v>-59.12</v>
      </c>
      <c r="O490" s="181"/>
      <c r="P490" s="181"/>
      <c r="Q490" s="181">
        <v>-39.196899999999999</v>
      </c>
      <c r="R490" s="181">
        <v>-37.3996</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44651</v>
      </c>
      <c r="E491" s="181">
        <v>0.39550000000000002</v>
      </c>
      <c r="F491" s="181">
        <v>-21577.785800000001</v>
      </c>
      <c r="G491" s="181">
        <v>-7192.5953</v>
      </c>
      <c r="H491" s="181">
        <v>-3082.5408000000002</v>
      </c>
      <c r="I491" s="181">
        <v>-1541.2704000000001</v>
      </c>
      <c r="J491" s="181">
        <v>-696.05759999999998</v>
      </c>
      <c r="K491" s="181">
        <v>-239.75319999999999</v>
      </c>
      <c r="L491" s="181">
        <v>-118.55929999999999</v>
      </c>
      <c r="M491" s="181">
        <v>-78.751000000000005</v>
      </c>
      <c r="N491" s="181">
        <v>-59.117199999999997</v>
      </c>
      <c r="O491" s="181"/>
      <c r="P491" s="181"/>
      <c r="Q491" s="181">
        <v>-39.193399999999997</v>
      </c>
      <c r="R491" s="181">
        <v>-37.398499999999999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44651</v>
      </c>
      <c r="E492" s="181">
        <v>0.57169999999999999</v>
      </c>
      <c r="F492" s="181">
        <v>-21578.977500000001</v>
      </c>
      <c r="G492" s="181">
        <v>-7192.9925000000003</v>
      </c>
      <c r="H492" s="181">
        <v>-3082.7111</v>
      </c>
      <c r="I492" s="181">
        <v>-1541.3554999999999</v>
      </c>
      <c r="J492" s="181">
        <v>-696.096</v>
      </c>
      <c r="K492" s="181">
        <v>-239.7664</v>
      </c>
      <c r="L492" s="181">
        <v>-118.5658</v>
      </c>
      <c r="M492" s="181">
        <v>-78.755399999999995</v>
      </c>
      <c r="N492" s="181">
        <v>-59.1205</v>
      </c>
      <c r="O492" s="181"/>
      <c r="P492" s="181"/>
      <c r="Q492" s="181">
        <v>-39.196199999999997</v>
      </c>
      <c r="R492" s="181">
        <v>-37.398299999999999</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44651</v>
      </c>
      <c r="E493" s="181">
        <v>26.0794</v>
      </c>
      <c r="F493" s="181">
        <v>44.280099999999997</v>
      </c>
      <c r="G493" s="181">
        <v>16.631</v>
      </c>
      <c r="H493" s="181">
        <v>13.952999999999999</v>
      </c>
      <c r="I493" s="181">
        <v>7.2679999999999998</v>
      </c>
      <c r="J493" s="181">
        <v>2.8012999999999999</v>
      </c>
      <c r="K493" s="181">
        <v>1.4905999999999999</v>
      </c>
      <c r="L493" s="181">
        <v>2.1412</v>
      </c>
      <c r="M493" s="181">
        <v>4.2123999999999997</v>
      </c>
      <c r="N493" s="181">
        <v>5.1121999999999996</v>
      </c>
      <c r="O493" s="181">
        <v>8.8033999999999999</v>
      </c>
      <c r="P493" s="181">
        <v>7.9419000000000004</v>
      </c>
      <c r="Q493" s="181">
        <v>9.0991999999999997</v>
      </c>
      <c r="R493" s="181">
        <v>6.5987</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44651</v>
      </c>
      <c r="E494" s="181">
        <v>24.010100000000001</v>
      </c>
      <c r="F494" s="181">
        <v>43.834200000000003</v>
      </c>
      <c r="G494" s="181">
        <v>16.236999999999998</v>
      </c>
      <c r="H494" s="181">
        <v>13.5649</v>
      </c>
      <c r="I494" s="181">
        <v>6.9570999999999996</v>
      </c>
      <c r="J494" s="181">
        <v>2.4569999999999999</v>
      </c>
      <c r="K494" s="181">
        <v>1.1076999999999999</v>
      </c>
      <c r="L494" s="181">
        <v>1.7432000000000001</v>
      </c>
      <c r="M494" s="181">
        <v>3.7999000000000001</v>
      </c>
      <c r="N494" s="181">
        <v>4.6898999999999997</v>
      </c>
      <c r="O494" s="181">
        <v>8.2687000000000008</v>
      </c>
      <c r="P494" s="181">
        <v>7.2549000000000001</v>
      </c>
      <c r="Q494" s="181">
        <v>8.3400999999999996</v>
      </c>
      <c r="R494" s="181">
        <v>6.1632999999999996</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2010</v>
      </c>
      <c r="C495" s="177">
        <v>150173</v>
      </c>
      <c r="D495" s="180">
        <v>44651</v>
      </c>
      <c r="E495" s="181">
        <v>37.019599999999997</v>
      </c>
      <c r="F495" s="181">
        <v>-10.7438</v>
      </c>
      <c r="G495" s="181">
        <v>25.821200000000001</v>
      </c>
      <c r="H495" s="181">
        <v>9.9065999999999992</v>
      </c>
      <c r="I495" s="181">
        <v>4.3171999999999997</v>
      </c>
      <c r="J495" s="181">
        <v>3.4161999999999999</v>
      </c>
      <c r="K495" s="181">
        <v>2.2694000000000001</v>
      </c>
      <c r="L495" s="181">
        <v>2.1379999999999999</v>
      </c>
      <c r="M495" s="181">
        <v>3.1402999999999999</v>
      </c>
      <c r="N495" s="181">
        <v>3.2538</v>
      </c>
      <c r="O495" s="181">
        <v>5.5784000000000002</v>
      </c>
      <c r="P495" s="181">
        <v>5.4241000000000001</v>
      </c>
      <c r="Q495" s="181">
        <v>7.7527999999999997</v>
      </c>
      <c r="R495" s="181">
        <v>3.7774000000000001</v>
      </c>
      <c r="S495" s="124" t="s">
        <v>1904</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2011</v>
      </c>
      <c r="C496" s="177">
        <v>150180</v>
      </c>
      <c r="D496" s="180">
        <v>44651</v>
      </c>
      <c r="E496" s="181">
        <v>39.936500000000002</v>
      </c>
      <c r="F496" s="181">
        <v>-9.5939999999999994</v>
      </c>
      <c r="G496" s="181">
        <v>26.9602</v>
      </c>
      <c r="H496" s="181">
        <v>11.0299</v>
      </c>
      <c r="I496" s="181">
        <v>5.4428000000000001</v>
      </c>
      <c r="J496" s="181">
        <v>4.5608000000000004</v>
      </c>
      <c r="K496" s="181">
        <v>3.4430999999999998</v>
      </c>
      <c r="L496" s="181">
        <v>3.3393999999999999</v>
      </c>
      <c r="M496" s="181">
        <v>4.4058999999999999</v>
      </c>
      <c r="N496" s="181">
        <v>4.5579000000000001</v>
      </c>
      <c r="O496" s="181">
        <v>6.7314999999999996</v>
      </c>
      <c r="P496" s="181">
        <v>6.5084999999999997</v>
      </c>
      <c r="Q496" s="181">
        <v>8.2476000000000003</v>
      </c>
      <c r="R496" s="181">
        <v>5.0003000000000002</v>
      </c>
      <c r="S496" s="124" t="s">
        <v>1904</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2012</v>
      </c>
      <c r="C497" s="177">
        <v>150172</v>
      </c>
      <c r="D497" s="180">
        <v>44651</v>
      </c>
      <c r="E497" s="181">
        <v>26.040299999999998</v>
      </c>
      <c r="F497" s="181">
        <v>-10.0893</v>
      </c>
      <c r="G497" s="181">
        <v>26.4556</v>
      </c>
      <c r="H497" s="181">
        <v>10.5137</v>
      </c>
      <c r="I497" s="181">
        <v>4.9150999999999998</v>
      </c>
      <c r="J497" s="181">
        <v>4.0380000000000003</v>
      </c>
      <c r="K497" s="181">
        <v>2.9255</v>
      </c>
      <c r="L497" s="181">
        <v>2.8073999999999999</v>
      </c>
      <c r="M497" s="181">
        <v>3.8719000000000001</v>
      </c>
      <c r="N497" s="181">
        <v>4.0247000000000002</v>
      </c>
      <c r="O497" s="181">
        <v>6.2102000000000004</v>
      </c>
      <c r="P497" s="181">
        <v>6.0313999999999997</v>
      </c>
      <c r="Q497" s="181">
        <v>7.5587999999999997</v>
      </c>
      <c r="R497" s="181">
        <v>4.4557000000000002</v>
      </c>
      <c r="S497" s="124" t="s">
        <v>1904</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1904</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1904</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44651</v>
      </c>
      <c r="E500" s="181">
        <v>25.9618</v>
      </c>
      <c r="F500" s="181">
        <v>-5.0606</v>
      </c>
      <c r="G500" s="181">
        <v>12.3377</v>
      </c>
      <c r="H500" s="181">
        <v>6.6765999999999996</v>
      </c>
      <c r="I500" s="181">
        <v>2.9054000000000002</v>
      </c>
      <c r="J500" s="181">
        <v>2.3220999999999998</v>
      </c>
      <c r="K500" s="181">
        <v>2.1073</v>
      </c>
      <c r="L500" s="181">
        <v>2.1739000000000002</v>
      </c>
      <c r="M500" s="181">
        <v>3.2462</v>
      </c>
      <c r="N500" s="181">
        <v>3.1991000000000001</v>
      </c>
      <c r="O500" s="181">
        <v>6.7674000000000003</v>
      </c>
      <c r="P500" s="181">
        <v>6.1295999999999999</v>
      </c>
      <c r="Q500" s="181">
        <v>8.1623999999999999</v>
      </c>
      <c r="R500" s="181">
        <v>4.9417</v>
      </c>
      <c r="S500" s="124" t="s">
        <v>1904</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44651</v>
      </c>
      <c r="E501" s="181">
        <v>24.3855</v>
      </c>
      <c r="F501" s="181">
        <v>-6.2854000000000001</v>
      </c>
      <c r="G501" s="181">
        <v>11.2363</v>
      </c>
      <c r="H501" s="181">
        <v>5.5869</v>
      </c>
      <c r="I501" s="181">
        <v>1.8402000000000001</v>
      </c>
      <c r="J501" s="181">
        <v>1.2519</v>
      </c>
      <c r="K501" s="181">
        <v>1.0137</v>
      </c>
      <c r="L501" s="181">
        <v>1.0707</v>
      </c>
      <c r="M501" s="181">
        <v>2.1328999999999998</v>
      </c>
      <c r="N501" s="181">
        <v>2.0924999999999998</v>
      </c>
      <c r="O501" s="181">
        <v>5.7872000000000003</v>
      </c>
      <c r="P501" s="181">
        <v>5.2445000000000004</v>
      </c>
      <c r="Q501" s="181">
        <v>7.1852</v>
      </c>
      <c r="R501" s="181">
        <v>3.9192999999999998</v>
      </c>
      <c r="S501" s="124" t="s">
        <v>1904</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44651</v>
      </c>
      <c r="E502" s="181">
        <v>2822.5567000000001</v>
      </c>
      <c r="F502" s="181">
        <v>-10.6305</v>
      </c>
      <c r="G502" s="181">
        <v>14.061199999999999</v>
      </c>
      <c r="H502" s="181">
        <v>6.7042000000000002</v>
      </c>
      <c r="I502" s="181">
        <v>2.5348000000000002</v>
      </c>
      <c r="J502" s="181">
        <v>3.5076000000000001</v>
      </c>
      <c r="K502" s="181">
        <v>1.9221999999999999</v>
      </c>
      <c r="L502" s="181">
        <v>2.0821999999999998</v>
      </c>
      <c r="M502" s="181">
        <v>4.4203999999999999</v>
      </c>
      <c r="N502" s="181">
        <v>4.6986999999999997</v>
      </c>
      <c r="O502" s="181">
        <v>8.0829000000000004</v>
      </c>
      <c r="P502" s="181">
        <v>7.2343000000000002</v>
      </c>
      <c r="Q502" s="181">
        <v>8.4383999999999997</v>
      </c>
      <c r="R502" s="181">
        <v>6.0278</v>
      </c>
      <c r="S502" s="124" t="s">
        <v>1904</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44651</v>
      </c>
      <c r="E503" s="181">
        <v>2705.4702000000002</v>
      </c>
      <c r="F503" s="181">
        <v>-11.2509</v>
      </c>
      <c r="G503" s="181">
        <v>13.4404</v>
      </c>
      <c r="H503" s="181">
        <v>6.0834999999999999</v>
      </c>
      <c r="I503" s="181">
        <v>1.9142999999999999</v>
      </c>
      <c r="J503" s="181">
        <v>2.8858999999999999</v>
      </c>
      <c r="K503" s="181">
        <v>1.2966</v>
      </c>
      <c r="L503" s="181">
        <v>1.4415</v>
      </c>
      <c r="M503" s="181">
        <v>3.77</v>
      </c>
      <c r="N503" s="181">
        <v>4.0450999999999997</v>
      </c>
      <c r="O503" s="181">
        <v>7.4002999999999997</v>
      </c>
      <c r="P503" s="181">
        <v>6.6536</v>
      </c>
      <c r="Q503" s="181">
        <v>6.9058999999999999</v>
      </c>
      <c r="R503" s="181">
        <v>5.3590999999999998</v>
      </c>
      <c r="S503" s="124" t="s">
        <v>1904</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44651</v>
      </c>
      <c r="E504" s="181">
        <v>93.100999999999999</v>
      </c>
      <c r="F504" s="181">
        <v>11.961399999999999</v>
      </c>
      <c r="G504" s="181">
        <v>-9.1669999999999998</v>
      </c>
      <c r="H504" s="181">
        <v>-6.7199999999999996E-2</v>
      </c>
      <c r="I504" s="181">
        <v>540.01790000000005</v>
      </c>
      <c r="J504" s="181">
        <v>242.9049</v>
      </c>
      <c r="K504" s="181">
        <v>78.469399999999993</v>
      </c>
      <c r="L504" s="181">
        <v>42.3767</v>
      </c>
      <c r="M504" s="181">
        <v>37.486199999999997</v>
      </c>
      <c r="N504" s="181">
        <v>31.9163</v>
      </c>
      <c r="O504" s="181">
        <v>11.7415</v>
      </c>
      <c r="P504" s="181">
        <v>10.3996</v>
      </c>
      <c r="Q504" s="181">
        <v>9.3005999999999993</v>
      </c>
      <c r="R504" s="181">
        <v>17.914899999999999</v>
      </c>
      <c r="S504" s="124" t="s">
        <v>1904</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44651</v>
      </c>
      <c r="E505" s="181">
        <v>82.537199999999999</v>
      </c>
      <c r="F505" s="181">
        <v>11.944000000000001</v>
      </c>
      <c r="G505" s="181">
        <v>-9.1766000000000005</v>
      </c>
      <c r="H505" s="181">
        <v>-6.9500000000000006E-2</v>
      </c>
      <c r="I505" s="181">
        <v>2.8871000000000002</v>
      </c>
      <c r="J505" s="181">
        <v>0.49659999999999999</v>
      </c>
      <c r="K505" s="181">
        <v>-4.1398000000000001</v>
      </c>
      <c r="L505" s="181">
        <v>0.91659999999999997</v>
      </c>
      <c r="M505" s="181">
        <v>8.3531999999999993</v>
      </c>
      <c r="N505" s="181">
        <v>9.4021000000000008</v>
      </c>
      <c r="O505" s="181">
        <v>5.5758000000000001</v>
      </c>
      <c r="P505" s="181">
        <v>7.0869</v>
      </c>
      <c r="Q505" s="181">
        <v>8.4497999999999998</v>
      </c>
      <c r="R505" s="181">
        <v>7.7950999999999997</v>
      </c>
      <c r="S505" s="124" t="s">
        <v>1904</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1904</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1904</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44651</v>
      </c>
      <c r="E508" s="181">
        <v>0.75549999999999995</v>
      </c>
      <c r="F508" s="181">
        <v>14.499499999999999</v>
      </c>
      <c r="G508" s="181">
        <v>11.283300000000001</v>
      </c>
      <c r="H508" s="181">
        <v>11.759499999999999</v>
      </c>
      <c r="I508" s="181">
        <v>11.437900000000001</v>
      </c>
      <c r="J508" s="181"/>
      <c r="K508" s="181"/>
      <c r="L508" s="181"/>
      <c r="M508" s="181"/>
      <c r="N508" s="181"/>
      <c r="O508" s="181"/>
      <c r="P508" s="181"/>
      <c r="Q508" s="181">
        <v>11.261699999999999</v>
      </c>
      <c r="R508" s="181"/>
      <c r="S508" s="124" t="s">
        <v>1904</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44651</v>
      </c>
      <c r="E509" s="181">
        <v>0.80020000000000002</v>
      </c>
      <c r="F509" s="181">
        <v>9.125</v>
      </c>
      <c r="G509" s="181">
        <v>10.6525</v>
      </c>
      <c r="H509" s="181">
        <v>11.1012</v>
      </c>
      <c r="I509" s="181">
        <v>11.1249</v>
      </c>
      <c r="J509" s="181"/>
      <c r="K509" s="181"/>
      <c r="L509" s="181"/>
      <c r="M509" s="181"/>
      <c r="N509" s="181"/>
      <c r="O509" s="181"/>
      <c r="P509" s="181"/>
      <c r="Q509" s="181">
        <v>11.2674</v>
      </c>
      <c r="R509" s="181"/>
      <c r="S509" s="124" t="s">
        <v>1904</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1904</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1904</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44651</v>
      </c>
      <c r="E512" s="181">
        <v>73.031499999999994</v>
      </c>
      <c r="F512" s="181">
        <v>-14.038500000000001</v>
      </c>
      <c r="G512" s="181">
        <v>12.7746</v>
      </c>
      <c r="H512" s="181">
        <v>5.7682000000000002</v>
      </c>
      <c r="I512" s="181">
        <v>3.0272000000000001</v>
      </c>
      <c r="J512" s="181">
        <v>2.4782999999999999</v>
      </c>
      <c r="K512" s="181">
        <v>-1.3962000000000001</v>
      </c>
      <c r="L512" s="181">
        <v>-0.13500000000000001</v>
      </c>
      <c r="M512" s="181">
        <v>1.7493000000000001</v>
      </c>
      <c r="N512" s="181">
        <v>7.8261000000000003</v>
      </c>
      <c r="O512" s="181">
        <v>6.5552999999999999</v>
      </c>
      <c r="P512" s="181">
        <v>5.2153999999999998</v>
      </c>
      <c r="Q512" s="181">
        <v>8.2988999999999997</v>
      </c>
      <c r="R512" s="181">
        <v>7.1022999999999996</v>
      </c>
      <c r="S512" s="124" t="s">
        <v>1904</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44651</v>
      </c>
      <c r="E513" s="181">
        <v>78.211200000000005</v>
      </c>
      <c r="F513" s="181">
        <v>-12.7827</v>
      </c>
      <c r="G513" s="181">
        <v>14.001099999999999</v>
      </c>
      <c r="H513" s="181">
        <v>7.0030000000000001</v>
      </c>
      <c r="I513" s="181">
        <v>4.2605000000000004</v>
      </c>
      <c r="J513" s="181">
        <v>3.7105000000000001</v>
      </c>
      <c r="K513" s="181">
        <v>-0.1767</v>
      </c>
      <c r="L513" s="181">
        <v>1.0602</v>
      </c>
      <c r="M513" s="181">
        <v>2.7671999999999999</v>
      </c>
      <c r="N513" s="181">
        <v>8.7522000000000002</v>
      </c>
      <c r="O513" s="181">
        <v>7.3365999999999998</v>
      </c>
      <c r="P513" s="181">
        <v>5.9423000000000004</v>
      </c>
      <c r="Q513" s="181">
        <v>7.9726999999999997</v>
      </c>
      <c r="R513" s="181">
        <v>7.8902999999999999</v>
      </c>
      <c r="S513" s="124" t="s">
        <v>1904</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44651</v>
      </c>
      <c r="E514" s="181">
        <v>73.031499999999994</v>
      </c>
      <c r="F514" s="181">
        <v>-14.038500000000001</v>
      </c>
      <c r="G514" s="181">
        <v>12.7746</v>
      </c>
      <c r="H514" s="181">
        <v>5.7682000000000002</v>
      </c>
      <c r="I514" s="181">
        <v>3.0272000000000001</v>
      </c>
      <c r="J514" s="181">
        <v>2.4782999999999999</v>
      </c>
      <c r="K514" s="181">
        <v>-1.3962000000000001</v>
      </c>
      <c r="L514" s="181">
        <v>-0.13500000000000001</v>
      </c>
      <c r="M514" s="181">
        <v>1.7493000000000001</v>
      </c>
      <c r="N514" s="181">
        <v>7.8261000000000003</v>
      </c>
      <c r="O514" s="181">
        <v>6.5552999999999999</v>
      </c>
      <c r="P514" s="181">
        <v>5.2153999999999998</v>
      </c>
      <c r="Q514" s="181">
        <v>8.2988999999999997</v>
      </c>
      <c r="R514" s="181">
        <v>7.1022999999999996</v>
      </c>
      <c r="S514" s="124" t="s">
        <v>1904</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44651</v>
      </c>
      <c r="E515" s="181">
        <v>73.031499999999994</v>
      </c>
      <c r="F515" s="181">
        <v>-14.038500000000001</v>
      </c>
      <c r="G515" s="181">
        <v>12.7746</v>
      </c>
      <c r="H515" s="181">
        <v>5.7682000000000002</v>
      </c>
      <c r="I515" s="181">
        <v>3.0272000000000001</v>
      </c>
      <c r="J515" s="181">
        <v>2.4782999999999999</v>
      </c>
      <c r="K515" s="181">
        <v>-1.3962000000000001</v>
      </c>
      <c r="L515" s="181">
        <v>-0.13500000000000001</v>
      </c>
      <c r="M515" s="181">
        <v>1.7493000000000001</v>
      </c>
      <c r="N515" s="181">
        <v>7.8261000000000003</v>
      </c>
      <c r="O515" s="181">
        <v>6.5552999999999999</v>
      </c>
      <c r="P515" s="181">
        <v>5.2153999999999998</v>
      </c>
      <c r="Q515" s="181">
        <v>8.2988999999999997</v>
      </c>
      <c r="R515" s="181">
        <v>7.1022999999999996</v>
      </c>
      <c r="S515" s="124" t="s">
        <v>1904</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44651</v>
      </c>
      <c r="E516" s="181">
        <v>28.922699999999999</v>
      </c>
      <c r="F516" s="181">
        <v>-15.5158</v>
      </c>
      <c r="G516" s="181">
        <v>24.911999999999999</v>
      </c>
      <c r="H516" s="181">
        <v>10.133599999999999</v>
      </c>
      <c r="I516" s="181">
        <v>3.5655000000000001</v>
      </c>
      <c r="J516" s="181">
        <v>1.7203999999999999</v>
      </c>
      <c r="K516" s="181">
        <v>1.4833000000000001</v>
      </c>
      <c r="L516" s="181">
        <v>0.91879999999999995</v>
      </c>
      <c r="M516" s="181">
        <v>2.5354000000000001</v>
      </c>
      <c r="N516" s="181">
        <v>3.0495000000000001</v>
      </c>
      <c r="O516" s="181">
        <v>6.0167000000000002</v>
      </c>
      <c r="P516" s="181">
        <v>5.3676000000000004</v>
      </c>
      <c r="Q516" s="181">
        <v>7.6016000000000004</v>
      </c>
      <c r="R516" s="181">
        <v>3.8382999999999998</v>
      </c>
      <c r="S516" s="124" t="s">
        <v>1904</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44651</v>
      </c>
      <c r="E517" s="181">
        <v>31.050899999999999</v>
      </c>
      <c r="F517" s="181">
        <v>-14.805199999999999</v>
      </c>
      <c r="G517" s="181">
        <v>25.6798</v>
      </c>
      <c r="H517" s="181">
        <v>10.9213</v>
      </c>
      <c r="I517" s="181">
        <v>4.3566000000000003</v>
      </c>
      <c r="J517" s="181">
        <v>2.508</v>
      </c>
      <c r="K517" s="181">
        <v>2.2761999999999998</v>
      </c>
      <c r="L517" s="181">
        <v>1.7124999999999999</v>
      </c>
      <c r="M517" s="181">
        <v>3.3409</v>
      </c>
      <c r="N517" s="181">
        <v>3.8641000000000001</v>
      </c>
      <c r="O517" s="181">
        <v>6.8471000000000002</v>
      </c>
      <c r="P517" s="181">
        <v>6.1784999999999997</v>
      </c>
      <c r="Q517" s="181">
        <v>7.3792</v>
      </c>
      <c r="R517" s="181">
        <v>4.6567999999999996</v>
      </c>
      <c r="S517" s="124" t="s">
        <v>1904</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44651</v>
      </c>
      <c r="E518" s="181">
        <v>27.757400000000001</v>
      </c>
      <c r="F518" s="181">
        <v>-15.7728</v>
      </c>
      <c r="G518" s="181">
        <v>24.639600000000002</v>
      </c>
      <c r="H518" s="181">
        <v>9.8809000000000005</v>
      </c>
      <c r="I518" s="181">
        <v>3.3197999999999999</v>
      </c>
      <c r="J518" s="181">
        <v>1.4695</v>
      </c>
      <c r="K518" s="181">
        <v>1.2324999999999999</v>
      </c>
      <c r="L518" s="181">
        <v>0.66759999999999997</v>
      </c>
      <c r="M518" s="181">
        <v>2.2810000000000001</v>
      </c>
      <c r="N518" s="181">
        <v>2.7926000000000002</v>
      </c>
      <c r="O518" s="181">
        <v>5.7576999999999998</v>
      </c>
      <c r="P518" s="181">
        <v>5.1067</v>
      </c>
      <c r="Q518" s="181">
        <v>7.2967000000000004</v>
      </c>
      <c r="R518" s="181">
        <v>3.5817999999999999</v>
      </c>
      <c r="S518" s="124" t="s">
        <v>1904</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44651</v>
      </c>
      <c r="E519" s="181">
        <v>29.172000000000001</v>
      </c>
      <c r="F519" s="181">
        <v>18.6524</v>
      </c>
      <c r="G519" s="181">
        <v>13.820600000000001</v>
      </c>
      <c r="H519" s="181">
        <v>12.164999999999999</v>
      </c>
      <c r="I519" s="181">
        <v>7.9244000000000003</v>
      </c>
      <c r="J519" s="181">
        <v>3.0754999999999999</v>
      </c>
      <c r="K519" s="181">
        <v>2.0821000000000001</v>
      </c>
      <c r="L519" s="181">
        <v>1.9618</v>
      </c>
      <c r="M519" s="181">
        <v>3.6616</v>
      </c>
      <c r="N519" s="181">
        <v>4.3716999999999997</v>
      </c>
      <c r="O519" s="181">
        <v>8.0528999999999993</v>
      </c>
      <c r="P519" s="181">
        <v>7.4207000000000001</v>
      </c>
      <c r="Q519" s="181">
        <v>9.1722000000000001</v>
      </c>
      <c r="R519" s="181">
        <v>6.6497000000000002</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44651</v>
      </c>
      <c r="E520" s="181">
        <v>30.780899999999999</v>
      </c>
      <c r="F520" s="181">
        <v>19.338799999999999</v>
      </c>
      <c r="G520" s="181">
        <v>14.6028</v>
      </c>
      <c r="H520" s="181">
        <v>12.923299999999999</v>
      </c>
      <c r="I520" s="181">
        <v>8.6767000000000003</v>
      </c>
      <c r="J520" s="181">
        <v>3.8260999999999998</v>
      </c>
      <c r="K520" s="181">
        <v>2.8447</v>
      </c>
      <c r="L520" s="181">
        <v>2.7427999999999999</v>
      </c>
      <c r="M520" s="181">
        <v>4.4633000000000003</v>
      </c>
      <c r="N520" s="181">
        <v>5.1893000000000002</v>
      </c>
      <c r="O520" s="181">
        <v>8.8315999999999999</v>
      </c>
      <c r="P520" s="181">
        <v>8.1937999999999995</v>
      </c>
      <c r="Q520" s="181">
        <v>10.210699999999999</v>
      </c>
      <c r="R520" s="181">
        <v>7.4463999999999997</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44651</v>
      </c>
      <c r="E521" s="181">
        <v>18.043399999999998</v>
      </c>
      <c r="F521" s="181">
        <v>46.383299999999998</v>
      </c>
      <c r="G521" s="181">
        <v>29.267399999999999</v>
      </c>
      <c r="H521" s="181">
        <v>10.9176</v>
      </c>
      <c r="I521" s="181">
        <v>4.6174999999999997</v>
      </c>
      <c r="J521" s="181">
        <v>4.8026999999999997</v>
      </c>
      <c r="K521" s="181">
        <v>0.19109999999999999</v>
      </c>
      <c r="L521" s="181">
        <v>0.61990000000000001</v>
      </c>
      <c r="M521" s="181">
        <v>4.4265999999999996</v>
      </c>
      <c r="N521" s="181">
        <v>4.9760999999999997</v>
      </c>
      <c r="O521" s="181">
        <v>6.0237999999999996</v>
      </c>
      <c r="P521" s="181">
        <v>4.8807</v>
      </c>
      <c r="Q521" s="181">
        <v>6.0101000000000004</v>
      </c>
      <c r="R521" s="181">
        <v>6.0275999999999996</v>
      </c>
      <c r="S521" s="124" t="s">
        <v>1904</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44651</v>
      </c>
      <c r="E522" s="181">
        <v>19.435600000000001</v>
      </c>
      <c r="F522" s="181">
        <v>47.010399999999997</v>
      </c>
      <c r="G522" s="181">
        <v>29.996500000000001</v>
      </c>
      <c r="H522" s="181">
        <v>11.669600000000001</v>
      </c>
      <c r="I522" s="181">
        <v>5.3768000000000002</v>
      </c>
      <c r="J522" s="181">
        <v>5.5571000000000002</v>
      </c>
      <c r="K522" s="181">
        <v>0.94330000000000003</v>
      </c>
      <c r="L522" s="181">
        <v>1.3745000000000001</v>
      </c>
      <c r="M522" s="181">
        <v>5.2031000000000001</v>
      </c>
      <c r="N522" s="181">
        <v>5.7662000000000004</v>
      </c>
      <c r="O522" s="181">
        <v>6.8376999999999999</v>
      </c>
      <c r="P522" s="181">
        <v>5.9443000000000001</v>
      </c>
      <c r="Q522" s="181">
        <v>6.5152999999999999</v>
      </c>
      <c r="R522" s="181">
        <v>6.8280000000000003</v>
      </c>
      <c r="S522" s="124" t="s">
        <v>1904</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44651</v>
      </c>
      <c r="E523" s="181">
        <v>30.388000000000002</v>
      </c>
      <c r="F523" s="181">
        <v>-27.844999999999999</v>
      </c>
      <c r="G523" s="181">
        <v>29.016300000000001</v>
      </c>
      <c r="H523" s="181">
        <v>10.7293</v>
      </c>
      <c r="I523" s="181">
        <v>-0.78049999999999997</v>
      </c>
      <c r="J523" s="181">
        <v>5.7038000000000002</v>
      </c>
      <c r="K523" s="181">
        <v>4.548</v>
      </c>
      <c r="L523" s="181">
        <v>3.7501000000000002</v>
      </c>
      <c r="M523" s="181">
        <v>4.7558999999999996</v>
      </c>
      <c r="N523" s="181">
        <v>5.4322999999999997</v>
      </c>
      <c r="O523" s="181">
        <v>8.8506</v>
      </c>
      <c r="P523" s="181">
        <v>7.7161</v>
      </c>
      <c r="Q523" s="181">
        <v>9.0341000000000005</v>
      </c>
      <c r="R523" s="181">
        <v>6.5884999999999998</v>
      </c>
      <c r="S523" s="124" t="s">
        <v>1904</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44651</v>
      </c>
      <c r="E524" s="181">
        <v>28.118200000000002</v>
      </c>
      <c r="F524" s="181">
        <v>-28.535699999999999</v>
      </c>
      <c r="G524" s="181">
        <v>28.1905</v>
      </c>
      <c r="H524" s="181">
        <v>9.9027999999999992</v>
      </c>
      <c r="I524" s="181">
        <v>-1.6215999999999999</v>
      </c>
      <c r="J524" s="181">
        <v>4.8479000000000001</v>
      </c>
      <c r="K524" s="181">
        <v>3.6821999999999999</v>
      </c>
      <c r="L524" s="181">
        <v>2.8698999999999999</v>
      </c>
      <c r="M524" s="181">
        <v>3.8578999999999999</v>
      </c>
      <c r="N524" s="181">
        <v>4.5149999999999997</v>
      </c>
      <c r="O524" s="181">
        <v>7.9633000000000003</v>
      </c>
      <c r="P524" s="181">
        <v>6.8734999999999999</v>
      </c>
      <c r="Q524" s="181">
        <v>8.06</v>
      </c>
      <c r="R524" s="181">
        <v>5.6797000000000004</v>
      </c>
      <c r="S524" s="124" t="s">
        <v>1904</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44651</v>
      </c>
      <c r="E525" s="181">
        <v>18.860900000000001</v>
      </c>
      <c r="F525" s="181">
        <v>17.0379</v>
      </c>
      <c r="G525" s="181">
        <v>12.398</v>
      </c>
      <c r="H525" s="181">
        <v>18.282599999999999</v>
      </c>
      <c r="I525" s="181">
        <v>12.9331</v>
      </c>
      <c r="J525" s="181">
        <v>6.1371000000000002</v>
      </c>
      <c r="K525" s="181">
        <v>6.6193999999999997</v>
      </c>
      <c r="L525" s="181">
        <v>5.4366000000000003</v>
      </c>
      <c r="M525" s="181">
        <v>6.7039</v>
      </c>
      <c r="N525" s="181">
        <v>7.3483999999999998</v>
      </c>
      <c r="O525" s="181">
        <v>7.3739999999999997</v>
      </c>
      <c r="P525" s="181">
        <v>7.3779000000000003</v>
      </c>
      <c r="Q525" s="181">
        <v>7.5007999999999999</v>
      </c>
      <c r="R525" s="181">
        <v>6.9602000000000004</v>
      </c>
      <c r="S525" s="124" t="s">
        <v>1904</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44651</v>
      </c>
      <c r="E526" s="181">
        <v>18.023700000000002</v>
      </c>
      <c r="F526" s="181">
        <v>16.613499999999998</v>
      </c>
      <c r="G526" s="181">
        <v>12.162800000000001</v>
      </c>
      <c r="H526" s="181">
        <v>18.027699999999999</v>
      </c>
      <c r="I526" s="181">
        <v>12.674899999999999</v>
      </c>
      <c r="J526" s="181">
        <v>5.8825000000000003</v>
      </c>
      <c r="K526" s="181">
        <v>6.3673000000000002</v>
      </c>
      <c r="L526" s="181">
        <v>5.181</v>
      </c>
      <c r="M526" s="181">
        <v>6.4420000000000002</v>
      </c>
      <c r="N526" s="181">
        <v>7.0805999999999996</v>
      </c>
      <c r="O526" s="181">
        <v>6.8604000000000003</v>
      </c>
      <c r="P526" s="181">
        <v>6.8105000000000002</v>
      </c>
      <c r="Q526" s="181">
        <v>6.9459</v>
      </c>
      <c r="R526" s="181">
        <v>6.5391000000000004</v>
      </c>
      <c r="S526" s="124" t="s">
        <v>1904</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44651</v>
      </c>
      <c r="E527" s="181">
        <v>1252.4728</v>
      </c>
      <c r="F527" s="181">
        <v>12.1739</v>
      </c>
      <c r="G527" s="181">
        <v>10.584</v>
      </c>
      <c r="H527" s="181">
        <v>7.3609</v>
      </c>
      <c r="I527" s="181">
        <v>4.0183</v>
      </c>
      <c r="J527" s="181">
        <v>2.8315999999999999</v>
      </c>
      <c r="K527" s="181">
        <v>3.2107999999999999</v>
      </c>
      <c r="L527" s="181">
        <v>3.2722000000000002</v>
      </c>
      <c r="M527" s="181">
        <v>4.6421999999999999</v>
      </c>
      <c r="N527" s="181">
        <v>4.7561999999999998</v>
      </c>
      <c r="O527" s="181">
        <v>6.5895999999999999</v>
      </c>
      <c r="P527" s="181"/>
      <c r="Q527" s="181">
        <v>7.0087000000000002</v>
      </c>
      <c r="R527" s="181">
        <v>5.5354000000000001</v>
      </c>
      <c r="S527" s="124" t="s">
        <v>1904</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44651</v>
      </c>
      <c r="E528" s="181">
        <v>1231.0649000000001</v>
      </c>
      <c r="F528" s="181">
        <v>11.655799999999999</v>
      </c>
      <c r="G528" s="181">
        <v>10.065300000000001</v>
      </c>
      <c r="H528" s="181">
        <v>6.8418000000000001</v>
      </c>
      <c r="I528" s="181">
        <v>3.4929000000000001</v>
      </c>
      <c r="J528" s="181">
        <v>2.3071000000000002</v>
      </c>
      <c r="K528" s="181">
        <v>2.6863999999999999</v>
      </c>
      <c r="L528" s="181">
        <v>2.734</v>
      </c>
      <c r="M528" s="181">
        <v>4.0997000000000003</v>
      </c>
      <c r="N528" s="181">
        <v>4.2088000000000001</v>
      </c>
      <c r="O528" s="181">
        <v>6.0388999999999999</v>
      </c>
      <c r="P528" s="181"/>
      <c r="Q528" s="181">
        <v>6.4550000000000001</v>
      </c>
      <c r="R528" s="181">
        <v>4.9861000000000004</v>
      </c>
      <c r="S528" s="124" t="s">
        <v>1904</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2040</v>
      </c>
      <c r="C529" s="177">
        <v>120435</v>
      </c>
      <c r="D529" s="180">
        <v>44651</v>
      </c>
      <c r="E529" s="181">
        <v>35.283099999999997</v>
      </c>
      <c r="F529" s="181">
        <v>-2.3792</v>
      </c>
      <c r="G529" s="181">
        <v>6.4516999999999998</v>
      </c>
      <c r="H529" s="181">
        <v>5.3109000000000002</v>
      </c>
      <c r="I529" s="181">
        <v>4.0481999999999996</v>
      </c>
      <c r="J529" s="181">
        <v>3.7360000000000002</v>
      </c>
      <c r="K529" s="181">
        <v>3.3317999999999999</v>
      </c>
      <c r="L529" s="181">
        <v>3.2896000000000001</v>
      </c>
      <c r="M529" s="181">
        <v>4.2324000000000002</v>
      </c>
      <c r="N529" s="181">
        <v>4.4534000000000002</v>
      </c>
      <c r="O529" s="181">
        <v>5.8113000000000001</v>
      </c>
      <c r="P529" s="181">
        <v>6.6570999999999998</v>
      </c>
      <c r="Q529" s="181">
        <v>7.7835000000000001</v>
      </c>
      <c r="R529" s="181">
        <v>5.7405999999999997</v>
      </c>
      <c r="S529" s="124" t="s">
        <v>1904</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2041</v>
      </c>
      <c r="C530" s="177">
        <v>101806</v>
      </c>
      <c r="D530" s="180">
        <v>44651</v>
      </c>
      <c r="E530" s="181">
        <v>33.498100000000001</v>
      </c>
      <c r="F530" s="181">
        <v>-2.8328000000000002</v>
      </c>
      <c r="G530" s="181">
        <v>6.0321999999999996</v>
      </c>
      <c r="H530" s="181">
        <v>4.9078999999999997</v>
      </c>
      <c r="I530" s="181">
        <v>3.6475</v>
      </c>
      <c r="J530" s="181">
        <v>3.3344999999999998</v>
      </c>
      <c r="K530" s="181">
        <v>2.9278</v>
      </c>
      <c r="L530" s="181">
        <v>2.7233999999999998</v>
      </c>
      <c r="M530" s="181">
        <v>3.5985</v>
      </c>
      <c r="N530" s="181">
        <v>3.7829000000000002</v>
      </c>
      <c r="O530" s="181">
        <v>5.1425000000000001</v>
      </c>
      <c r="P530" s="181">
        <v>6.0396000000000001</v>
      </c>
      <c r="Q530" s="181">
        <v>6.6496000000000004</v>
      </c>
      <c r="R530" s="181">
        <v>5.0164999999999997</v>
      </c>
      <c r="S530" s="124" t="s">
        <v>1904</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44651</v>
      </c>
      <c r="E531" s="181">
        <v>32.196300000000001</v>
      </c>
      <c r="F531" s="181">
        <v>30.407699999999998</v>
      </c>
      <c r="G531" s="181">
        <v>21.5779</v>
      </c>
      <c r="H531" s="181">
        <v>13.558199999999999</v>
      </c>
      <c r="I531" s="181">
        <v>11.655799999999999</v>
      </c>
      <c r="J531" s="181">
        <v>4.2317</v>
      </c>
      <c r="K531" s="181">
        <v>3.5259</v>
      </c>
      <c r="L531" s="181">
        <v>2.9388999999999998</v>
      </c>
      <c r="M531" s="181">
        <v>5.0582000000000003</v>
      </c>
      <c r="N531" s="181">
        <v>5.4911000000000003</v>
      </c>
      <c r="O531" s="181">
        <v>8.4955999999999996</v>
      </c>
      <c r="P531" s="181">
        <v>8.3565000000000005</v>
      </c>
      <c r="Q531" s="181">
        <v>9.2585999999999995</v>
      </c>
      <c r="R531" s="181">
        <v>7.0515999999999996</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44651</v>
      </c>
      <c r="E532" s="181">
        <v>30.346399999999999</v>
      </c>
      <c r="F532" s="181">
        <v>29.491900000000001</v>
      </c>
      <c r="G532" s="181">
        <v>20.6023</v>
      </c>
      <c r="H532" s="181">
        <v>12.573499999999999</v>
      </c>
      <c r="I532" s="181">
        <v>10.6709</v>
      </c>
      <c r="J532" s="181">
        <v>3.2448000000000001</v>
      </c>
      <c r="K532" s="181">
        <v>2.5876999999999999</v>
      </c>
      <c r="L532" s="181">
        <v>2.0960999999999999</v>
      </c>
      <c r="M532" s="181">
        <v>4.2291999999999996</v>
      </c>
      <c r="N532" s="181">
        <v>4.6658999999999997</v>
      </c>
      <c r="O532" s="181">
        <v>7.7279</v>
      </c>
      <c r="P532" s="181">
        <v>7.6493000000000002</v>
      </c>
      <c r="Q532" s="181">
        <v>8.3436000000000003</v>
      </c>
      <c r="R532" s="181">
        <v>6.2676999999999996</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44651</v>
      </c>
      <c r="E533" s="181">
        <v>25.398099999999999</v>
      </c>
      <c r="F533" s="181">
        <v>16.6782</v>
      </c>
      <c r="G533" s="181">
        <v>10.404</v>
      </c>
      <c r="H533" s="181">
        <v>6.8250000000000002</v>
      </c>
      <c r="I533" s="181">
        <v>4.6584000000000003</v>
      </c>
      <c r="J533" s="181">
        <v>3.6783999999999999</v>
      </c>
      <c r="K533" s="181">
        <v>0.85450000000000004</v>
      </c>
      <c r="L533" s="181">
        <v>1.0685</v>
      </c>
      <c r="M533" s="181">
        <v>3.0253000000000001</v>
      </c>
      <c r="N533" s="181">
        <v>3.5655000000000001</v>
      </c>
      <c r="O533" s="181">
        <v>6.9450000000000003</v>
      </c>
      <c r="P533" s="181">
        <v>6.7630999999999997</v>
      </c>
      <c r="Q533" s="181">
        <v>8.3781999999999996</v>
      </c>
      <c r="R533" s="181">
        <v>4.8987999999999996</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44651</v>
      </c>
      <c r="E534" s="181">
        <v>23.890499999999999</v>
      </c>
      <c r="F534" s="181">
        <v>15.896100000000001</v>
      </c>
      <c r="G534" s="181">
        <v>9.6837999999999997</v>
      </c>
      <c r="H534" s="181">
        <v>6.0964999999999998</v>
      </c>
      <c r="I534" s="181">
        <v>3.9346000000000001</v>
      </c>
      <c r="J534" s="181">
        <v>2.9546000000000001</v>
      </c>
      <c r="K534" s="181">
        <v>0.13420000000000001</v>
      </c>
      <c r="L534" s="181">
        <v>0.34560000000000002</v>
      </c>
      <c r="M534" s="181">
        <v>2.2907999999999999</v>
      </c>
      <c r="N534" s="181">
        <v>2.8229000000000002</v>
      </c>
      <c r="O534" s="181">
        <v>6.2050000000000001</v>
      </c>
      <c r="P534" s="181">
        <v>5.9551999999999996</v>
      </c>
      <c r="Q534" s="181">
        <v>5.7435</v>
      </c>
      <c r="R534" s="181">
        <v>4.1684999999999999</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1906</v>
      </c>
      <c r="C535" s="177">
        <v>144403</v>
      </c>
      <c r="D535" s="180">
        <v>44651</v>
      </c>
      <c r="E535" s="181">
        <v>12.295</v>
      </c>
      <c r="F535" s="181">
        <v>-6.2332000000000001</v>
      </c>
      <c r="G535" s="181">
        <v>13.572100000000001</v>
      </c>
      <c r="H535" s="181">
        <v>9.1341000000000001</v>
      </c>
      <c r="I535" s="181">
        <v>4.6521999999999997</v>
      </c>
      <c r="J535" s="181">
        <v>2.1682999999999999</v>
      </c>
      <c r="K535" s="181">
        <v>-0.12529999999999999</v>
      </c>
      <c r="L535" s="181">
        <v>0.65949999999999998</v>
      </c>
      <c r="M535" s="181">
        <v>2.3025000000000002</v>
      </c>
      <c r="N535" s="181">
        <v>2.9291999999999998</v>
      </c>
      <c r="O535" s="181">
        <v>5.4271000000000003</v>
      </c>
      <c r="P535" s="181"/>
      <c r="Q535" s="181">
        <v>5.8838999999999997</v>
      </c>
      <c r="R535" s="181">
        <v>4.0119999999999996</v>
      </c>
      <c r="S535" s="124" t="s">
        <v>1904</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1907</v>
      </c>
      <c r="C536" s="177">
        <v>144401</v>
      </c>
      <c r="D536" s="180">
        <v>44651</v>
      </c>
      <c r="E536" s="181">
        <v>11.815300000000001</v>
      </c>
      <c r="F536" s="181">
        <v>-7.4126000000000003</v>
      </c>
      <c r="G536" s="181">
        <v>12.575799999999999</v>
      </c>
      <c r="H536" s="181">
        <v>8.1328999999999994</v>
      </c>
      <c r="I536" s="181">
        <v>3.7122999999999999</v>
      </c>
      <c r="J536" s="181">
        <v>1.2070000000000001</v>
      </c>
      <c r="K536" s="181">
        <v>-1.1705000000000001</v>
      </c>
      <c r="L536" s="181">
        <v>-0.42009999999999997</v>
      </c>
      <c r="M536" s="181">
        <v>1.2001999999999999</v>
      </c>
      <c r="N536" s="181">
        <v>1.8173999999999999</v>
      </c>
      <c r="O536" s="181">
        <v>4.2773000000000003</v>
      </c>
      <c r="P536" s="181"/>
      <c r="Q536" s="181">
        <v>4.7243000000000004</v>
      </c>
      <c r="R536" s="181">
        <v>2.8729</v>
      </c>
      <c r="S536" s="124" t="s">
        <v>1904</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44651</v>
      </c>
      <c r="E537" s="181">
        <v>14.465</v>
      </c>
      <c r="F537" s="181">
        <v>39.912199999999999</v>
      </c>
      <c r="G537" s="181">
        <v>31.454499999999999</v>
      </c>
      <c r="H537" s="181">
        <v>23.354800000000001</v>
      </c>
      <c r="I537" s="181">
        <v>16.9436</v>
      </c>
      <c r="J537" s="181">
        <v>4.7975000000000003</v>
      </c>
      <c r="K537" s="181">
        <v>4.6193</v>
      </c>
      <c r="L537" s="181">
        <v>3.8391000000000002</v>
      </c>
      <c r="M537" s="181">
        <v>4.4451999999999998</v>
      </c>
      <c r="N537" s="181">
        <v>4.6307999999999998</v>
      </c>
      <c r="O537" s="181">
        <v>8.5275999999999996</v>
      </c>
      <c r="P537" s="181">
        <v>7.5339999999999998</v>
      </c>
      <c r="Q537" s="181">
        <v>7.6276000000000002</v>
      </c>
      <c r="R537" s="181">
        <v>5.1410999999999998</v>
      </c>
      <c r="S537" s="124" t="s">
        <v>1904</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44651</v>
      </c>
      <c r="E538" s="181">
        <v>13.63</v>
      </c>
      <c r="F538" s="181">
        <v>38.871099999999998</v>
      </c>
      <c r="G538" s="181">
        <v>30.425599999999999</v>
      </c>
      <c r="H538" s="181">
        <v>22.399000000000001</v>
      </c>
      <c r="I538" s="181">
        <v>15.992900000000001</v>
      </c>
      <c r="J538" s="181">
        <v>3.8218999999999999</v>
      </c>
      <c r="K538" s="181">
        <v>3.6415999999999999</v>
      </c>
      <c r="L538" s="181">
        <v>2.8668999999999998</v>
      </c>
      <c r="M538" s="181">
        <v>3.4594</v>
      </c>
      <c r="N538" s="181">
        <v>3.6368</v>
      </c>
      <c r="O538" s="181">
        <v>7.4440999999999997</v>
      </c>
      <c r="P538" s="181">
        <v>6.2691999999999997</v>
      </c>
      <c r="Q538" s="181">
        <v>6.3608000000000002</v>
      </c>
      <c r="R538" s="181">
        <v>4.1547000000000001</v>
      </c>
      <c r="S538" s="124" t="s">
        <v>1904</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44651</v>
      </c>
      <c r="E539" s="181">
        <v>29.970500000000001</v>
      </c>
      <c r="F539" s="181">
        <v>5.2375999999999996</v>
      </c>
      <c r="G539" s="181">
        <v>-13.503299999999999</v>
      </c>
      <c r="H539" s="181">
        <v>9.4118999999999993</v>
      </c>
      <c r="I539" s="181">
        <v>6.8204000000000002</v>
      </c>
      <c r="J539" s="181">
        <v>1.9162999999999999</v>
      </c>
      <c r="K539" s="181">
        <v>1.3523000000000001</v>
      </c>
      <c r="L539" s="181">
        <v>1.9493</v>
      </c>
      <c r="M539" s="181">
        <v>3.4009</v>
      </c>
      <c r="N539" s="181">
        <v>4.1357999999999997</v>
      </c>
      <c r="O539" s="181">
        <v>6.8307000000000002</v>
      </c>
      <c r="P539" s="181">
        <v>6.0301999999999998</v>
      </c>
      <c r="Q539" s="181">
        <v>6.5178000000000003</v>
      </c>
      <c r="R539" s="181">
        <v>5.7195999999999998</v>
      </c>
      <c r="S539" s="124" t="s">
        <v>1904</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44651</v>
      </c>
      <c r="E540" s="181">
        <v>31.7378</v>
      </c>
      <c r="F540" s="181">
        <v>5.6360999999999999</v>
      </c>
      <c r="G540" s="181">
        <v>-13.096399999999999</v>
      </c>
      <c r="H540" s="181">
        <v>9.8268000000000004</v>
      </c>
      <c r="I540" s="181">
        <v>7.2324999999999999</v>
      </c>
      <c r="J540" s="181">
        <v>2.3269000000000002</v>
      </c>
      <c r="K540" s="181">
        <v>1.7646999999999999</v>
      </c>
      <c r="L540" s="181">
        <v>2.3635999999999999</v>
      </c>
      <c r="M540" s="181">
        <v>3.8216000000000001</v>
      </c>
      <c r="N540" s="181">
        <v>4.5633999999999997</v>
      </c>
      <c r="O540" s="181">
        <v>7.3864999999999998</v>
      </c>
      <c r="P540" s="181">
        <v>6.6498999999999997</v>
      </c>
      <c r="Q540" s="181">
        <v>8.1387</v>
      </c>
      <c r="R540" s="181">
        <v>6.1729000000000003</v>
      </c>
      <c r="S540" s="124" t="s">
        <v>1904</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44651</v>
      </c>
      <c r="E541" s="181">
        <v>2140.0698000000002</v>
      </c>
      <c r="F541" s="181">
        <v>3.3243999999999998</v>
      </c>
      <c r="G541" s="181">
        <v>9.6560000000000006</v>
      </c>
      <c r="H541" s="181">
        <v>4.2988999999999997</v>
      </c>
      <c r="I541" s="181">
        <v>1.6044</v>
      </c>
      <c r="J541" s="181">
        <v>1.7278</v>
      </c>
      <c r="K541" s="181">
        <v>0.30959999999999999</v>
      </c>
      <c r="L541" s="181">
        <v>0.37640000000000001</v>
      </c>
      <c r="M541" s="181">
        <v>2.4138000000000002</v>
      </c>
      <c r="N541" s="181">
        <v>3.1326999999999998</v>
      </c>
      <c r="O541" s="181">
        <v>6.4393000000000002</v>
      </c>
      <c r="P541" s="181">
        <v>6.4505999999999997</v>
      </c>
      <c r="Q541" s="181">
        <v>7.7271999999999998</v>
      </c>
      <c r="R541" s="181">
        <v>4.3098999999999998</v>
      </c>
      <c r="S541" s="124" t="s">
        <v>1904</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44651</v>
      </c>
      <c r="E542" s="181">
        <v>2332.9854999999998</v>
      </c>
      <c r="F542" s="181">
        <v>4.5438999999999998</v>
      </c>
      <c r="G542" s="181">
        <v>10.876300000000001</v>
      </c>
      <c r="H542" s="181">
        <v>5.5190000000000001</v>
      </c>
      <c r="I542" s="181">
        <v>2.8243</v>
      </c>
      <c r="J542" s="181">
        <v>2.9489999999999998</v>
      </c>
      <c r="K542" s="181">
        <v>1.5308999999999999</v>
      </c>
      <c r="L542" s="181">
        <v>1.6008</v>
      </c>
      <c r="M542" s="181">
        <v>3.6214</v>
      </c>
      <c r="N542" s="181">
        <v>4.3653000000000004</v>
      </c>
      <c r="O542" s="181">
        <v>7.4819000000000004</v>
      </c>
      <c r="P542" s="181">
        <v>7.5198</v>
      </c>
      <c r="Q542" s="181">
        <v>8.5281000000000002</v>
      </c>
      <c r="R542" s="181">
        <v>5.46</v>
      </c>
      <c r="S542" s="124" t="s">
        <v>1904</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1904</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1904</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1904</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1904</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44651</v>
      </c>
      <c r="E547" s="181">
        <v>17.013100000000001</v>
      </c>
      <c r="F547" s="181">
        <v>3.0038</v>
      </c>
      <c r="G547" s="181">
        <v>8.9458000000000002</v>
      </c>
      <c r="H547" s="181">
        <v>5.7375999999999996</v>
      </c>
      <c r="I547" s="181">
        <v>2.6231</v>
      </c>
      <c r="J547" s="181">
        <v>3.1991000000000001</v>
      </c>
      <c r="K547" s="181">
        <v>2.8978000000000002</v>
      </c>
      <c r="L547" s="181">
        <v>2.2795000000000001</v>
      </c>
      <c r="M547" s="181">
        <v>3.9836999999999998</v>
      </c>
      <c r="N547" s="181">
        <v>4.1028000000000002</v>
      </c>
      <c r="O547" s="181">
        <v>7.3021000000000003</v>
      </c>
      <c r="P547" s="181">
        <v>6.7659000000000002</v>
      </c>
      <c r="Q547" s="181">
        <v>8.0405999999999995</v>
      </c>
      <c r="R547" s="181">
        <v>4.9568000000000003</v>
      </c>
      <c r="S547" s="124" t="s">
        <v>1904</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44651</v>
      </c>
      <c r="E548" s="181">
        <v>16.917300000000001</v>
      </c>
      <c r="F548" s="181">
        <v>2.8050000000000002</v>
      </c>
      <c r="G548" s="181">
        <v>8.7804000000000002</v>
      </c>
      <c r="H548" s="181">
        <v>5.5848000000000004</v>
      </c>
      <c r="I548" s="181">
        <v>2.4990000000000001</v>
      </c>
      <c r="J548" s="181">
        <v>3.0773000000000001</v>
      </c>
      <c r="K548" s="181">
        <v>2.7782</v>
      </c>
      <c r="L548" s="181">
        <v>2.1579999999999999</v>
      </c>
      <c r="M548" s="181">
        <v>3.8616999999999999</v>
      </c>
      <c r="N548" s="181">
        <v>3.9790999999999999</v>
      </c>
      <c r="O548" s="181">
        <v>7.1707999999999998</v>
      </c>
      <c r="P548" s="181">
        <v>6.6454000000000004</v>
      </c>
      <c r="Q548" s="181">
        <v>7.9225000000000003</v>
      </c>
      <c r="R548" s="181">
        <v>4.8310000000000004</v>
      </c>
      <c r="S548" s="124" t="s">
        <v>1904</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44651</v>
      </c>
      <c r="E549" s="181">
        <v>30.272500000000001</v>
      </c>
      <c r="F549" s="181">
        <v>3.3763000000000001</v>
      </c>
      <c r="G549" s="181">
        <v>10.8611</v>
      </c>
      <c r="H549" s="181">
        <v>6.5016999999999996</v>
      </c>
      <c r="I549" s="181">
        <v>4.08</v>
      </c>
      <c r="J549" s="181">
        <v>5.2507000000000001</v>
      </c>
      <c r="K549" s="181">
        <v>2.2835000000000001</v>
      </c>
      <c r="L549" s="181">
        <v>2.1825000000000001</v>
      </c>
      <c r="M549" s="181">
        <v>3.3961999999999999</v>
      </c>
      <c r="N549" s="181">
        <v>3.6499000000000001</v>
      </c>
      <c r="O549" s="181">
        <v>8.2340999999999998</v>
      </c>
      <c r="P549" s="181">
        <v>7.4259000000000004</v>
      </c>
      <c r="Q549" s="181">
        <v>8.3926999999999996</v>
      </c>
      <c r="R549" s="181">
        <v>5.2282000000000002</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44651</v>
      </c>
      <c r="E550" s="181">
        <v>28.396799999999999</v>
      </c>
      <c r="F550" s="181">
        <v>2.5709</v>
      </c>
      <c r="G550" s="181">
        <v>10.077</v>
      </c>
      <c r="H550" s="181">
        <v>5.7168999999999999</v>
      </c>
      <c r="I550" s="181">
        <v>3.3001999999999998</v>
      </c>
      <c r="J550" s="181">
        <v>4.4783999999999997</v>
      </c>
      <c r="K550" s="181">
        <v>1.5095000000000001</v>
      </c>
      <c r="L550" s="181">
        <v>1.4053</v>
      </c>
      <c r="M550" s="181">
        <v>2.6086</v>
      </c>
      <c r="N550" s="181">
        <v>2.8544999999999998</v>
      </c>
      <c r="O550" s="181">
        <v>7.4813999999999998</v>
      </c>
      <c r="P550" s="181">
        <v>6.6287000000000003</v>
      </c>
      <c r="Q550" s="181">
        <v>5.8940000000000001</v>
      </c>
      <c r="R550" s="181">
        <v>4.4417999999999997</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44651</v>
      </c>
      <c r="E551" s="181">
        <v>36.833399999999997</v>
      </c>
      <c r="F551" s="181">
        <v>8.0283999999999995</v>
      </c>
      <c r="G551" s="181">
        <v>4.7253999999999996</v>
      </c>
      <c r="H551" s="181">
        <v>4.1936999999999998</v>
      </c>
      <c r="I551" s="181">
        <v>4.4385000000000003</v>
      </c>
      <c r="J551" s="181">
        <v>3.6135999999999999</v>
      </c>
      <c r="K551" s="181">
        <v>4.3356000000000003</v>
      </c>
      <c r="L551" s="181">
        <v>3.7145000000000001</v>
      </c>
      <c r="M551" s="181">
        <v>4.9832999999999998</v>
      </c>
      <c r="N551" s="181">
        <v>5.3798000000000004</v>
      </c>
      <c r="O551" s="181">
        <v>7.1265999999999998</v>
      </c>
      <c r="P551" s="181">
        <v>6.8106999999999998</v>
      </c>
      <c r="Q551" s="181">
        <v>8.8021999999999991</v>
      </c>
      <c r="R551" s="181">
        <v>6.4345999999999997</v>
      </c>
      <c r="S551" s="124" t="s">
        <v>1904</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44651</v>
      </c>
      <c r="E552" s="181">
        <v>33.713200000000001</v>
      </c>
      <c r="F552" s="181">
        <v>6.8220000000000001</v>
      </c>
      <c r="G552" s="181">
        <v>6.2103999999999999</v>
      </c>
      <c r="H552" s="181">
        <v>8.3033000000000001</v>
      </c>
      <c r="I552" s="181">
        <v>7.2041000000000004</v>
      </c>
      <c r="J552" s="181">
        <v>4.6317000000000004</v>
      </c>
      <c r="K552" s="181">
        <v>4.3848000000000003</v>
      </c>
      <c r="L552" s="181">
        <v>3.5068999999999999</v>
      </c>
      <c r="M552" s="181">
        <v>4.6778000000000004</v>
      </c>
      <c r="N552" s="181">
        <v>5.0362999999999998</v>
      </c>
      <c r="O552" s="181">
        <v>6.2248000000000001</v>
      </c>
      <c r="P552" s="181">
        <v>5.8274999999999997</v>
      </c>
      <c r="Q552" s="181">
        <v>6.7572000000000001</v>
      </c>
      <c r="R552" s="181">
        <v>5.6353999999999997</v>
      </c>
      <c r="S552" s="124" t="s">
        <v>1904</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44651</v>
      </c>
      <c r="E553" s="181">
        <v>19.2287</v>
      </c>
      <c r="F553" s="181">
        <v>5.5056000000000003</v>
      </c>
      <c r="G553" s="181">
        <v>25.235099999999999</v>
      </c>
      <c r="H553" s="181">
        <v>8.2567000000000004</v>
      </c>
      <c r="I553" s="181">
        <v>0.84089999999999998</v>
      </c>
      <c r="J553" s="181">
        <v>2.8603999999999998</v>
      </c>
      <c r="K553" s="181">
        <v>-2.5257000000000001</v>
      </c>
      <c r="L553" s="181">
        <v>-0.96009999999999995</v>
      </c>
      <c r="M553" s="181">
        <v>1.9263999999999999</v>
      </c>
      <c r="N553" s="181">
        <v>2.6724000000000001</v>
      </c>
      <c r="O553" s="181">
        <v>6.6424000000000003</v>
      </c>
      <c r="P553" s="181">
        <v>5.6067</v>
      </c>
      <c r="Q553" s="181">
        <v>6.6642000000000001</v>
      </c>
      <c r="R553" s="181">
        <v>4.2568999999999999</v>
      </c>
      <c r="S553" s="124" t="s">
        <v>1904</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44651</v>
      </c>
      <c r="E554" s="181">
        <v>20.1431</v>
      </c>
      <c r="F554" s="181">
        <v>5.6181999999999999</v>
      </c>
      <c r="G554" s="181">
        <v>25.3002</v>
      </c>
      <c r="H554" s="181">
        <v>8.3226999999999993</v>
      </c>
      <c r="I554" s="181">
        <v>0.90629999999999999</v>
      </c>
      <c r="J554" s="181">
        <v>2.9417</v>
      </c>
      <c r="K554" s="181">
        <v>-2.3300999999999998</v>
      </c>
      <c r="L554" s="181">
        <v>-0.78539999999999999</v>
      </c>
      <c r="M554" s="181">
        <v>2.1613000000000002</v>
      </c>
      <c r="N554" s="181">
        <v>2.9411</v>
      </c>
      <c r="O554" s="181">
        <v>6.9200999999999997</v>
      </c>
      <c r="P554" s="181">
        <v>5.9252000000000002</v>
      </c>
      <c r="Q554" s="181">
        <v>6.9404000000000003</v>
      </c>
      <c r="R554" s="181">
        <v>4.5176999999999996</v>
      </c>
      <c r="S554" s="124" t="s">
        <v>1904</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1904</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1904</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44651</v>
      </c>
      <c r="E557" s="181">
        <v>24.703900000000001</v>
      </c>
      <c r="F557" s="181">
        <v>5.6154000000000002</v>
      </c>
      <c r="G557" s="181">
        <v>15.5336</v>
      </c>
      <c r="H557" s="181">
        <v>7.6520000000000001</v>
      </c>
      <c r="I557" s="181">
        <v>0.65449999999999997</v>
      </c>
      <c r="J557" s="181">
        <v>0.52929999999999999</v>
      </c>
      <c r="K557" s="181">
        <v>-0.49680000000000002</v>
      </c>
      <c r="L557" s="181">
        <v>0.94369999999999998</v>
      </c>
      <c r="M557" s="181">
        <v>14.068099999999999</v>
      </c>
      <c r="N557" s="181">
        <v>11.647500000000001</v>
      </c>
      <c r="O557" s="181">
        <v>4.6927000000000003</v>
      </c>
      <c r="P557" s="181">
        <v>4.6540999999999997</v>
      </c>
      <c r="Q557" s="181">
        <v>7.6166999999999998</v>
      </c>
      <c r="R557" s="181">
        <v>9.5337999999999994</v>
      </c>
      <c r="S557" s="124" t="s">
        <v>1904</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44651</v>
      </c>
      <c r="E558" s="181">
        <v>23.3293</v>
      </c>
      <c r="F558" s="181">
        <v>5.0072999999999999</v>
      </c>
      <c r="G558" s="181">
        <v>14.9337</v>
      </c>
      <c r="H558" s="181">
        <v>7.05</v>
      </c>
      <c r="I558" s="181">
        <v>4.4699999999999997E-2</v>
      </c>
      <c r="J558" s="181">
        <v>-8.0699999999999994E-2</v>
      </c>
      <c r="K558" s="181">
        <v>-1.0559000000000001</v>
      </c>
      <c r="L558" s="181">
        <v>0.4299</v>
      </c>
      <c r="M558" s="181">
        <v>13.4993</v>
      </c>
      <c r="N558" s="181">
        <v>11.060700000000001</v>
      </c>
      <c r="O558" s="181">
        <v>4.0890000000000004</v>
      </c>
      <c r="P558" s="181">
        <v>3.9830999999999999</v>
      </c>
      <c r="Q558" s="181">
        <v>7.4573999999999998</v>
      </c>
      <c r="R558" s="181">
        <v>8.9300999999999995</v>
      </c>
      <c r="S558" s="124" t="s">
        <v>1904</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-1073.4502283333336</v>
      </c>
      <c r="G559" s="183">
        <v>-346.34128333333325</v>
      </c>
      <c r="H559" s="183">
        <v>-145.62901833333328</v>
      </c>
      <c r="I559" s="183">
        <v>-63.329284999999985</v>
      </c>
      <c r="J559" s="183">
        <v>-28.863013793103455</v>
      </c>
      <c r="K559" s="183">
        <v>-9.4682189655172433</v>
      </c>
      <c r="L559" s="183">
        <v>-3.6300431034482785</v>
      </c>
      <c r="M559" s="183">
        <v>0.38126379310344843</v>
      </c>
      <c r="N559" s="183">
        <v>2.0231551724137931</v>
      </c>
      <c r="O559" s="183">
        <v>6.8044636363636375</v>
      </c>
      <c r="P559" s="183">
        <v>6.3820862745098026</v>
      </c>
      <c r="Q559" s="183">
        <v>5.4172383333333345</v>
      </c>
      <c r="R559" s="183">
        <v>3.690563793103447</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3.3503499999999997</v>
      </c>
      <c r="G560" s="183">
        <v>12.486899999999999</v>
      </c>
      <c r="H560" s="183">
        <v>7.5064500000000001</v>
      </c>
      <c r="I560" s="183">
        <v>4.0640999999999998</v>
      </c>
      <c r="J560" s="183">
        <v>2.9518</v>
      </c>
      <c r="K560" s="183">
        <v>1.8434499999999998</v>
      </c>
      <c r="L560" s="183">
        <v>2.0219999999999998</v>
      </c>
      <c r="M560" s="183">
        <v>3.8107500000000001</v>
      </c>
      <c r="N560" s="183">
        <v>4.4841999999999995</v>
      </c>
      <c r="O560" s="183">
        <v>6.8307000000000002</v>
      </c>
      <c r="P560" s="183">
        <v>6.4505999999999997</v>
      </c>
      <c r="Q560" s="183">
        <v>7.6221499999999995</v>
      </c>
      <c r="R560" s="183">
        <v>5.5853999999999999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44651</v>
      </c>
      <c r="E563" s="181">
        <v>49.18</v>
      </c>
      <c r="F563" s="181">
        <v>0.14249999999999999</v>
      </c>
      <c r="G563" s="181">
        <v>2.2665999999999999</v>
      </c>
      <c r="H563" s="181">
        <v>2.1604000000000001</v>
      </c>
      <c r="I563" s="181">
        <v>2.0966999999999998</v>
      </c>
      <c r="J563" s="181">
        <v>2.9516</v>
      </c>
      <c r="K563" s="181">
        <v>-3.4171</v>
      </c>
      <c r="L563" s="181">
        <v>-5.5502000000000002</v>
      </c>
      <c r="M563" s="181">
        <v>0.82</v>
      </c>
      <c r="N563" s="181">
        <v>3.7991000000000001</v>
      </c>
      <c r="O563" s="181">
        <v>7.5362999999999998</v>
      </c>
      <c r="P563" s="181">
        <v>8.6997999999999998</v>
      </c>
      <c r="Q563" s="181">
        <v>10.8224</v>
      </c>
      <c r="R563" s="181">
        <v>27.003499999999999</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44651</v>
      </c>
      <c r="E564" s="181">
        <v>53.37</v>
      </c>
      <c r="F564" s="181">
        <v>0.15010000000000001</v>
      </c>
      <c r="G564" s="181">
        <v>2.2610000000000001</v>
      </c>
      <c r="H564" s="181">
        <v>2.1631</v>
      </c>
      <c r="I564" s="181">
        <v>2.1240000000000001</v>
      </c>
      <c r="J564" s="181">
        <v>2.9910999999999999</v>
      </c>
      <c r="K564" s="181">
        <v>-3.2976999999999999</v>
      </c>
      <c r="L564" s="181">
        <v>-5.3052000000000001</v>
      </c>
      <c r="M564" s="181">
        <v>1.2713000000000001</v>
      </c>
      <c r="N564" s="181">
        <v>4.4218000000000002</v>
      </c>
      <c r="O564" s="181">
        <v>8.2199000000000009</v>
      </c>
      <c r="P564" s="181">
        <v>9.58</v>
      </c>
      <c r="Q564" s="181">
        <v>14.318199999999999</v>
      </c>
      <c r="R564" s="181">
        <v>27.793199999999999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44651</v>
      </c>
      <c r="E565" s="181">
        <v>40.229999999999997</v>
      </c>
      <c r="F565" s="181">
        <v>0.14940000000000001</v>
      </c>
      <c r="G565" s="181">
        <v>2.3664000000000001</v>
      </c>
      <c r="H565" s="181">
        <v>2.1585000000000001</v>
      </c>
      <c r="I565" s="181">
        <v>2.0030000000000001</v>
      </c>
      <c r="J565" s="181">
        <v>2.7585999999999999</v>
      </c>
      <c r="K565" s="181">
        <v>-3.8250000000000002</v>
      </c>
      <c r="L565" s="181">
        <v>-5.8287000000000004</v>
      </c>
      <c r="M565" s="181">
        <v>0.75129999999999997</v>
      </c>
      <c r="N565" s="181">
        <v>4.0072000000000001</v>
      </c>
      <c r="O565" s="181">
        <v>8.1684999999999999</v>
      </c>
      <c r="P565" s="181">
        <v>9.2691999999999997</v>
      </c>
      <c r="Q565" s="181">
        <v>10.4976</v>
      </c>
      <c r="R565" s="181">
        <v>27.1343</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44651</v>
      </c>
      <c r="E566" s="181">
        <v>40.229999999999997</v>
      </c>
      <c r="F566" s="181">
        <v>0.14940000000000001</v>
      </c>
      <c r="G566" s="181">
        <v>2.3664000000000001</v>
      </c>
      <c r="H566" s="181">
        <v>2.1585000000000001</v>
      </c>
      <c r="I566" s="181">
        <v>2.0030000000000001</v>
      </c>
      <c r="J566" s="181">
        <v>2.7585999999999999</v>
      </c>
      <c r="K566" s="181">
        <v>-3.8250000000000002</v>
      </c>
      <c r="L566" s="181">
        <v>-5.8287000000000004</v>
      </c>
      <c r="M566" s="181">
        <v>0.75129999999999997</v>
      </c>
      <c r="N566" s="181">
        <v>4.0072000000000001</v>
      </c>
      <c r="O566" s="181">
        <v>8.1684999999999999</v>
      </c>
      <c r="P566" s="181">
        <v>9.2691999999999997</v>
      </c>
      <c r="Q566" s="181">
        <v>10.4976</v>
      </c>
      <c r="R566" s="181">
        <v>27.1343</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44651</v>
      </c>
      <c r="E567" s="181">
        <v>43.78</v>
      </c>
      <c r="F567" s="181">
        <v>0.16009999999999999</v>
      </c>
      <c r="G567" s="181">
        <v>2.3854000000000002</v>
      </c>
      <c r="H567" s="181">
        <v>2.1941999999999999</v>
      </c>
      <c r="I567" s="181">
        <v>2.0274999999999999</v>
      </c>
      <c r="J567" s="181">
        <v>2.8424</v>
      </c>
      <c r="K567" s="181">
        <v>-3.6107</v>
      </c>
      <c r="L567" s="181">
        <v>-5.4428000000000001</v>
      </c>
      <c r="M567" s="181">
        <v>1.413</v>
      </c>
      <c r="N567" s="181">
        <v>4.9124999999999996</v>
      </c>
      <c r="O567" s="181">
        <v>9.1813000000000002</v>
      </c>
      <c r="P567" s="181">
        <v>10.3651</v>
      </c>
      <c r="Q567" s="181">
        <v>15.050599999999999</v>
      </c>
      <c r="R567" s="181">
        <v>28.2913</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44651</v>
      </c>
      <c r="E568" s="181">
        <v>75.506100000000004</v>
      </c>
      <c r="F568" s="181">
        <v>-0.2142</v>
      </c>
      <c r="G568" s="181">
        <v>1.8095000000000001</v>
      </c>
      <c r="H568" s="181">
        <v>1.1088</v>
      </c>
      <c r="I568" s="181">
        <v>-0.27810000000000001</v>
      </c>
      <c r="J568" s="181">
        <v>1.3664000000000001</v>
      </c>
      <c r="K568" s="181">
        <v>-7.0582000000000003</v>
      </c>
      <c r="L568" s="181">
        <v>-8.8637999999999995</v>
      </c>
      <c r="M568" s="181">
        <v>3.6143000000000001</v>
      </c>
      <c r="N568" s="181">
        <v>13.799899999999999</v>
      </c>
      <c r="O568" s="181">
        <v>17.084399999999999</v>
      </c>
      <c r="P568" s="181">
        <v>15.766400000000001</v>
      </c>
      <c r="Q568" s="181">
        <v>19.1661</v>
      </c>
      <c r="R568" s="181">
        <v>34.503500000000003</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44651</v>
      </c>
      <c r="E569" s="181">
        <v>68.566100000000006</v>
      </c>
      <c r="F569" s="181">
        <v>-0.21640000000000001</v>
      </c>
      <c r="G569" s="181">
        <v>1.8026</v>
      </c>
      <c r="H569" s="181">
        <v>1.0907</v>
      </c>
      <c r="I569" s="181">
        <v>-0.3155</v>
      </c>
      <c r="J569" s="181">
        <v>1.2884</v>
      </c>
      <c r="K569" s="181">
        <v>-7.2595000000000001</v>
      </c>
      <c r="L569" s="181">
        <v>-9.2500999999999998</v>
      </c>
      <c r="M569" s="181">
        <v>2.9659</v>
      </c>
      <c r="N569" s="181">
        <v>12.84</v>
      </c>
      <c r="O569" s="181">
        <v>16.098600000000001</v>
      </c>
      <c r="P569" s="181">
        <v>14.698399999999999</v>
      </c>
      <c r="Q569" s="181">
        <v>17.0029</v>
      </c>
      <c r="R569" s="181">
        <v>33.369399999999999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2013</v>
      </c>
      <c r="C570" s="177">
        <v>150159</v>
      </c>
      <c r="D570" s="180">
        <v>44651</v>
      </c>
      <c r="E570" s="181">
        <v>63.643700000000003</v>
      </c>
      <c r="F570" s="181">
        <v>7.6300000000000007E-2</v>
      </c>
      <c r="G570" s="181">
        <v>1.6789000000000001</v>
      </c>
      <c r="H570" s="181">
        <v>1.621</v>
      </c>
      <c r="I570" s="181">
        <v>1.5044999999999999</v>
      </c>
      <c r="J570" s="181">
        <v>2.5007000000000001</v>
      </c>
      <c r="K570" s="181">
        <v>-1.5732999999999999</v>
      </c>
      <c r="L570" s="181">
        <v>-1.3872</v>
      </c>
      <c r="M570" s="181">
        <v>8.0135000000000005</v>
      </c>
      <c r="N570" s="181">
        <v>16.244199999999999</v>
      </c>
      <c r="O570" s="181">
        <v>17.411100000000001</v>
      </c>
      <c r="P570" s="181">
        <v>13.9564</v>
      </c>
      <c r="Q570" s="181">
        <v>15.3224</v>
      </c>
      <c r="R570" s="181">
        <v>36.549599999999998</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2042</v>
      </c>
      <c r="C571" s="177">
        <v>150156</v>
      </c>
      <c r="D571" s="180">
        <v>44651</v>
      </c>
      <c r="E571" s="181">
        <v>58.7547</v>
      </c>
      <c r="F571" s="181">
        <v>7.3200000000000001E-2</v>
      </c>
      <c r="G571" s="181">
        <v>1.6695</v>
      </c>
      <c r="H571" s="181">
        <v>1.599</v>
      </c>
      <c r="I571" s="181">
        <v>1.4611000000000001</v>
      </c>
      <c r="J571" s="181">
        <v>2.4011</v>
      </c>
      <c r="K571" s="181">
        <v>-1.8743000000000001</v>
      </c>
      <c r="L571" s="181">
        <v>-2.0150999999999999</v>
      </c>
      <c r="M571" s="181">
        <v>6.9687000000000001</v>
      </c>
      <c r="N571" s="181">
        <v>14.735099999999999</v>
      </c>
      <c r="O571" s="181">
        <v>15.9603</v>
      </c>
      <c r="P571" s="181">
        <v>12.602499999999999</v>
      </c>
      <c r="Q571" s="181">
        <v>11.5177</v>
      </c>
      <c r="R571" s="181">
        <v>34.813000000000002</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44651</v>
      </c>
      <c r="E574" s="181">
        <v>17.059999999999999</v>
      </c>
      <c r="F574" s="181">
        <v>0.1174</v>
      </c>
      <c r="G574" s="181">
        <v>1.9724999999999999</v>
      </c>
      <c r="H574" s="181">
        <v>0.70840000000000003</v>
      </c>
      <c r="I574" s="181">
        <v>0.94669999999999999</v>
      </c>
      <c r="J574" s="181">
        <v>2.524</v>
      </c>
      <c r="K574" s="181">
        <v>-8.1313999999999993</v>
      </c>
      <c r="L574" s="181">
        <v>-4.1573000000000002</v>
      </c>
      <c r="M574" s="181">
        <v>8.3175000000000008</v>
      </c>
      <c r="N574" s="181">
        <v>25.811199999999999</v>
      </c>
      <c r="O574" s="181">
        <v>25.1404</v>
      </c>
      <c r="P574" s="181"/>
      <c r="Q574" s="181">
        <v>13.8703</v>
      </c>
      <c r="R574" s="181">
        <v>50.121000000000002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44651</v>
      </c>
      <c r="E575" s="181">
        <v>16.55</v>
      </c>
      <c r="F575" s="181">
        <v>0.121</v>
      </c>
      <c r="G575" s="181">
        <v>1.9089</v>
      </c>
      <c r="H575" s="181">
        <v>0.73040000000000005</v>
      </c>
      <c r="I575" s="181">
        <v>0.91459999999999997</v>
      </c>
      <c r="J575" s="181">
        <v>2.4134000000000002</v>
      </c>
      <c r="K575" s="181">
        <v>-8.2593999999999994</v>
      </c>
      <c r="L575" s="181">
        <v>-4.4457000000000004</v>
      </c>
      <c r="M575" s="181">
        <v>7.8879000000000001</v>
      </c>
      <c r="N575" s="181">
        <v>25.0945</v>
      </c>
      <c r="O575" s="181">
        <v>24.311699999999998</v>
      </c>
      <c r="P575" s="181"/>
      <c r="Q575" s="181">
        <v>13.032999999999999</v>
      </c>
      <c r="R575" s="181">
        <v>49.146299999999997</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44651</v>
      </c>
      <c r="E576" s="181">
        <v>20.53</v>
      </c>
      <c r="F576" s="181">
        <v>-9.7299999999999998E-2</v>
      </c>
      <c r="G576" s="181">
        <v>1.8352999999999999</v>
      </c>
      <c r="H576" s="181">
        <v>0.78549999999999998</v>
      </c>
      <c r="I576" s="181">
        <v>0.88449999999999995</v>
      </c>
      <c r="J576" s="181">
        <v>2.65</v>
      </c>
      <c r="K576" s="181">
        <v>-6.8089000000000004</v>
      </c>
      <c r="L576" s="181">
        <v>-4.5115999999999996</v>
      </c>
      <c r="M576" s="181">
        <v>6.5387000000000004</v>
      </c>
      <c r="N576" s="181">
        <v>24.726600000000001</v>
      </c>
      <c r="O576" s="181">
        <v>23.548100000000002</v>
      </c>
      <c r="P576" s="181"/>
      <c r="Q576" s="181">
        <v>23.187200000000001</v>
      </c>
      <c r="R576" s="181">
        <v>49.463999999999999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44651</v>
      </c>
      <c r="E577" s="181">
        <v>19.829999999999998</v>
      </c>
      <c r="F577" s="181">
        <v>-0.1008</v>
      </c>
      <c r="G577" s="181">
        <v>1.849</v>
      </c>
      <c r="H577" s="181">
        <v>0.81340000000000001</v>
      </c>
      <c r="I577" s="181">
        <v>0.86470000000000002</v>
      </c>
      <c r="J577" s="181">
        <v>2.5867</v>
      </c>
      <c r="K577" s="181">
        <v>-6.9451000000000001</v>
      </c>
      <c r="L577" s="181">
        <v>-4.8464</v>
      </c>
      <c r="M577" s="181">
        <v>5.9861000000000004</v>
      </c>
      <c r="N577" s="181">
        <v>23.782800000000002</v>
      </c>
      <c r="O577" s="181">
        <v>22.354099999999999</v>
      </c>
      <c r="P577" s="181"/>
      <c r="Q577" s="181">
        <v>21.9544</v>
      </c>
      <c r="R577" s="181">
        <v>48.107500000000002</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44651</v>
      </c>
      <c r="E578" s="181">
        <v>109.27</v>
      </c>
      <c r="F578" s="181">
        <v>-0.2374</v>
      </c>
      <c r="G578" s="181">
        <v>1.7033</v>
      </c>
      <c r="H578" s="181">
        <v>1.204</v>
      </c>
      <c r="I578" s="181">
        <v>1.0916999999999999</v>
      </c>
      <c r="J578" s="181">
        <v>3.6717</v>
      </c>
      <c r="K578" s="181">
        <v>-5.2954999999999997</v>
      </c>
      <c r="L578" s="181">
        <v>-2.5853999999999999</v>
      </c>
      <c r="M578" s="181">
        <v>8.7805</v>
      </c>
      <c r="N578" s="181">
        <v>25.209099999999999</v>
      </c>
      <c r="O578" s="181">
        <v>26.1388</v>
      </c>
      <c r="P578" s="181">
        <v>19.3184</v>
      </c>
      <c r="Q578" s="181">
        <v>18.140999999999998</v>
      </c>
      <c r="R578" s="181">
        <v>48.650799999999997</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44651</v>
      </c>
      <c r="E579" s="181">
        <v>97.37</v>
      </c>
      <c r="F579" s="181">
        <v>-0.24590000000000001</v>
      </c>
      <c r="G579" s="181">
        <v>1.6813</v>
      </c>
      <c r="H579" s="181">
        <v>1.1740999999999999</v>
      </c>
      <c r="I579" s="181">
        <v>1.0377000000000001</v>
      </c>
      <c r="J579" s="181">
        <v>3.5741000000000001</v>
      </c>
      <c r="K579" s="181">
        <v>-5.5484999999999998</v>
      </c>
      <c r="L579" s="181">
        <v>-3.0951</v>
      </c>
      <c r="M579" s="181">
        <v>7.9848999999999997</v>
      </c>
      <c r="N579" s="181">
        <v>23.9908</v>
      </c>
      <c r="O579" s="181">
        <v>24.786000000000001</v>
      </c>
      <c r="P579" s="181">
        <v>17.945799999999998</v>
      </c>
      <c r="Q579" s="181">
        <v>18.971900000000002</v>
      </c>
      <c r="R579" s="181">
        <v>47.097900000000003</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44651</v>
      </c>
      <c r="E580" s="181">
        <v>104.4</v>
      </c>
      <c r="F580" s="181">
        <v>-0.24840000000000001</v>
      </c>
      <c r="G580" s="181">
        <v>1.6949000000000001</v>
      </c>
      <c r="H580" s="181">
        <v>1.1823999999999999</v>
      </c>
      <c r="I580" s="181">
        <v>1.0550999999999999</v>
      </c>
      <c r="J580" s="181">
        <v>3.6023000000000001</v>
      </c>
      <c r="K580" s="181">
        <v>-5.4861000000000004</v>
      </c>
      <c r="L580" s="181">
        <v>-2.9740000000000002</v>
      </c>
      <c r="M580" s="181">
        <v>8.1753</v>
      </c>
      <c r="N580" s="181">
        <v>24.315300000000001</v>
      </c>
      <c r="O580" s="181">
        <v>25.439599999999999</v>
      </c>
      <c r="P580" s="181">
        <v>18.6966</v>
      </c>
      <c r="Q580" s="181">
        <v>19.6066</v>
      </c>
      <c r="R580" s="181">
        <v>47.740699999999997</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44651</v>
      </c>
      <c r="E581" s="181">
        <v>121.9</v>
      </c>
      <c r="F581" s="181">
        <v>0</v>
      </c>
      <c r="G581" s="181">
        <v>1.9657</v>
      </c>
      <c r="H581" s="181">
        <v>1.9400999999999999</v>
      </c>
      <c r="I581" s="181">
        <v>1.0361</v>
      </c>
      <c r="J581" s="181">
        <v>1.9146000000000001</v>
      </c>
      <c r="K581" s="181">
        <v>-3.1309999999999998</v>
      </c>
      <c r="L581" s="181">
        <v>-0.84589999999999999</v>
      </c>
      <c r="M581" s="181">
        <v>10.2668</v>
      </c>
      <c r="N581" s="181">
        <v>21.875599999999999</v>
      </c>
      <c r="O581" s="181">
        <v>21.312899999999999</v>
      </c>
      <c r="P581" s="181">
        <v>18.497599999999998</v>
      </c>
      <c r="Q581" s="181">
        <v>16.421700000000001</v>
      </c>
      <c r="R581" s="181">
        <v>46.239400000000003</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44651</v>
      </c>
      <c r="E582" s="181">
        <v>113.54</v>
      </c>
      <c r="F582" s="181">
        <v>-8.8000000000000005E-3</v>
      </c>
      <c r="G582" s="181">
        <v>1.9484999999999999</v>
      </c>
      <c r="H582" s="181">
        <v>1.9027000000000001</v>
      </c>
      <c r="I582" s="181">
        <v>0.97829999999999995</v>
      </c>
      <c r="J582" s="181">
        <v>1.784</v>
      </c>
      <c r="K582" s="181">
        <v>-3.4769999999999999</v>
      </c>
      <c r="L582" s="181">
        <v>-1.5179</v>
      </c>
      <c r="M582" s="181">
        <v>9.1625999999999994</v>
      </c>
      <c r="N582" s="181">
        <v>20.2882</v>
      </c>
      <c r="O582" s="181">
        <v>19.9742</v>
      </c>
      <c r="P582" s="181">
        <v>17.321000000000002</v>
      </c>
      <c r="Q582" s="181">
        <v>19.8932</v>
      </c>
      <c r="R582" s="181">
        <v>44.509</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44651</v>
      </c>
      <c r="E583" s="181">
        <v>86.224999999999994</v>
      </c>
      <c r="F583" s="181">
        <v>0.28149999999999997</v>
      </c>
      <c r="G583" s="181">
        <v>1.514</v>
      </c>
      <c r="H583" s="181">
        <v>1.4436</v>
      </c>
      <c r="I583" s="181">
        <v>0.95069999999999999</v>
      </c>
      <c r="J583" s="181">
        <v>3.4096000000000002</v>
      </c>
      <c r="K583" s="181">
        <v>2.7799999999999998E-2</v>
      </c>
      <c r="L583" s="181">
        <v>-1.2008000000000001</v>
      </c>
      <c r="M583" s="181">
        <v>9.3684999999999992</v>
      </c>
      <c r="N583" s="181">
        <v>23.5581</v>
      </c>
      <c r="O583" s="181">
        <v>19.397600000000001</v>
      </c>
      <c r="P583" s="181">
        <v>15.488200000000001</v>
      </c>
      <c r="Q583" s="181">
        <v>17.807099999999998</v>
      </c>
      <c r="R583" s="181">
        <v>48.8245</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44651</v>
      </c>
      <c r="E584" s="181">
        <v>80.067999999999998</v>
      </c>
      <c r="F584" s="181">
        <v>0.27929999999999999</v>
      </c>
      <c r="G584" s="181">
        <v>1.5047999999999999</v>
      </c>
      <c r="H584" s="181">
        <v>1.4225000000000001</v>
      </c>
      <c r="I584" s="181">
        <v>0.90869999999999995</v>
      </c>
      <c r="J584" s="181">
        <v>3.3161999999999998</v>
      </c>
      <c r="K584" s="181">
        <v>-0.21679999999999999</v>
      </c>
      <c r="L584" s="181">
        <v>-1.6811</v>
      </c>
      <c r="M584" s="181">
        <v>8.5844000000000005</v>
      </c>
      <c r="N584" s="181">
        <v>22.385100000000001</v>
      </c>
      <c r="O584" s="181">
        <v>18.253900000000002</v>
      </c>
      <c r="P584" s="181">
        <v>14.329499999999999</v>
      </c>
      <c r="Q584" s="181">
        <v>14.6584</v>
      </c>
      <c r="R584" s="181">
        <v>47.404499999999999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44651</v>
      </c>
      <c r="E585" s="181">
        <v>79.09</v>
      </c>
      <c r="F585" s="181">
        <v>0.19</v>
      </c>
      <c r="G585" s="181">
        <v>2.2231000000000001</v>
      </c>
      <c r="H585" s="181">
        <v>1.7888999999999999</v>
      </c>
      <c r="I585" s="181">
        <v>1.2806</v>
      </c>
      <c r="J585" s="181">
        <v>4.1069000000000004</v>
      </c>
      <c r="K585" s="181">
        <v>-0.80269999999999997</v>
      </c>
      <c r="L585" s="181">
        <v>1.4363999999999999</v>
      </c>
      <c r="M585" s="181">
        <v>12.776300000000001</v>
      </c>
      <c r="N585" s="181">
        <v>21.845600000000001</v>
      </c>
      <c r="O585" s="181">
        <v>16.756499999999999</v>
      </c>
      <c r="P585" s="181">
        <v>13.3466</v>
      </c>
      <c r="Q585" s="181">
        <v>15.045400000000001</v>
      </c>
      <c r="R585" s="181">
        <v>43.626600000000003</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44651</v>
      </c>
      <c r="E586" s="181">
        <v>70.66</v>
      </c>
      <c r="F586" s="181">
        <v>0.18429999999999999</v>
      </c>
      <c r="G586" s="181">
        <v>2.2132000000000001</v>
      </c>
      <c r="H586" s="181">
        <v>1.7568999999999999</v>
      </c>
      <c r="I586" s="181">
        <v>1.2176</v>
      </c>
      <c r="J586" s="181">
        <v>3.9575999999999998</v>
      </c>
      <c r="K586" s="181">
        <v>-1.2162999999999999</v>
      </c>
      <c r="L586" s="181">
        <v>0.58360000000000001</v>
      </c>
      <c r="M586" s="181">
        <v>11.345700000000001</v>
      </c>
      <c r="N586" s="181">
        <v>19.783000000000001</v>
      </c>
      <c r="O586" s="181">
        <v>14.780099999999999</v>
      </c>
      <c r="P586" s="181">
        <v>11.581300000000001</v>
      </c>
      <c r="Q586" s="181">
        <v>15.8917</v>
      </c>
      <c r="R586" s="181">
        <v>41.221600000000002</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44651</v>
      </c>
      <c r="E587" s="181">
        <v>849.04579999999999</v>
      </c>
      <c r="F587" s="181">
        <v>0.21260000000000001</v>
      </c>
      <c r="G587" s="181">
        <v>1.8642000000000001</v>
      </c>
      <c r="H587" s="181">
        <v>1.6413</v>
      </c>
      <c r="I587" s="181">
        <v>0.74360000000000004</v>
      </c>
      <c r="J587" s="181">
        <v>2.4182999999999999</v>
      </c>
      <c r="K587" s="181">
        <v>-1.8801000000000001</v>
      </c>
      <c r="L587" s="181">
        <v>-0.47989999999999999</v>
      </c>
      <c r="M587" s="181">
        <v>8.8722999999999992</v>
      </c>
      <c r="N587" s="181">
        <v>21.466000000000001</v>
      </c>
      <c r="O587" s="181">
        <v>13.861700000000001</v>
      </c>
      <c r="P587" s="181">
        <v>11.6195</v>
      </c>
      <c r="Q587" s="181">
        <v>21.312799999999999</v>
      </c>
      <c r="R587" s="181">
        <v>47.012700000000002</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44651</v>
      </c>
      <c r="E588" s="181">
        <v>921.41480000000001</v>
      </c>
      <c r="F588" s="181">
        <v>0.21490000000000001</v>
      </c>
      <c r="G588" s="181">
        <v>1.8712</v>
      </c>
      <c r="H588" s="181">
        <v>1.6576</v>
      </c>
      <c r="I588" s="181">
        <v>0.77600000000000002</v>
      </c>
      <c r="J588" s="181">
        <v>2.4904000000000002</v>
      </c>
      <c r="K588" s="181">
        <v>-1.6814</v>
      </c>
      <c r="L588" s="181">
        <v>-7.6899999999999996E-2</v>
      </c>
      <c r="M588" s="181">
        <v>9.5487000000000002</v>
      </c>
      <c r="N588" s="181">
        <v>22.4726</v>
      </c>
      <c r="O588" s="181">
        <v>14.894600000000001</v>
      </c>
      <c r="P588" s="181">
        <v>12.6723</v>
      </c>
      <c r="Q588" s="181">
        <v>15.519</v>
      </c>
      <c r="R588" s="181">
        <v>48.292200000000001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44651</v>
      </c>
      <c r="E591" s="181">
        <v>2402.91037274681</v>
      </c>
      <c r="F591" s="181">
        <v>0.13619999999999999</v>
      </c>
      <c r="G591" s="181">
        <v>1.8894</v>
      </c>
      <c r="H591" s="181">
        <v>2.1539999999999999</v>
      </c>
      <c r="I591" s="181">
        <v>1.1931</v>
      </c>
      <c r="J591" s="181">
        <v>5.0213999999999999</v>
      </c>
      <c r="K591" s="181">
        <v>-0.61470000000000002</v>
      </c>
      <c r="L591" s="181">
        <v>1.5365</v>
      </c>
      <c r="M591" s="181">
        <v>14.051600000000001</v>
      </c>
      <c r="N591" s="181">
        <v>26.0473</v>
      </c>
      <c r="O591" s="181">
        <v>11.643700000000001</v>
      </c>
      <c r="P591" s="181">
        <v>9.4382999999999999</v>
      </c>
      <c r="Q591" s="181">
        <v>23.455100000000002</v>
      </c>
      <c r="R591" s="181">
        <v>43.877600000000001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44651</v>
      </c>
      <c r="E592" s="181">
        <v>779.32799999999997</v>
      </c>
      <c r="F592" s="181">
        <v>0.13800000000000001</v>
      </c>
      <c r="G592" s="181">
        <v>1.8943000000000001</v>
      </c>
      <c r="H592" s="181">
        <v>2.1657000000000002</v>
      </c>
      <c r="I592" s="181">
        <v>1.2162999999999999</v>
      </c>
      <c r="J592" s="181">
        <v>5.0747999999999998</v>
      </c>
      <c r="K592" s="181">
        <v>-0.46970000000000001</v>
      </c>
      <c r="L592" s="181">
        <v>1.8512</v>
      </c>
      <c r="M592" s="181">
        <v>14.573</v>
      </c>
      <c r="N592" s="181">
        <v>26.7864</v>
      </c>
      <c r="O592" s="181">
        <v>12.2944</v>
      </c>
      <c r="P592" s="181">
        <v>10.135899999999999</v>
      </c>
      <c r="Q592" s="181">
        <v>13.3741</v>
      </c>
      <c r="R592" s="181">
        <v>44.7241</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44651</v>
      </c>
      <c r="E593" s="181">
        <v>56.155900000000003</v>
      </c>
      <c r="F593" s="181">
        <v>0.28070000000000001</v>
      </c>
      <c r="G593" s="181">
        <v>2.3904000000000001</v>
      </c>
      <c r="H593" s="181">
        <v>2.1549</v>
      </c>
      <c r="I593" s="181">
        <v>1.5904</v>
      </c>
      <c r="J593" s="181">
        <v>3.8725999999999998</v>
      </c>
      <c r="K593" s="181">
        <v>-1.4127000000000001</v>
      </c>
      <c r="L593" s="181">
        <v>-0.68340000000000001</v>
      </c>
      <c r="M593" s="181">
        <v>12.825799999999999</v>
      </c>
      <c r="N593" s="181">
        <v>23.479299999999999</v>
      </c>
      <c r="O593" s="181">
        <v>14.4062</v>
      </c>
      <c r="P593" s="181">
        <v>11.087400000000001</v>
      </c>
      <c r="Q593" s="181">
        <v>11.985200000000001</v>
      </c>
      <c r="R593" s="181">
        <v>42.2605</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44651</v>
      </c>
      <c r="E594" s="181">
        <v>60.994700000000002</v>
      </c>
      <c r="F594" s="181">
        <v>0.28410000000000002</v>
      </c>
      <c r="G594" s="181">
        <v>2.4009</v>
      </c>
      <c r="H594" s="181">
        <v>2.1798000000000002</v>
      </c>
      <c r="I594" s="181">
        <v>1.6409</v>
      </c>
      <c r="J594" s="181">
        <v>3.9868000000000001</v>
      </c>
      <c r="K594" s="181">
        <v>-1.101</v>
      </c>
      <c r="L594" s="181">
        <v>-5.2900000000000003E-2</v>
      </c>
      <c r="M594" s="181">
        <v>13.9011</v>
      </c>
      <c r="N594" s="181">
        <v>25.045300000000001</v>
      </c>
      <c r="O594" s="181">
        <v>15.841900000000001</v>
      </c>
      <c r="P594" s="181">
        <v>12.240399999999999</v>
      </c>
      <c r="Q594" s="181">
        <v>14.8416</v>
      </c>
      <c r="R594" s="181">
        <v>44.065399999999997</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44651</v>
      </c>
      <c r="E595" s="181">
        <v>593.73</v>
      </c>
      <c r="F595" s="181">
        <v>0.27189999999999998</v>
      </c>
      <c r="G595" s="181">
        <v>1.9612000000000001</v>
      </c>
      <c r="H595" s="181">
        <v>2.1594000000000002</v>
      </c>
      <c r="I595" s="181">
        <v>1.7654000000000001</v>
      </c>
      <c r="J595" s="181">
        <v>4.1064999999999996</v>
      </c>
      <c r="K595" s="181">
        <v>-0.38919999999999999</v>
      </c>
      <c r="L595" s="181">
        <v>-0.49609999999999999</v>
      </c>
      <c r="M595" s="181">
        <v>13.5434</v>
      </c>
      <c r="N595" s="181">
        <v>23.3263</v>
      </c>
      <c r="O595" s="181">
        <v>16.230799999999999</v>
      </c>
      <c r="P595" s="181">
        <v>12.8544</v>
      </c>
      <c r="Q595" s="181">
        <v>19.776800000000001</v>
      </c>
      <c r="R595" s="181">
        <v>47.0349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44651</v>
      </c>
      <c r="E596" s="181">
        <v>645.02</v>
      </c>
      <c r="F596" s="181">
        <v>0.25800000000000001</v>
      </c>
      <c r="G596" s="181">
        <v>1.952</v>
      </c>
      <c r="H596" s="181">
        <v>2.1570999999999998</v>
      </c>
      <c r="I596" s="181">
        <v>1.7783</v>
      </c>
      <c r="J596" s="181">
        <v>4.1531000000000002</v>
      </c>
      <c r="K596" s="181">
        <v>-0.24129999999999999</v>
      </c>
      <c r="L596" s="181">
        <v>-0.1656</v>
      </c>
      <c r="M596" s="181">
        <v>14.144600000000001</v>
      </c>
      <c r="N596" s="181">
        <v>24.209499999999998</v>
      </c>
      <c r="O596" s="181">
        <v>17.058</v>
      </c>
      <c r="P596" s="181">
        <v>13.8187</v>
      </c>
      <c r="Q596" s="181">
        <v>16.342600000000001</v>
      </c>
      <c r="R596" s="181">
        <v>48.082000000000001</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44651</v>
      </c>
      <c r="E597" s="181">
        <v>15.87</v>
      </c>
      <c r="F597" s="181">
        <v>0.57030000000000003</v>
      </c>
      <c r="G597" s="181">
        <v>2.1236000000000002</v>
      </c>
      <c r="H597" s="181">
        <v>3.1189</v>
      </c>
      <c r="I597" s="181">
        <v>2.0579000000000001</v>
      </c>
      <c r="J597" s="181">
        <v>3.2530999999999999</v>
      </c>
      <c r="K597" s="181">
        <v>2.1892999999999998</v>
      </c>
      <c r="L597" s="181">
        <v>2.1236000000000002</v>
      </c>
      <c r="M597" s="181">
        <v>10.9015</v>
      </c>
      <c r="N597" s="181">
        <v>21.330300000000001</v>
      </c>
      <c r="O597" s="181">
        <v>14.063700000000001</v>
      </c>
      <c r="P597" s="181"/>
      <c r="Q597" s="181">
        <v>12.159700000000001</v>
      </c>
      <c r="R597" s="181">
        <v>42.366399999999999</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44651</v>
      </c>
      <c r="E598" s="181">
        <v>16.350000000000001</v>
      </c>
      <c r="F598" s="181">
        <v>0.55349999999999999</v>
      </c>
      <c r="G598" s="181">
        <v>2.1236999999999999</v>
      </c>
      <c r="H598" s="181">
        <v>3.1545999999999998</v>
      </c>
      <c r="I598" s="181">
        <v>2.0598999999999998</v>
      </c>
      <c r="J598" s="181">
        <v>3.2197</v>
      </c>
      <c r="K598" s="181">
        <v>2.2513999999999998</v>
      </c>
      <c r="L598" s="181">
        <v>2.3153999999999999</v>
      </c>
      <c r="M598" s="181">
        <v>11.224500000000001</v>
      </c>
      <c r="N598" s="181">
        <v>21.833100000000002</v>
      </c>
      <c r="O598" s="181">
        <v>14.5624</v>
      </c>
      <c r="P598" s="181"/>
      <c r="Q598" s="181">
        <v>12.9932</v>
      </c>
      <c r="R598" s="181">
        <v>42.959800000000001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44651</v>
      </c>
      <c r="E599" s="181">
        <v>42.24</v>
      </c>
      <c r="F599" s="181">
        <v>-0.14180000000000001</v>
      </c>
      <c r="G599" s="181">
        <v>1.9551000000000001</v>
      </c>
      <c r="H599" s="181">
        <v>1.4409000000000001</v>
      </c>
      <c r="I599" s="181">
        <v>0.69130000000000003</v>
      </c>
      <c r="J599" s="181">
        <v>3.4786999999999999</v>
      </c>
      <c r="K599" s="181">
        <v>-0.23619999999999999</v>
      </c>
      <c r="L599" s="181">
        <v>0.61929999999999996</v>
      </c>
      <c r="M599" s="181">
        <v>12.67</v>
      </c>
      <c r="N599" s="181">
        <v>21.94</v>
      </c>
      <c r="O599" s="181">
        <v>14.7552</v>
      </c>
      <c r="P599" s="181">
        <v>12.454599999999999</v>
      </c>
      <c r="Q599" s="181">
        <v>18.333600000000001</v>
      </c>
      <c r="R599" s="181">
        <v>33.333300000000001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44651</v>
      </c>
      <c r="E600" s="181">
        <v>38.18</v>
      </c>
      <c r="F600" s="181">
        <v>-0.1308</v>
      </c>
      <c r="G600" s="181">
        <v>1.9493</v>
      </c>
      <c r="H600" s="181">
        <v>1.4346000000000001</v>
      </c>
      <c r="I600" s="181">
        <v>0.65910000000000002</v>
      </c>
      <c r="J600" s="181">
        <v>3.3847999999999998</v>
      </c>
      <c r="K600" s="181">
        <v>-0.54700000000000004</v>
      </c>
      <c r="L600" s="181">
        <v>0</v>
      </c>
      <c r="M600" s="181">
        <v>11.6374</v>
      </c>
      <c r="N600" s="181">
        <v>20.517700000000001</v>
      </c>
      <c r="O600" s="181">
        <v>13.349</v>
      </c>
      <c r="P600" s="181">
        <v>10.8551</v>
      </c>
      <c r="Q600" s="181">
        <v>16.944600000000001</v>
      </c>
      <c r="R600" s="181">
        <v>31.7666</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44651</v>
      </c>
      <c r="E601" s="181">
        <v>108.4</v>
      </c>
      <c r="F601" s="181">
        <v>-2.7699999999999999E-2</v>
      </c>
      <c r="G601" s="181">
        <v>1.8031999999999999</v>
      </c>
      <c r="H601" s="181">
        <v>1.6504000000000001</v>
      </c>
      <c r="I601" s="181">
        <v>1.7554000000000001</v>
      </c>
      <c r="J601" s="181">
        <v>5.3962000000000003</v>
      </c>
      <c r="K601" s="181">
        <v>0.87470000000000003</v>
      </c>
      <c r="L601" s="181">
        <v>4.4115000000000002</v>
      </c>
      <c r="M601" s="181">
        <v>15.2088</v>
      </c>
      <c r="N601" s="181">
        <v>32.713000000000001</v>
      </c>
      <c r="O601" s="181">
        <v>21.2362</v>
      </c>
      <c r="P601" s="181">
        <v>17.667999999999999</v>
      </c>
      <c r="Q601" s="181">
        <v>18.6374</v>
      </c>
      <c r="R601" s="181">
        <v>63.601399999999998</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44651</v>
      </c>
      <c r="E602" s="181">
        <v>98</v>
      </c>
      <c r="F602" s="181">
        <v>-2.0400000000000001E-2</v>
      </c>
      <c r="G602" s="181">
        <v>1.8076000000000001</v>
      </c>
      <c r="H602" s="181">
        <v>1.6387</v>
      </c>
      <c r="I602" s="181">
        <v>1.7231000000000001</v>
      </c>
      <c r="J602" s="181">
        <v>5.2971000000000004</v>
      </c>
      <c r="K602" s="181">
        <v>0.57469999999999999</v>
      </c>
      <c r="L602" s="181">
        <v>3.7806000000000002</v>
      </c>
      <c r="M602" s="181">
        <v>14.192500000000001</v>
      </c>
      <c r="N602" s="181">
        <v>31.191400000000002</v>
      </c>
      <c r="O602" s="181">
        <v>19.8766</v>
      </c>
      <c r="P602" s="181">
        <v>16.310400000000001</v>
      </c>
      <c r="Q602" s="181">
        <v>18.769600000000001</v>
      </c>
      <c r="R602" s="181">
        <v>61.787599999999998</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44651</v>
      </c>
      <c r="E603" s="181">
        <v>14.04</v>
      </c>
      <c r="F603" s="181">
        <v>0.14269999999999999</v>
      </c>
      <c r="G603" s="181">
        <v>1.8129</v>
      </c>
      <c r="H603" s="181">
        <v>1.8129</v>
      </c>
      <c r="I603" s="181">
        <v>0.86209999999999998</v>
      </c>
      <c r="J603" s="181">
        <v>3.3113000000000001</v>
      </c>
      <c r="K603" s="181">
        <v>-1.3351999999999999</v>
      </c>
      <c r="L603" s="181">
        <v>-2.0236999999999998</v>
      </c>
      <c r="M603" s="181">
        <v>7.9169999999999998</v>
      </c>
      <c r="N603" s="181">
        <v>16.033100000000001</v>
      </c>
      <c r="O603" s="181">
        <v>12.963900000000001</v>
      </c>
      <c r="P603" s="181"/>
      <c r="Q603" s="181">
        <v>8.2962000000000007</v>
      </c>
      <c r="R603" s="181">
        <v>36.007399999999997</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44651</v>
      </c>
      <c r="E604" s="181">
        <v>13.06</v>
      </c>
      <c r="F604" s="181">
        <v>7.6600000000000001E-2</v>
      </c>
      <c r="G604" s="181">
        <v>1.7927</v>
      </c>
      <c r="H604" s="181">
        <v>1.7927</v>
      </c>
      <c r="I604" s="181">
        <v>0.84940000000000004</v>
      </c>
      <c r="J604" s="181">
        <v>3.1596000000000002</v>
      </c>
      <c r="K604" s="181">
        <v>-1.8045</v>
      </c>
      <c r="L604" s="181">
        <v>-2.8996</v>
      </c>
      <c r="M604" s="181">
        <v>6.5252999999999997</v>
      </c>
      <c r="N604" s="181">
        <v>13.961600000000001</v>
      </c>
      <c r="O604" s="181">
        <v>10.6968</v>
      </c>
      <c r="P604" s="181"/>
      <c r="Q604" s="181">
        <v>6.4713000000000003</v>
      </c>
      <c r="R604" s="181">
        <v>32.6691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44651</v>
      </c>
      <c r="E605" s="181">
        <v>80.67</v>
      </c>
      <c r="F605" s="181">
        <v>0.2485</v>
      </c>
      <c r="G605" s="181">
        <v>1.9204000000000001</v>
      </c>
      <c r="H605" s="181">
        <v>1.8303</v>
      </c>
      <c r="I605" s="181">
        <v>1.4207000000000001</v>
      </c>
      <c r="J605" s="181">
        <v>3.4628999999999999</v>
      </c>
      <c r="K605" s="181">
        <v>-4.7130000000000001</v>
      </c>
      <c r="L605" s="181">
        <v>-2.7017000000000002</v>
      </c>
      <c r="M605" s="181">
        <v>8.1656999999999993</v>
      </c>
      <c r="N605" s="181">
        <v>19.6174</v>
      </c>
      <c r="O605" s="181">
        <v>16.097999999999999</v>
      </c>
      <c r="P605" s="181">
        <v>14.5534</v>
      </c>
      <c r="Q605" s="181">
        <v>14.6584</v>
      </c>
      <c r="R605" s="181">
        <v>40.906999999999996</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44651</v>
      </c>
      <c r="E606" s="181">
        <v>91.76</v>
      </c>
      <c r="F606" s="181">
        <v>0.24030000000000001</v>
      </c>
      <c r="G606" s="181">
        <v>1.9216</v>
      </c>
      <c r="H606" s="181">
        <v>1.8536999999999999</v>
      </c>
      <c r="I606" s="181">
        <v>1.4595</v>
      </c>
      <c r="J606" s="181">
        <v>3.59</v>
      </c>
      <c r="K606" s="181">
        <v>-4.3868</v>
      </c>
      <c r="L606" s="181">
        <v>-2.06</v>
      </c>
      <c r="M606" s="181">
        <v>9.2120999999999995</v>
      </c>
      <c r="N606" s="181">
        <v>21.135300000000001</v>
      </c>
      <c r="O606" s="181">
        <v>17.533899999999999</v>
      </c>
      <c r="P606" s="181">
        <v>16.128</v>
      </c>
      <c r="Q606" s="181">
        <v>18.071899999999999</v>
      </c>
      <c r="R606" s="181">
        <v>42.670699999999997</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44651</v>
      </c>
      <c r="E607" s="181">
        <v>13.943199999999999</v>
      </c>
      <c r="F607" s="181">
        <v>-1.5800000000000002E-2</v>
      </c>
      <c r="G607" s="181">
        <v>1.3335999999999999</v>
      </c>
      <c r="H607" s="181">
        <v>0.97040000000000004</v>
      </c>
      <c r="I607" s="181">
        <v>-0.71850000000000003</v>
      </c>
      <c r="J607" s="181">
        <v>-0.59250000000000003</v>
      </c>
      <c r="K607" s="181">
        <v>-4.9387999999999996</v>
      </c>
      <c r="L607" s="181">
        <v>-10.8582</v>
      </c>
      <c r="M607" s="181">
        <v>-5.6515000000000004</v>
      </c>
      <c r="N607" s="181">
        <v>5.74</v>
      </c>
      <c r="O607" s="181"/>
      <c r="P607" s="181"/>
      <c r="Q607" s="181">
        <v>14.5181</v>
      </c>
      <c r="R607" s="181">
        <v>36.543500000000002</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44651</v>
      </c>
      <c r="E608" s="181">
        <v>13.219200000000001</v>
      </c>
      <c r="F608" s="181">
        <v>-2.1899999999999999E-2</v>
      </c>
      <c r="G608" s="181">
        <v>1.3151999999999999</v>
      </c>
      <c r="H608" s="181">
        <v>0.92759999999999998</v>
      </c>
      <c r="I608" s="181">
        <v>-0.80220000000000002</v>
      </c>
      <c r="J608" s="181">
        <v>-0.77839999999999998</v>
      </c>
      <c r="K608" s="181">
        <v>-5.4184000000000001</v>
      </c>
      <c r="L608" s="181">
        <v>-11.789099999999999</v>
      </c>
      <c r="M608" s="181">
        <v>-7.1528999999999998</v>
      </c>
      <c r="N608" s="181">
        <v>3.4883999999999999</v>
      </c>
      <c r="O608" s="181"/>
      <c r="P608" s="181"/>
      <c r="Q608" s="181">
        <v>12.0547</v>
      </c>
      <c r="R608" s="181">
        <v>33.602200000000003</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44651</v>
      </c>
      <c r="E609" s="181">
        <v>28.177299999999999</v>
      </c>
      <c r="F609" s="181">
        <v>0.16250000000000001</v>
      </c>
      <c r="G609" s="181">
        <v>1.8783000000000001</v>
      </c>
      <c r="H609" s="181">
        <v>1.2476</v>
      </c>
      <c r="I609" s="181">
        <v>0.63929999999999998</v>
      </c>
      <c r="J609" s="181">
        <v>3.1225000000000001</v>
      </c>
      <c r="K609" s="181">
        <v>-2.1206999999999998</v>
      </c>
      <c r="L609" s="181">
        <v>-1.9523999999999999</v>
      </c>
      <c r="M609" s="181">
        <v>12.4658</v>
      </c>
      <c r="N609" s="181">
        <v>21.283999999999999</v>
      </c>
      <c r="O609" s="181">
        <v>18.317799999999998</v>
      </c>
      <c r="P609" s="181">
        <v>14.972200000000001</v>
      </c>
      <c r="Q609" s="181">
        <v>7.6755000000000004</v>
      </c>
      <c r="R609" s="181">
        <v>45.253900000000002</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44651</v>
      </c>
      <c r="E610" s="181">
        <v>31.036100000000001</v>
      </c>
      <c r="F610" s="181">
        <v>0.16139999999999999</v>
      </c>
      <c r="G610" s="181">
        <v>1.8823000000000001</v>
      </c>
      <c r="H610" s="181">
        <v>1.2604</v>
      </c>
      <c r="I610" s="181">
        <v>0.66849999999999998</v>
      </c>
      <c r="J610" s="181">
        <v>3.1717</v>
      </c>
      <c r="K610" s="181">
        <v>-1.9136</v>
      </c>
      <c r="L610" s="181">
        <v>-1.5583</v>
      </c>
      <c r="M610" s="181">
        <v>13.1317</v>
      </c>
      <c r="N610" s="181">
        <v>22.230799999999999</v>
      </c>
      <c r="O610" s="181">
        <v>19.216999999999999</v>
      </c>
      <c r="P610" s="181">
        <v>15.8424</v>
      </c>
      <c r="Q610" s="181">
        <v>17.2074</v>
      </c>
      <c r="R610" s="181">
        <v>46.366399999999999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44651</v>
      </c>
      <c r="E611" s="181">
        <v>72.319000000000003</v>
      </c>
      <c r="F611" s="181">
        <v>9.2700000000000005E-2</v>
      </c>
      <c r="G611" s="181">
        <v>1.7645999999999999</v>
      </c>
      <c r="H611" s="181">
        <v>1.4776</v>
      </c>
      <c r="I611" s="181">
        <v>1.7503</v>
      </c>
      <c r="J611" s="181">
        <v>5.2770000000000001</v>
      </c>
      <c r="K611" s="181">
        <v>0.94499999999999995</v>
      </c>
      <c r="L611" s="181">
        <v>2.6253000000000002</v>
      </c>
      <c r="M611" s="181">
        <v>11.26</v>
      </c>
      <c r="N611" s="181">
        <v>22.400300000000001</v>
      </c>
      <c r="O611" s="181">
        <v>18.066800000000001</v>
      </c>
      <c r="P611" s="181">
        <v>14.039300000000001</v>
      </c>
      <c r="Q611" s="181">
        <v>12.8538</v>
      </c>
      <c r="R611" s="181">
        <v>44.826799999999999</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44651</v>
      </c>
      <c r="E612" s="181">
        <v>81.317999999999998</v>
      </c>
      <c r="F612" s="181">
        <v>9.6000000000000002E-2</v>
      </c>
      <c r="G612" s="181">
        <v>1.776</v>
      </c>
      <c r="H612" s="181">
        <v>1.5054000000000001</v>
      </c>
      <c r="I612" s="181">
        <v>1.8066</v>
      </c>
      <c r="J612" s="181">
        <v>5.4078999999999997</v>
      </c>
      <c r="K612" s="181">
        <v>1.2955000000000001</v>
      </c>
      <c r="L612" s="181">
        <v>3.3317999999999999</v>
      </c>
      <c r="M612" s="181">
        <v>12.4077</v>
      </c>
      <c r="N612" s="181">
        <v>24.0625</v>
      </c>
      <c r="O612" s="181">
        <v>19.588999999999999</v>
      </c>
      <c r="P612" s="181">
        <v>15.4727</v>
      </c>
      <c r="Q612" s="181">
        <v>16.174199999999999</v>
      </c>
      <c r="R612" s="181">
        <v>46.763300000000001</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44651</v>
      </c>
      <c r="E613" s="181">
        <v>84.176000000000002</v>
      </c>
      <c r="F613" s="181">
        <v>-0.50470000000000004</v>
      </c>
      <c r="G613" s="181">
        <v>1.1451</v>
      </c>
      <c r="H613" s="181">
        <v>1.2011000000000001</v>
      </c>
      <c r="I613" s="181">
        <v>1.2997000000000001</v>
      </c>
      <c r="J613" s="181">
        <v>4.6900000000000004</v>
      </c>
      <c r="K613" s="181">
        <v>-2.9123000000000001</v>
      </c>
      <c r="L613" s="181">
        <v>0.50870000000000004</v>
      </c>
      <c r="M613" s="181">
        <v>9.2456999999999994</v>
      </c>
      <c r="N613" s="181">
        <v>18.7652</v>
      </c>
      <c r="O613" s="181">
        <v>14.4983</v>
      </c>
      <c r="P613" s="181">
        <v>11.9391</v>
      </c>
      <c r="Q613" s="181">
        <v>14.7104</v>
      </c>
      <c r="R613" s="181">
        <v>43.1965</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44651</v>
      </c>
      <c r="E614" s="181">
        <v>79.268000000000001</v>
      </c>
      <c r="F614" s="181">
        <v>-0.50580000000000003</v>
      </c>
      <c r="G614" s="181">
        <v>1.1394</v>
      </c>
      <c r="H614" s="181">
        <v>1.1872</v>
      </c>
      <c r="I614" s="181">
        <v>1.2712000000000001</v>
      </c>
      <c r="J614" s="181">
        <v>4.6234999999999999</v>
      </c>
      <c r="K614" s="181">
        <v>-3.093</v>
      </c>
      <c r="L614" s="181">
        <v>0.13009999999999999</v>
      </c>
      <c r="M614" s="181">
        <v>8.6280000000000001</v>
      </c>
      <c r="N614" s="181">
        <v>17.8706</v>
      </c>
      <c r="O614" s="181">
        <v>13.774800000000001</v>
      </c>
      <c r="P614" s="181">
        <v>11.186</v>
      </c>
      <c r="Q614" s="181">
        <v>13.7233</v>
      </c>
      <c r="R614" s="181">
        <v>42.209299999999999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44651</v>
      </c>
      <c r="E615" s="181">
        <v>108.873</v>
      </c>
      <c r="F615" s="181">
        <v>-5.9499999999999997E-2</v>
      </c>
      <c r="G615" s="181">
        <v>1.8758999999999999</v>
      </c>
      <c r="H615" s="181">
        <v>1.7474000000000001</v>
      </c>
      <c r="I615" s="181">
        <v>0.78779999999999994</v>
      </c>
      <c r="J615" s="181">
        <v>3.1354000000000002</v>
      </c>
      <c r="K615" s="181">
        <v>-1.0639000000000001</v>
      </c>
      <c r="L615" s="181">
        <v>-0.99050000000000005</v>
      </c>
      <c r="M615" s="181">
        <v>11.702400000000001</v>
      </c>
      <c r="N615" s="181">
        <v>23.19</v>
      </c>
      <c r="O615" s="181">
        <v>15.775399999999999</v>
      </c>
      <c r="P615" s="181">
        <v>14.1008</v>
      </c>
      <c r="Q615" s="181">
        <v>14.9542</v>
      </c>
      <c r="R615" s="181">
        <v>38.152900000000002</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1928</v>
      </c>
      <c r="C616" s="177">
        <v>100865</v>
      </c>
      <c r="D616" s="180">
        <v>44651</v>
      </c>
      <c r="E616" s="181">
        <v>98.998599999999996</v>
      </c>
      <c r="F616" s="181">
        <v>-6.2899999999999998E-2</v>
      </c>
      <c r="G616" s="181">
        <v>1.8654999999999999</v>
      </c>
      <c r="H616" s="181">
        <v>1.7232000000000001</v>
      </c>
      <c r="I616" s="181">
        <v>0.73980000000000001</v>
      </c>
      <c r="J616" s="181">
        <v>3.0266999999999999</v>
      </c>
      <c r="K616" s="181">
        <v>-1.3660000000000001</v>
      </c>
      <c r="L616" s="181">
        <v>-1.6061000000000001</v>
      </c>
      <c r="M616" s="181">
        <v>10.6523</v>
      </c>
      <c r="N616" s="181">
        <v>21.6435</v>
      </c>
      <c r="O616" s="181">
        <v>14.4026</v>
      </c>
      <c r="P616" s="181">
        <v>12.7333</v>
      </c>
      <c r="Q616" s="181">
        <v>9.8673999999999999</v>
      </c>
      <c r="R616" s="181">
        <v>36.427599999999998</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44651</v>
      </c>
      <c r="E617" s="181">
        <v>20.763400000000001</v>
      </c>
      <c r="F617" s="181">
        <v>-0.13950000000000001</v>
      </c>
      <c r="G617" s="181">
        <v>1.7952999999999999</v>
      </c>
      <c r="H617" s="181">
        <v>1.6727000000000001</v>
      </c>
      <c r="I617" s="181">
        <v>1.3837999999999999</v>
      </c>
      <c r="J617" s="181">
        <v>4.0308000000000002</v>
      </c>
      <c r="K617" s="181">
        <v>-0.55800000000000005</v>
      </c>
      <c r="L617" s="181">
        <v>0.5423</v>
      </c>
      <c r="M617" s="181">
        <v>13.087999999999999</v>
      </c>
      <c r="N617" s="181">
        <v>27.207999999999998</v>
      </c>
      <c r="O617" s="181">
        <v>19.290900000000001</v>
      </c>
      <c r="P617" s="181">
        <v>13.258699999999999</v>
      </c>
      <c r="Q617" s="181">
        <v>14.3399</v>
      </c>
      <c r="R617" s="181">
        <v>48.581699999999998</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44651</v>
      </c>
      <c r="E618" s="181">
        <v>18.680099999999999</v>
      </c>
      <c r="F618" s="181">
        <v>-0.1454</v>
      </c>
      <c r="G618" s="181">
        <v>1.7795000000000001</v>
      </c>
      <c r="H618" s="181">
        <v>1.6376999999999999</v>
      </c>
      <c r="I618" s="181">
        <v>1.3151999999999999</v>
      </c>
      <c r="J618" s="181">
        <v>3.8782000000000001</v>
      </c>
      <c r="K618" s="181">
        <v>-0.98170000000000002</v>
      </c>
      <c r="L618" s="181">
        <v>-0.30370000000000003</v>
      </c>
      <c r="M618" s="181">
        <v>11.663600000000001</v>
      </c>
      <c r="N618" s="181">
        <v>25.091100000000001</v>
      </c>
      <c r="O618" s="181">
        <v>17.300999999999998</v>
      </c>
      <c r="P618" s="181">
        <v>11.132899999999999</v>
      </c>
      <c r="Q618" s="181">
        <v>12.1439</v>
      </c>
      <c r="R618" s="181">
        <v>46.118600000000001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44651</v>
      </c>
      <c r="E619" s="181">
        <v>33.432000000000002</v>
      </c>
      <c r="F619" s="181">
        <v>-2.69E-2</v>
      </c>
      <c r="G619" s="181">
        <v>2.0045999999999999</v>
      </c>
      <c r="H619" s="181">
        <v>1.546</v>
      </c>
      <c r="I619" s="181">
        <v>1.0976999999999999</v>
      </c>
      <c r="J619" s="181">
        <v>3.5367000000000002</v>
      </c>
      <c r="K619" s="181">
        <v>-1.9560999999999999</v>
      </c>
      <c r="L619" s="181">
        <v>-1.0946</v>
      </c>
      <c r="M619" s="181">
        <v>9.8904999999999994</v>
      </c>
      <c r="N619" s="181">
        <v>21.818999999999999</v>
      </c>
      <c r="O619" s="181">
        <v>22.0181</v>
      </c>
      <c r="P619" s="181">
        <v>19.510999999999999</v>
      </c>
      <c r="Q619" s="181">
        <v>21.263000000000002</v>
      </c>
      <c r="R619" s="181">
        <v>51.697400000000002</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44651</v>
      </c>
      <c r="E620" s="181">
        <v>30.576000000000001</v>
      </c>
      <c r="F620" s="181">
        <v>-2.9399999999999999E-2</v>
      </c>
      <c r="G620" s="181">
        <v>1.9947999999999999</v>
      </c>
      <c r="H620" s="181">
        <v>1.5241</v>
      </c>
      <c r="I620" s="181">
        <v>1.0509999999999999</v>
      </c>
      <c r="J620" s="181">
        <v>3.4300999999999999</v>
      </c>
      <c r="K620" s="181">
        <v>-2.2631000000000001</v>
      </c>
      <c r="L620" s="181">
        <v>-1.7228000000000001</v>
      </c>
      <c r="M620" s="181">
        <v>8.8423999999999996</v>
      </c>
      <c r="N620" s="181">
        <v>20.264299999999999</v>
      </c>
      <c r="O620" s="181">
        <v>20.21</v>
      </c>
      <c r="P620" s="181">
        <v>17.8522</v>
      </c>
      <c r="Q620" s="181">
        <v>19.5456</v>
      </c>
      <c r="R620" s="181">
        <v>49.567700000000002</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44651</v>
      </c>
      <c r="E621" s="181">
        <v>27.854099999999999</v>
      </c>
      <c r="F621" s="181">
        <v>0.31440000000000001</v>
      </c>
      <c r="G621" s="181">
        <v>3.1171000000000002</v>
      </c>
      <c r="H621" s="181">
        <v>2.4929999999999999</v>
      </c>
      <c r="I621" s="181">
        <v>1.1375999999999999</v>
      </c>
      <c r="J621" s="181">
        <v>0.19639999999999999</v>
      </c>
      <c r="K621" s="181">
        <v>-5.9279000000000002</v>
      </c>
      <c r="L621" s="181">
        <v>-5.8880999999999997</v>
      </c>
      <c r="M621" s="181">
        <v>4.6406999999999998</v>
      </c>
      <c r="N621" s="181">
        <v>15.424899999999999</v>
      </c>
      <c r="O621" s="181">
        <v>15.3217</v>
      </c>
      <c r="P621" s="181">
        <v>12.787100000000001</v>
      </c>
      <c r="Q621" s="181">
        <v>15.302099999999999</v>
      </c>
      <c r="R621" s="181">
        <v>38.516100000000002</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44651</v>
      </c>
      <c r="E622" s="181">
        <v>25.301300000000001</v>
      </c>
      <c r="F622" s="181">
        <v>0.31119999999999998</v>
      </c>
      <c r="G622" s="181">
        <v>3.1076999999999999</v>
      </c>
      <c r="H622" s="181">
        <v>2.4704999999999999</v>
      </c>
      <c r="I622" s="181">
        <v>1.0931999999999999</v>
      </c>
      <c r="J622" s="181">
        <v>9.8900000000000002E-2</v>
      </c>
      <c r="K622" s="181">
        <v>-6.1944999999999997</v>
      </c>
      <c r="L622" s="181">
        <v>-6.4504999999999999</v>
      </c>
      <c r="M622" s="181">
        <v>3.6739000000000002</v>
      </c>
      <c r="N622" s="181">
        <v>13.994</v>
      </c>
      <c r="O622" s="181">
        <v>13.812799999999999</v>
      </c>
      <c r="P622" s="181">
        <v>11.3317</v>
      </c>
      <c r="Q622" s="181">
        <v>13.771800000000001</v>
      </c>
      <c r="R622" s="181">
        <v>36.711100000000002</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1998</v>
      </c>
      <c r="C623" s="177">
        <v>135654</v>
      </c>
      <c r="D623" s="180">
        <v>44651</v>
      </c>
      <c r="E623" s="181">
        <v>22.284300000000002</v>
      </c>
      <c r="F623" s="181">
        <v>-0.1022</v>
      </c>
      <c r="G623" s="181">
        <v>1.4375</v>
      </c>
      <c r="H623" s="181">
        <v>1.3696999999999999</v>
      </c>
      <c r="I623" s="181">
        <v>1.4407000000000001</v>
      </c>
      <c r="J623" s="181">
        <v>2.5682999999999998</v>
      </c>
      <c r="K623" s="181">
        <v>-3.7778</v>
      </c>
      <c r="L623" s="181">
        <v>-0.76770000000000005</v>
      </c>
      <c r="M623" s="181">
        <v>10.0318</v>
      </c>
      <c r="N623" s="181">
        <v>19.594000000000001</v>
      </c>
      <c r="O623" s="181">
        <v>13.3019</v>
      </c>
      <c r="P623" s="181">
        <v>11.860200000000001</v>
      </c>
      <c r="Q623" s="181">
        <v>13.6677</v>
      </c>
      <c r="R623" s="181">
        <v>40.440100000000001</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1999</v>
      </c>
      <c r="C624" s="177">
        <v>135655</v>
      </c>
      <c r="D624" s="180">
        <v>44651</v>
      </c>
      <c r="E624" s="181">
        <v>20.020800000000001</v>
      </c>
      <c r="F624" s="181">
        <v>-0.10730000000000001</v>
      </c>
      <c r="G624" s="181">
        <v>1.4219999999999999</v>
      </c>
      <c r="H624" s="181">
        <v>1.3162</v>
      </c>
      <c r="I624" s="181">
        <v>1.3506</v>
      </c>
      <c r="J624" s="181">
        <v>2.3866999999999998</v>
      </c>
      <c r="K624" s="181">
        <v>-4.2411000000000003</v>
      </c>
      <c r="L624" s="181">
        <v>-1.7148000000000001</v>
      </c>
      <c r="M624" s="181">
        <v>8.4885000000000002</v>
      </c>
      <c r="N624" s="181">
        <v>17.340800000000002</v>
      </c>
      <c r="O624" s="181">
        <v>11.292899999999999</v>
      </c>
      <c r="P624" s="181">
        <v>9.9370999999999992</v>
      </c>
      <c r="Q624" s="181">
        <v>11.7378</v>
      </c>
      <c r="R624" s="181">
        <v>37.817399999999999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44651</v>
      </c>
      <c r="E625" s="181">
        <v>77.37</v>
      </c>
      <c r="F625" s="181">
        <v>0.14369999999999999</v>
      </c>
      <c r="G625" s="181">
        <v>2.1873999999999998</v>
      </c>
      <c r="H625" s="181">
        <v>2.2538999999999998</v>
      </c>
      <c r="I625" s="181">
        <v>2.0941000000000001</v>
      </c>
      <c r="J625" s="181">
        <v>4.6607000000000003</v>
      </c>
      <c r="K625" s="181">
        <v>1.6133999999999999</v>
      </c>
      <c r="L625" s="181">
        <v>0.79359999999999997</v>
      </c>
      <c r="M625" s="181">
        <v>13.898300000000001</v>
      </c>
      <c r="N625" s="181">
        <v>23.831199999999999</v>
      </c>
      <c r="O625" s="181">
        <v>11.426399999999999</v>
      </c>
      <c r="P625" s="181">
        <v>7.1081000000000003</v>
      </c>
      <c r="Q625" s="181">
        <v>13.172599999999999</v>
      </c>
      <c r="R625" s="181">
        <v>45.795999999999999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44651</v>
      </c>
      <c r="E626" s="181">
        <v>83.009100000000004</v>
      </c>
      <c r="F626" s="181">
        <v>0.14630000000000001</v>
      </c>
      <c r="G626" s="181">
        <v>2.1945000000000001</v>
      </c>
      <c r="H626" s="181">
        <v>2.2694999999999999</v>
      </c>
      <c r="I626" s="181">
        <v>2.1217000000000001</v>
      </c>
      <c r="J626" s="181">
        <v>4.7255000000000003</v>
      </c>
      <c r="K626" s="181">
        <v>1.7905</v>
      </c>
      <c r="L626" s="181">
        <v>1.1609</v>
      </c>
      <c r="M626" s="181">
        <v>14.507199999999999</v>
      </c>
      <c r="N626" s="181">
        <v>24.704899999999999</v>
      </c>
      <c r="O626" s="181">
        <v>12.198700000000001</v>
      </c>
      <c r="P626" s="181">
        <v>7.9626000000000001</v>
      </c>
      <c r="Q626" s="181">
        <v>13.9549</v>
      </c>
      <c r="R626" s="181">
        <v>46.830800000000004</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44651</v>
      </c>
      <c r="E627" s="181">
        <v>19.1434</v>
      </c>
      <c r="F627" s="181">
        <v>4.8099999999999997E-2</v>
      </c>
      <c r="G627" s="181">
        <v>0.1009</v>
      </c>
      <c r="H627" s="181">
        <v>8.1000000000000003E-2</v>
      </c>
      <c r="I627" s="181">
        <v>0.53510000000000002</v>
      </c>
      <c r="J627" s="181">
        <v>2.3815</v>
      </c>
      <c r="K627" s="181">
        <v>-1.6128</v>
      </c>
      <c r="L627" s="181">
        <v>0.63560000000000005</v>
      </c>
      <c r="M627" s="181">
        <v>16.339300000000001</v>
      </c>
      <c r="N627" s="181">
        <v>28.538699999999999</v>
      </c>
      <c r="O627" s="181"/>
      <c r="P627" s="181"/>
      <c r="Q627" s="181">
        <v>27.33</v>
      </c>
      <c r="R627" s="181">
        <v>50.744900000000001</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44651</v>
      </c>
      <c r="E628" s="181">
        <v>18.515799999999999</v>
      </c>
      <c r="F628" s="181">
        <v>4.4299999999999999E-2</v>
      </c>
      <c r="G628" s="181">
        <v>9.0300000000000005E-2</v>
      </c>
      <c r="H628" s="181">
        <v>5.62E-2</v>
      </c>
      <c r="I628" s="181">
        <v>0.48459999999999998</v>
      </c>
      <c r="J628" s="181">
        <v>2.2650000000000001</v>
      </c>
      <c r="K628" s="181">
        <v>-1.9295</v>
      </c>
      <c r="L628" s="181">
        <v>-1.6199999999999999E-2</v>
      </c>
      <c r="M628" s="181">
        <v>15.2075</v>
      </c>
      <c r="N628" s="181">
        <v>26.880500000000001</v>
      </c>
      <c r="O628" s="181"/>
      <c r="P628" s="181"/>
      <c r="Q628" s="181">
        <v>25.7605</v>
      </c>
      <c r="R628" s="181">
        <v>48.919400000000003</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1973</v>
      </c>
      <c r="C629" s="177">
        <v>135601</v>
      </c>
      <c r="D629" s="180">
        <v>44651</v>
      </c>
      <c r="E629" s="181">
        <v>26.11</v>
      </c>
      <c r="F629" s="181">
        <v>0.2303</v>
      </c>
      <c r="G629" s="181">
        <v>1.6349</v>
      </c>
      <c r="H629" s="181">
        <v>1.5558000000000001</v>
      </c>
      <c r="I629" s="181">
        <v>1.5558000000000001</v>
      </c>
      <c r="J629" s="181">
        <v>5.1974</v>
      </c>
      <c r="K629" s="181">
        <v>1.3193999999999999</v>
      </c>
      <c r="L629" s="181">
        <v>4.6074000000000002</v>
      </c>
      <c r="M629" s="181">
        <v>15.6845</v>
      </c>
      <c r="N629" s="181">
        <v>30.354500000000002</v>
      </c>
      <c r="O629" s="181">
        <v>20.138999999999999</v>
      </c>
      <c r="P629" s="181">
        <v>16.199300000000001</v>
      </c>
      <c r="Q629" s="181">
        <v>16.436199999999999</v>
      </c>
      <c r="R629" s="181">
        <v>52.0745</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1974</v>
      </c>
      <c r="C630" s="177">
        <v>135598</v>
      </c>
      <c r="D630" s="180">
        <v>44651</v>
      </c>
      <c r="E630" s="181">
        <v>23.97</v>
      </c>
      <c r="F630" s="181">
        <v>0.20899999999999999</v>
      </c>
      <c r="G630" s="181">
        <v>1.6109</v>
      </c>
      <c r="H630" s="181">
        <v>1.5247999999999999</v>
      </c>
      <c r="I630" s="181">
        <v>1.4818</v>
      </c>
      <c r="J630" s="181">
        <v>5.0393999999999997</v>
      </c>
      <c r="K630" s="181">
        <v>0.96879999999999999</v>
      </c>
      <c r="L630" s="181">
        <v>3.9011999999999998</v>
      </c>
      <c r="M630" s="181">
        <v>14.6341</v>
      </c>
      <c r="N630" s="181">
        <v>28.732500000000002</v>
      </c>
      <c r="O630" s="181">
        <v>18.5502</v>
      </c>
      <c r="P630" s="181">
        <v>14.4536</v>
      </c>
      <c r="Q630" s="181">
        <v>14.8681</v>
      </c>
      <c r="R630" s="181">
        <v>50.235199999999999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44651</v>
      </c>
      <c r="E633" s="181">
        <v>228.50149999999999</v>
      </c>
      <c r="F633" s="181">
        <v>0.32140000000000002</v>
      </c>
      <c r="G633" s="181">
        <v>2.4028</v>
      </c>
      <c r="H633" s="181">
        <v>2.9775999999999998</v>
      </c>
      <c r="I633" s="181">
        <v>5.3498000000000001</v>
      </c>
      <c r="J633" s="181">
        <v>9.1158999999999999</v>
      </c>
      <c r="K633" s="181">
        <v>3.5335000000000001</v>
      </c>
      <c r="L633" s="181">
        <v>6.9066000000000001</v>
      </c>
      <c r="M633" s="181">
        <v>17.550899999999999</v>
      </c>
      <c r="N633" s="181">
        <v>45.4589</v>
      </c>
      <c r="O633" s="181">
        <v>34.305799999999998</v>
      </c>
      <c r="P633" s="181">
        <v>23.773</v>
      </c>
      <c r="Q633" s="181">
        <v>15.273400000000001</v>
      </c>
      <c r="R633" s="181">
        <v>81.973799999999997</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44651</v>
      </c>
      <c r="E634" s="181">
        <v>245.3972</v>
      </c>
      <c r="F634" s="181">
        <v>0.3266</v>
      </c>
      <c r="G634" s="181">
        <v>2.4188999999999998</v>
      </c>
      <c r="H634" s="181">
        <v>3.016</v>
      </c>
      <c r="I634" s="181">
        <v>5.4259000000000004</v>
      </c>
      <c r="J634" s="181">
        <v>9.2917000000000005</v>
      </c>
      <c r="K634" s="181">
        <v>4.0232999999999999</v>
      </c>
      <c r="L634" s="181">
        <v>7.9679000000000002</v>
      </c>
      <c r="M634" s="181">
        <v>19.346900000000002</v>
      </c>
      <c r="N634" s="181">
        <v>48.4313</v>
      </c>
      <c r="O634" s="181">
        <v>36.7849</v>
      </c>
      <c r="P634" s="181">
        <v>25.3339</v>
      </c>
      <c r="Q634" s="181">
        <v>21.992899999999999</v>
      </c>
      <c r="R634" s="181">
        <v>85.672399999999996</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44651</v>
      </c>
      <c r="E635" s="181">
        <v>75.56</v>
      </c>
      <c r="F635" s="181">
        <v>1.32E-2</v>
      </c>
      <c r="G635" s="181">
        <v>1.0701000000000001</v>
      </c>
      <c r="H635" s="181">
        <v>0.84079999999999999</v>
      </c>
      <c r="I635" s="181">
        <v>0.43869999999999998</v>
      </c>
      <c r="J635" s="181">
        <v>3.0691999999999999</v>
      </c>
      <c r="K635" s="181">
        <v>-0.11899999999999999</v>
      </c>
      <c r="L635" s="181">
        <v>-2.2004000000000001</v>
      </c>
      <c r="M635" s="181">
        <v>4.4367999999999999</v>
      </c>
      <c r="N635" s="181">
        <v>13.8809</v>
      </c>
      <c r="O635" s="181">
        <v>10.867599999999999</v>
      </c>
      <c r="P635" s="181">
        <v>9.4936000000000007</v>
      </c>
      <c r="Q635" s="181">
        <v>16.453600000000002</v>
      </c>
      <c r="R635" s="181">
        <v>43.117100000000001</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44651</v>
      </c>
      <c r="E636" s="181">
        <v>74.16</v>
      </c>
      <c r="F636" s="181">
        <v>1.35E-2</v>
      </c>
      <c r="G636" s="181">
        <v>1.0629999999999999</v>
      </c>
      <c r="H636" s="181">
        <v>0.81569999999999998</v>
      </c>
      <c r="I636" s="181">
        <v>0.41980000000000001</v>
      </c>
      <c r="J636" s="181">
        <v>3.0143</v>
      </c>
      <c r="K636" s="181">
        <v>-0.24210000000000001</v>
      </c>
      <c r="L636" s="181">
        <v>-2.4466999999999999</v>
      </c>
      <c r="M636" s="181">
        <v>4.0549999999999997</v>
      </c>
      <c r="N636" s="181">
        <v>13.325200000000001</v>
      </c>
      <c r="O636" s="181">
        <v>10.3263</v>
      </c>
      <c r="P636" s="181">
        <v>9.0850000000000009</v>
      </c>
      <c r="Q636" s="181">
        <v>16.107800000000001</v>
      </c>
      <c r="R636" s="181">
        <v>42.423499999999997</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44651</v>
      </c>
      <c r="E637" s="181">
        <v>230.61600000000001</v>
      </c>
      <c r="F637" s="181">
        <v>0.18340000000000001</v>
      </c>
      <c r="G637" s="181">
        <v>1.4079999999999999</v>
      </c>
      <c r="H637" s="181">
        <v>1.2544999999999999</v>
      </c>
      <c r="I637" s="181">
        <v>1.0068999999999999</v>
      </c>
      <c r="J637" s="181">
        <v>4.0677000000000003</v>
      </c>
      <c r="K637" s="181">
        <v>-1.9282999999999999</v>
      </c>
      <c r="L637" s="181">
        <v>-0.66159999999999997</v>
      </c>
      <c r="M637" s="181">
        <v>8.4065999999999992</v>
      </c>
      <c r="N637" s="181">
        <v>20.802900000000001</v>
      </c>
      <c r="O637" s="181">
        <v>15.326499999999999</v>
      </c>
      <c r="P637" s="181">
        <v>12.2021</v>
      </c>
      <c r="Q637" s="181">
        <v>14.1951</v>
      </c>
      <c r="R637" s="181">
        <v>45.186</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44651</v>
      </c>
      <c r="E638" s="181">
        <v>677.22757073529306</v>
      </c>
      <c r="F638" s="181">
        <v>0.18129999999999999</v>
      </c>
      <c r="G638" s="181">
        <v>1.4016999999999999</v>
      </c>
      <c r="H638" s="181">
        <v>1.2397</v>
      </c>
      <c r="I638" s="181">
        <v>0.97840000000000005</v>
      </c>
      <c r="J638" s="181">
        <v>4.0021000000000004</v>
      </c>
      <c r="K638" s="181">
        <v>-2.0911</v>
      </c>
      <c r="L638" s="181">
        <v>-0.97889999999999999</v>
      </c>
      <c r="M638" s="181">
        <v>7.8947000000000003</v>
      </c>
      <c r="N638" s="181">
        <v>20.0501</v>
      </c>
      <c r="O638" s="181">
        <v>14.617599999999999</v>
      </c>
      <c r="P638" s="181">
        <v>11.467499999999999</v>
      </c>
      <c r="Q638" s="181">
        <v>15.634399999999999</v>
      </c>
      <c r="R638" s="181">
        <v>44.278399999999998</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44651</v>
      </c>
      <c r="E639" s="181">
        <v>26.3004</v>
      </c>
      <c r="F639" s="181">
        <v>-0.45829999999999999</v>
      </c>
      <c r="G639" s="181">
        <v>1.0674999999999999</v>
      </c>
      <c r="H639" s="181">
        <v>0.11</v>
      </c>
      <c r="I639" s="181">
        <v>0.32419999999999999</v>
      </c>
      <c r="J639" s="181">
        <v>3.0421999999999998</v>
      </c>
      <c r="K639" s="181">
        <v>-0.84670000000000001</v>
      </c>
      <c r="L639" s="181">
        <v>9.5439000000000007</v>
      </c>
      <c r="M639" s="181">
        <v>21.322399999999998</v>
      </c>
      <c r="N639" s="181">
        <v>33.386099999999999</v>
      </c>
      <c r="O639" s="181">
        <v>24.752199999999998</v>
      </c>
      <c r="P639" s="181">
        <v>16.489000000000001</v>
      </c>
      <c r="Q639" s="181">
        <v>14.5701</v>
      </c>
      <c r="R639" s="181">
        <v>61.681600000000003</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44651</v>
      </c>
      <c r="E640" s="181">
        <v>25.586300000000001</v>
      </c>
      <c r="F640" s="181">
        <v>-0.45910000000000001</v>
      </c>
      <c r="G640" s="181">
        <v>1.0645</v>
      </c>
      <c r="H640" s="181">
        <v>0.1033</v>
      </c>
      <c r="I640" s="181">
        <v>0.31090000000000001</v>
      </c>
      <c r="J640" s="181">
        <v>3.0114999999999998</v>
      </c>
      <c r="K640" s="181">
        <v>-0.93620000000000003</v>
      </c>
      <c r="L640" s="181">
        <v>9.3488000000000007</v>
      </c>
      <c r="M640" s="181">
        <v>20.999400000000001</v>
      </c>
      <c r="N640" s="181">
        <v>32.914499999999997</v>
      </c>
      <c r="O640" s="181">
        <v>24.3123</v>
      </c>
      <c r="P640" s="181">
        <v>15.94</v>
      </c>
      <c r="Q640" s="181">
        <v>14.129200000000001</v>
      </c>
      <c r="R640" s="181">
        <v>61.11</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44651</v>
      </c>
      <c r="E641" s="181">
        <v>27.668299999999999</v>
      </c>
      <c r="F641" s="181">
        <v>-0.44619999999999999</v>
      </c>
      <c r="G641" s="181">
        <v>1.0729</v>
      </c>
      <c r="H641" s="181">
        <v>0.13350000000000001</v>
      </c>
      <c r="I641" s="181">
        <v>0.35799999999999998</v>
      </c>
      <c r="J641" s="181">
        <v>2.9123999999999999</v>
      </c>
      <c r="K641" s="181">
        <v>-1.1455</v>
      </c>
      <c r="L641" s="181">
        <v>8.4002999999999997</v>
      </c>
      <c r="M641" s="181">
        <v>20.4053</v>
      </c>
      <c r="N641" s="181">
        <v>32.674300000000002</v>
      </c>
      <c r="O641" s="181">
        <v>25.485399999999998</v>
      </c>
      <c r="P641" s="181">
        <v>17.238900000000001</v>
      </c>
      <c r="Q641" s="181">
        <v>15.601900000000001</v>
      </c>
      <c r="R641" s="181">
        <v>59.822099999999999</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44651</v>
      </c>
      <c r="E642" s="181">
        <v>26.925899999999999</v>
      </c>
      <c r="F642" s="181">
        <v>-0.44700000000000001</v>
      </c>
      <c r="G642" s="181">
        <v>1.0702</v>
      </c>
      <c r="H642" s="181">
        <v>0.1268</v>
      </c>
      <c r="I642" s="181">
        <v>0.34470000000000001</v>
      </c>
      <c r="J642" s="181">
        <v>2.8816999999999999</v>
      </c>
      <c r="K642" s="181">
        <v>-1.2306999999999999</v>
      </c>
      <c r="L642" s="181">
        <v>8.2112999999999996</v>
      </c>
      <c r="M642" s="181">
        <v>20.089600000000001</v>
      </c>
      <c r="N642" s="181">
        <v>32.211399999999998</v>
      </c>
      <c r="O642" s="181">
        <v>25.049299999999999</v>
      </c>
      <c r="P642" s="181">
        <v>16.700600000000001</v>
      </c>
      <c r="Q642" s="181">
        <v>15.1541</v>
      </c>
      <c r="R642" s="181">
        <v>59.264499999999998</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44651</v>
      </c>
      <c r="E643" s="181">
        <v>27.663699999999999</v>
      </c>
      <c r="F643" s="181">
        <v>-0.48420000000000002</v>
      </c>
      <c r="G643" s="181">
        <v>1.0786</v>
      </c>
      <c r="H643" s="181">
        <v>0.10680000000000001</v>
      </c>
      <c r="I643" s="181">
        <v>0.27289999999999998</v>
      </c>
      <c r="J643" s="181">
        <v>3.1812</v>
      </c>
      <c r="K643" s="181">
        <v>-0.50960000000000005</v>
      </c>
      <c r="L643" s="181">
        <v>10.184100000000001</v>
      </c>
      <c r="M643" s="181">
        <v>21.920200000000001</v>
      </c>
      <c r="N643" s="181">
        <v>34.3185</v>
      </c>
      <c r="O643" s="181">
        <v>25.7898</v>
      </c>
      <c r="P643" s="181">
        <v>18.315899999999999</v>
      </c>
      <c r="Q643" s="181">
        <v>18.4726</v>
      </c>
      <c r="R643" s="181">
        <v>60.927700000000002</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44651</v>
      </c>
      <c r="E644" s="181">
        <v>26.3003</v>
      </c>
      <c r="F644" s="181">
        <v>-0.48549999999999999</v>
      </c>
      <c r="G644" s="181">
        <v>1.0749</v>
      </c>
      <c r="H644" s="181">
        <v>9.8199999999999996E-2</v>
      </c>
      <c r="I644" s="181">
        <v>0.25580000000000003</v>
      </c>
      <c r="J644" s="181">
        <v>3.1425000000000001</v>
      </c>
      <c r="K644" s="181">
        <v>-0.61929999999999996</v>
      </c>
      <c r="L644" s="181">
        <v>9.9373000000000005</v>
      </c>
      <c r="M644" s="181">
        <v>21.509799999999998</v>
      </c>
      <c r="N644" s="181">
        <v>33.717199999999998</v>
      </c>
      <c r="O644" s="181">
        <v>25.192499999999999</v>
      </c>
      <c r="P644" s="181">
        <v>17.483799999999999</v>
      </c>
      <c r="Q644" s="181">
        <v>17.479299999999999</v>
      </c>
      <c r="R644" s="181">
        <v>60.174399999999999</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44651</v>
      </c>
      <c r="E645" s="181">
        <v>30.869800000000001</v>
      </c>
      <c r="F645" s="181">
        <v>-9.9699999999999997E-2</v>
      </c>
      <c r="G645" s="181">
        <v>1.5658000000000001</v>
      </c>
      <c r="H645" s="181">
        <v>1.0683</v>
      </c>
      <c r="I645" s="181">
        <v>0.77829999999999999</v>
      </c>
      <c r="J645" s="181">
        <v>3.7044000000000001</v>
      </c>
      <c r="K645" s="181">
        <v>0.75719999999999998</v>
      </c>
      <c r="L645" s="181">
        <v>0.2432</v>
      </c>
      <c r="M645" s="181">
        <v>19.035399999999999</v>
      </c>
      <c r="N645" s="181">
        <v>45.053899999999999</v>
      </c>
      <c r="O645" s="181">
        <v>34.3125</v>
      </c>
      <c r="P645" s="181">
        <v>25.271799999999999</v>
      </c>
      <c r="Q645" s="181">
        <v>25.271799999999999</v>
      </c>
      <c r="R645" s="181">
        <v>66.997799999999998</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44651</v>
      </c>
      <c r="E646" s="181">
        <v>29.840499999999999</v>
      </c>
      <c r="F646" s="181">
        <v>-0.1008</v>
      </c>
      <c r="G646" s="181">
        <v>1.5622</v>
      </c>
      <c r="H646" s="181">
        <v>1.06</v>
      </c>
      <c r="I646" s="181">
        <v>0.76139999999999997</v>
      </c>
      <c r="J646" s="181">
        <v>3.665</v>
      </c>
      <c r="K646" s="181">
        <v>0.64590000000000003</v>
      </c>
      <c r="L646" s="181">
        <v>1.8800000000000001E-2</v>
      </c>
      <c r="M646" s="181">
        <v>18.634499999999999</v>
      </c>
      <c r="N646" s="181">
        <v>44.403300000000002</v>
      </c>
      <c r="O646" s="181">
        <v>33.6676</v>
      </c>
      <c r="P646" s="181">
        <v>24.4254</v>
      </c>
      <c r="Q646" s="181">
        <v>24.4254</v>
      </c>
      <c r="R646" s="181">
        <v>66.209900000000005</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44651</v>
      </c>
      <c r="E647" s="181">
        <v>17.058499999999999</v>
      </c>
      <c r="F647" s="181">
        <v>0.16439999999999999</v>
      </c>
      <c r="G647" s="181">
        <v>1.8448</v>
      </c>
      <c r="H647" s="181">
        <v>1.5889</v>
      </c>
      <c r="I647" s="181">
        <v>0.62939999999999996</v>
      </c>
      <c r="J647" s="181">
        <v>3.7778999999999998</v>
      </c>
      <c r="K647" s="181">
        <v>0.23619999999999999</v>
      </c>
      <c r="L647" s="181">
        <v>3.8018999999999998</v>
      </c>
      <c r="M647" s="181">
        <v>14.830299999999999</v>
      </c>
      <c r="N647" s="181">
        <v>25.541799999999999</v>
      </c>
      <c r="O647" s="181">
        <v>18.737100000000002</v>
      </c>
      <c r="P647" s="181"/>
      <c r="Q647" s="181">
        <v>14.2319</v>
      </c>
      <c r="R647" s="181">
        <v>44.426499999999997</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44651</v>
      </c>
      <c r="E648" s="181">
        <v>16.619399999999999</v>
      </c>
      <c r="F648" s="181">
        <v>0.1633</v>
      </c>
      <c r="G648" s="181">
        <v>1.8420000000000001</v>
      </c>
      <c r="H648" s="181">
        <v>1.5811999999999999</v>
      </c>
      <c r="I648" s="181">
        <v>0.61509999999999998</v>
      </c>
      <c r="J648" s="181">
        <v>3.7429000000000001</v>
      </c>
      <c r="K648" s="181">
        <v>0.13800000000000001</v>
      </c>
      <c r="L648" s="181">
        <v>3.5954000000000002</v>
      </c>
      <c r="M648" s="181">
        <v>14.4863</v>
      </c>
      <c r="N648" s="181">
        <v>25.041599999999999</v>
      </c>
      <c r="O648" s="181">
        <v>18.147300000000001</v>
      </c>
      <c r="P648" s="181"/>
      <c r="Q648" s="181">
        <v>13.492100000000001</v>
      </c>
      <c r="R648" s="181">
        <v>43.769300000000001</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44651</v>
      </c>
      <c r="E649" s="181">
        <v>17.886800000000001</v>
      </c>
      <c r="F649" s="181">
        <v>2.29E-2</v>
      </c>
      <c r="G649" s="181">
        <v>1.8407</v>
      </c>
      <c r="H649" s="181">
        <v>1.7857000000000001</v>
      </c>
      <c r="I649" s="181">
        <v>1.6111</v>
      </c>
      <c r="J649" s="181">
        <v>3.7595999999999998</v>
      </c>
      <c r="K649" s="181">
        <v>-2.6457000000000002</v>
      </c>
      <c r="L649" s="181">
        <v>0.47470000000000001</v>
      </c>
      <c r="M649" s="181">
        <v>8.5120000000000005</v>
      </c>
      <c r="N649" s="181">
        <v>21.723600000000001</v>
      </c>
      <c r="O649" s="181">
        <v>19.315300000000001</v>
      </c>
      <c r="P649" s="181"/>
      <c r="Q649" s="181">
        <v>16.983899999999998</v>
      </c>
      <c r="R649" s="181">
        <v>46.520899999999997</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44651</v>
      </c>
      <c r="E650" s="181">
        <v>17.4313</v>
      </c>
      <c r="F650" s="181">
        <v>2.12E-2</v>
      </c>
      <c r="G650" s="181">
        <v>1.8368</v>
      </c>
      <c r="H650" s="181">
        <v>1.7779</v>
      </c>
      <c r="I650" s="181">
        <v>1.5952</v>
      </c>
      <c r="J650" s="181">
        <v>3.7244000000000002</v>
      </c>
      <c r="K650" s="181">
        <v>-2.7418</v>
      </c>
      <c r="L650" s="181">
        <v>0.27439999999999998</v>
      </c>
      <c r="M650" s="181">
        <v>8.1856000000000009</v>
      </c>
      <c r="N650" s="181">
        <v>21.236799999999999</v>
      </c>
      <c r="O650" s="181">
        <v>18.6464</v>
      </c>
      <c r="P650" s="181"/>
      <c r="Q650" s="181">
        <v>16.172599999999999</v>
      </c>
      <c r="R650" s="181">
        <v>45.822400000000002</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44648</v>
      </c>
      <c r="E651" s="181">
        <v>79.853399999999993</v>
      </c>
      <c r="F651" s="181">
        <v>4.1200000000000001E-2</v>
      </c>
      <c r="G651" s="181">
        <v>4.1200000000000001E-2</v>
      </c>
      <c r="H651" s="181">
        <v>-0.12820000000000001</v>
      </c>
      <c r="I651" s="181">
        <v>0.57179999999999997</v>
      </c>
      <c r="J651" s="181">
        <v>1.0124</v>
      </c>
      <c r="K651" s="181">
        <v>-2.0217000000000001</v>
      </c>
      <c r="L651" s="181">
        <v>-2.0920999999999998</v>
      </c>
      <c r="M651" s="181">
        <v>14.7896</v>
      </c>
      <c r="N651" s="181">
        <v>33.586399999999998</v>
      </c>
      <c r="O651" s="181">
        <v>32.014600000000002</v>
      </c>
      <c r="P651" s="181">
        <v>22.293900000000001</v>
      </c>
      <c r="Q651" s="181">
        <v>23.084900000000001</v>
      </c>
      <c r="R651" s="181">
        <v>58.492899999999999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44651</v>
      </c>
      <c r="E652" s="181">
        <v>60.097499999999997</v>
      </c>
      <c r="F652" s="181">
        <v>4.2099999999999999E-2</v>
      </c>
      <c r="G652" s="181">
        <v>1.4357</v>
      </c>
      <c r="H652" s="181">
        <v>0.73670000000000002</v>
      </c>
      <c r="I652" s="181">
        <v>0.44190000000000002</v>
      </c>
      <c r="J652" s="181">
        <v>3.4489000000000001</v>
      </c>
      <c r="K652" s="181">
        <v>1.514</v>
      </c>
      <c r="L652" s="181">
        <v>1.0317000000000001</v>
      </c>
      <c r="M652" s="181">
        <v>16.3262</v>
      </c>
      <c r="N652" s="181">
        <v>36.397100000000002</v>
      </c>
      <c r="O652" s="181">
        <v>34.534599999999998</v>
      </c>
      <c r="P652" s="181">
        <v>25.447399999999998</v>
      </c>
      <c r="Q652" s="181">
        <v>25.0808</v>
      </c>
      <c r="R652" s="181">
        <v>60.037500000000001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44651</v>
      </c>
      <c r="E653" s="181">
        <v>58.166899999999998</v>
      </c>
      <c r="F653" s="181">
        <v>4.0899999999999999E-2</v>
      </c>
      <c r="G653" s="181">
        <v>1.4323999999999999</v>
      </c>
      <c r="H653" s="181">
        <v>0.72889999999999999</v>
      </c>
      <c r="I653" s="181">
        <v>0.42749999999999999</v>
      </c>
      <c r="J653" s="181">
        <v>3.415</v>
      </c>
      <c r="K653" s="181">
        <v>1.415</v>
      </c>
      <c r="L653" s="181">
        <v>0.83140000000000003</v>
      </c>
      <c r="M653" s="181">
        <v>15.9787</v>
      </c>
      <c r="N653" s="181">
        <v>35.854799999999997</v>
      </c>
      <c r="O653" s="181">
        <v>33.9161</v>
      </c>
      <c r="P653" s="181">
        <v>24.763000000000002</v>
      </c>
      <c r="Q653" s="181">
        <v>24.572199999999999</v>
      </c>
      <c r="R653" s="181">
        <v>59.331899999999997</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44651</v>
      </c>
      <c r="E654" s="181">
        <v>16.0379</v>
      </c>
      <c r="F654" s="181">
        <v>-1.9300000000000001E-2</v>
      </c>
      <c r="G654" s="181">
        <v>1.4542999999999999</v>
      </c>
      <c r="H654" s="181">
        <v>1.4248000000000001</v>
      </c>
      <c r="I654" s="181">
        <v>0.87109999999999999</v>
      </c>
      <c r="J654" s="181">
        <v>3.5878999999999999</v>
      </c>
      <c r="K654" s="181">
        <v>-1.3671</v>
      </c>
      <c r="L654" s="181">
        <v>-3.0726</v>
      </c>
      <c r="M654" s="181">
        <v>9.7231000000000005</v>
      </c>
      <c r="N654" s="181">
        <v>17.330500000000001</v>
      </c>
      <c r="O654" s="181">
        <v>15.0679</v>
      </c>
      <c r="P654" s="181"/>
      <c r="Q654" s="181">
        <v>16.009899999999998</v>
      </c>
      <c r="R654" s="181">
        <v>32.9054</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44651</v>
      </c>
      <c r="E655" s="181">
        <v>15.1012</v>
      </c>
      <c r="F655" s="181">
        <v>-2.4500000000000001E-2</v>
      </c>
      <c r="G655" s="181">
        <v>1.4388000000000001</v>
      </c>
      <c r="H655" s="181">
        <v>1.3897999999999999</v>
      </c>
      <c r="I655" s="181">
        <v>0.80169999999999997</v>
      </c>
      <c r="J655" s="181">
        <v>3.43</v>
      </c>
      <c r="K655" s="181">
        <v>-1.8038000000000001</v>
      </c>
      <c r="L655" s="181">
        <v>-3.9358</v>
      </c>
      <c r="M655" s="181">
        <v>8.2577999999999996</v>
      </c>
      <c r="N655" s="181">
        <v>15.2438</v>
      </c>
      <c r="O655" s="181">
        <v>12.9192</v>
      </c>
      <c r="P655" s="181"/>
      <c r="Q655" s="181">
        <v>13.835699999999999</v>
      </c>
      <c r="R655" s="181">
        <v>30.502099999999999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44651</v>
      </c>
      <c r="E656" s="181">
        <v>146.7252</v>
      </c>
      <c r="F656" s="181">
        <v>-1.4200000000000001E-2</v>
      </c>
      <c r="G656" s="181">
        <v>1.9463999999999999</v>
      </c>
      <c r="H656" s="181">
        <v>2.0630000000000002</v>
      </c>
      <c r="I656" s="181">
        <v>1.4561999999999999</v>
      </c>
      <c r="J656" s="181">
        <v>3.5314000000000001</v>
      </c>
      <c r="K656" s="181">
        <v>-1.0463</v>
      </c>
      <c r="L656" s="181">
        <v>-5.5800000000000002E-2</v>
      </c>
      <c r="M656" s="181">
        <v>11.367000000000001</v>
      </c>
      <c r="N656" s="181">
        <v>20.607800000000001</v>
      </c>
      <c r="O656" s="181">
        <v>12.914099999999999</v>
      </c>
      <c r="P656" s="181">
        <v>10.248900000000001</v>
      </c>
      <c r="Q656" s="181">
        <v>15.291</v>
      </c>
      <c r="R656" s="181">
        <v>43.221400000000003</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44651</v>
      </c>
      <c r="E657" s="181">
        <v>152.53059999999999</v>
      </c>
      <c r="F657" s="181">
        <v>-1.24E-2</v>
      </c>
      <c r="G657" s="181">
        <v>1.9519</v>
      </c>
      <c r="H657" s="181">
        <v>2.0760000000000001</v>
      </c>
      <c r="I657" s="181">
        <v>1.4819</v>
      </c>
      <c r="J657" s="181">
        <v>3.5895000000000001</v>
      </c>
      <c r="K657" s="181">
        <v>-0.88700000000000001</v>
      </c>
      <c r="L657" s="181">
        <v>0.2109</v>
      </c>
      <c r="M657" s="181">
        <v>11.7759</v>
      </c>
      <c r="N657" s="181">
        <v>21.308199999999999</v>
      </c>
      <c r="O657" s="181">
        <v>13.414099999999999</v>
      </c>
      <c r="P657" s="181">
        <v>10.800700000000001</v>
      </c>
      <c r="Q657" s="181">
        <v>13.1427</v>
      </c>
      <c r="R657" s="181">
        <v>43.895200000000003</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44651</v>
      </c>
      <c r="E658" s="181">
        <v>19.085999999999999</v>
      </c>
      <c r="F658" s="181">
        <v>0.43409999999999999</v>
      </c>
      <c r="G658" s="181">
        <v>2.6311</v>
      </c>
      <c r="H658" s="181">
        <v>1.2750999999999999</v>
      </c>
      <c r="I658" s="181">
        <v>1.4630000000000001</v>
      </c>
      <c r="J658" s="181">
        <v>7.6704999999999997</v>
      </c>
      <c r="K658" s="181">
        <v>-3.2000000000000001E-2</v>
      </c>
      <c r="L658" s="181">
        <v>4.2671999999999999</v>
      </c>
      <c r="M658" s="181">
        <v>20.9651</v>
      </c>
      <c r="N658" s="181">
        <v>53.941699999999997</v>
      </c>
      <c r="O658" s="181">
        <v>19.536300000000001</v>
      </c>
      <c r="P658" s="181">
        <v>10.7195</v>
      </c>
      <c r="Q658" s="181">
        <v>12.798299999999999</v>
      </c>
      <c r="R658" s="181">
        <v>72.556700000000006</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44651</v>
      </c>
      <c r="E659" s="181">
        <v>18.642600000000002</v>
      </c>
      <c r="F659" s="181">
        <v>0.43369999999999997</v>
      </c>
      <c r="G659" s="181">
        <v>2.6297999999999999</v>
      </c>
      <c r="H659" s="181">
        <v>1.2717000000000001</v>
      </c>
      <c r="I659" s="181">
        <v>1.4562999999999999</v>
      </c>
      <c r="J659" s="181">
        <v>7.6548999999999996</v>
      </c>
      <c r="K659" s="181">
        <v>-7.3999999999999996E-2</v>
      </c>
      <c r="L659" s="181">
        <v>4.1783000000000001</v>
      </c>
      <c r="M659" s="181">
        <v>20.8111</v>
      </c>
      <c r="N659" s="181">
        <v>53.681199999999997</v>
      </c>
      <c r="O659" s="181">
        <v>19.346499999999999</v>
      </c>
      <c r="P659" s="181">
        <v>10.366899999999999</v>
      </c>
      <c r="Q659" s="181">
        <v>12.305400000000001</v>
      </c>
      <c r="R659" s="181">
        <v>72.2761</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44651</v>
      </c>
      <c r="E660" s="181">
        <v>16.446400000000001</v>
      </c>
      <c r="F660" s="181">
        <v>0.47220000000000001</v>
      </c>
      <c r="G660" s="181">
        <v>2.6854</v>
      </c>
      <c r="H660" s="181">
        <v>1.3059000000000001</v>
      </c>
      <c r="I660" s="181">
        <v>1.5335000000000001</v>
      </c>
      <c r="J660" s="181">
        <v>8.0379000000000005</v>
      </c>
      <c r="K660" s="181">
        <v>-0.14449999999999999</v>
      </c>
      <c r="L660" s="181">
        <v>4.5750000000000002</v>
      </c>
      <c r="M660" s="181">
        <v>22.0077</v>
      </c>
      <c r="N660" s="181">
        <v>54.567100000000003</v>
      </c>
      <c r="O660" s="181">
        <v>20.409300000000002</v>
      </c>
      <c r="P660" s="181">
        <v>10.4023</v>
      </c>
      <c r="Q660" s="181">
        <v>10.414400000000001</v>
      </c>
      <c r="R660" s="181">
        <v>74.113100000000003</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44651</v>
      </c>
      <c r="E661" s="181">
        <v>16.142800000000001</v>
      </c>
      <c r="F661" s="181">
        <v>0.4718</v>
      </c>
      <c r="G661" s="181">
        <v>2.6842999999999999</v>
      </c>
      <c r="H661" s="181">
        <v>1.304</v>
      </c>
      <c r="I661" s="181">
        <v>1.5289999999999999</v>
      </c>
      <c r="J661" s="181">
        <v>8.0276999999999994</v>
      </c>
      <c r="K661" s="181">
        <v>-0.17130000000000001</v>
      </c>
      <c r="L661" s="181">
        <v>4.5179999999999998</v>
      </c>
      <c r="M661" s="181">
        <v>21.907</v>
      </c>
      <c r="N661" s="181">
        <v>54.392299999999999</v>
      </c>
      <c r="O661" s="181">
        <v>20.265499999999999</v>
      </c>
      <c r="P661" s="181">
        <v>9.9991000000000003</v>
      </c>
      <c r="Q661" s="181">
        <v>10.0055</v>
      </c>
      <c r="R661" s="181">
        <v>73.934399999999997</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44651</v>
      </c>
      <c r="E662" s="181">
        <v>16.328499999999998</v>
      </c>
      <c r="F662" s="181">
        <v>0.46210000000000001</v>
      </c>
      <c r="G662" s="181">
        <v>2.7252999999999998</v>
      </c>
      <c r="H662" s="181">
        <v>1.5933999999999999</v>
      </c>
      <c r="I662" s="181">
        <v>2.1067</v>
      </c>
      <c r="J662" s="181">
        <v>8.0835000000000008</v>
      </c>
      <c r="K662" s="181">
        <v>0.1835</v>
      </c>
      <c r="L662" s="181">
        <v>4.0376000000000003</v>
      </c>
      <c r="M662" s="181">
        <v>20.473500000000001</v>
      </c>
      <c r="N662" s="181">
        <v>55.888100000000001</v>
      </c>
      <c r="O662" s="181">
        <v>21.1678</v>
      </c>
      <c r="P662" s="181"/>
      <c r="Q662" s="181">
        <v>10.899100000000001</v>
      </c>
      <c r="R662" s="181">
        <v>76.638499999999993</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44651</v>
      </c>
      <c r="E663" s="181">
        <v>15.9953</v>
      </c>
      <c r="F663" s="181">
        <v>0.46160000000000001</v>
      </c>
      <c r="G663" s="181">
        <v>2.7235999999999998</v>
      </c>
      <c r="H663" s="181">
        <v>1.5896999999999999</v>
      </c>
      <c r="I663" s="181">
        <v>2.0994000000000002</v>
      </c>
      <c r="J663" s="181">
        <v>8.0661000000000005</v>
      </c>
      <c r="K663" s="181">
        <v>0.13650000000000001</v>
      </c>
      <c r="L663" s="181">
        <v>3.9392</v>
      </c>
      <c r="M663" s="181">
        <v>20.301600000000001</v>
      </c>
      <c r="N663" s="181">
        <v>55.588700000000003</v>
      </c>
      <c r="O663" s="181">
        <v>20.829599999999999</v>
      </c>
      <c r="P663" s="181"/>
      <c r="Q663" s="181">
        <v>10.4177</v>
      </c>
      <c r="R663" s="181">
        <v>76.183899999999994</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44651</v>
      </c>
      <c r="E664" s="181">
        <v>15.5823</v>
      </c>
      <c r="F664" s="181">
        <v>0.54979999999999996</v>
      </c>
      <c r="G664" s="181">
        <v>2.7991999999999999</v>
      </c>
      <c r="H664" s="181">
        <v>1.6762999999999999</v>
      </c>
      <c r="I664" s="181">
        <v>2.2944</v>
      </c>
      <c r="J664" s="181">
        <v>8.0042000000000009</v>
      </c>
      <c r="K664" s="181">
        <v>0.10730000000000001</v>
      </c>
      <c r="L664" s="181">
        <v>3.8536000000000001</v>
      </c>
      <c r="M664" s="181">
        <v>21.558199999999999</v>
      </c>
      <c r="N664" s="181">
        <v>59.721800000000002</v>
      </c>
      <c r="O664" s="181">
        <v>21.017600000000002</v>
      </c>
      <c r="P664" s="181"/>
      <c r="Q664" s="181">
        <v>10.3423</v>
      </c>
      <c r="R664" s="181">
        <v>79.061499999999995</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44651</v>
      </c>
      <c r="E665" s="181">
        <v>14.9871</v>
      </c>
      <c r="F665" s="181">
        <v>0.54949999999999999</v>
      </c>
      <c r="G665" s="181">
        <v>2.7970999999999999</v>
      </c>
      <c r="H665" s="181">
        <v>1.6729000000000001</v>
      </c>
      <c r="I665" s="181">
        <v>2.2871000000000001</v>
      </c>
      <c r="J665" s="181">
        <v>7.9870999999999999</v>
      </c>
      <c r="K665" s="181">
        <v>6.2799999999999995E-2</v>
      </c>
      <c r="L665" s="181">
        <v>3.7608000000000001</v>
      </c>
      <c r="M665" s="181">
        <v>21.3933</v>
      </c>
      <c r="N665" s="181">
        <v>59.432099999999998</v>
      </c>
      <c r="O665" s="181">
        <v>20.714099999999998</v>
      </c>
      <c r="P665" s="181"/>
      <c r="Q665" s="181">
        <v>9.3928999999999991</v>
      </c>
      <c r="R665" s="181">
        <v>78.648499999999999</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44651</v>
      </c>
      <c r="E666" s="181">
        <v>22.0868</v>
      </c>
      <c r="F666" s="181">
        <v>1.09E-2</v>
      </c>
      <c r="G666" s="181">
        <v>1.9666999999999999</v>
      </c>
      <c r="H666" s="181">
        <v>1.9841</v>
      </c>
      <c r="I666" s="181">
        <v>1.6354</v>
      </c>
      <c r="J666" s="181">
        <v>4.7725999999999997</v>
      </c>
      <c r="K666" s="181">
        <v>1.5238</v>
      </c>
      <c r="L666" s="181">
        <v>1.5817000000000001</v>
      </c>
      <c r="M666" s="181">
        <v>11.6617</v>
      </c>
      <c r="N666" s="181">
        <v>22.9846</v>
      </c>
      <c r="O666" s="181">
        <v>16.4175</v>
      </c>
      <c r="P666" s="181">
        <v>12.947100000000001</v>
      </c>
      <c r="Q666" s="181">
        <v>11.950900000000001</v>
      </c>
      <c r="R666" s="181">
        <v>47.5839</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44651</v>
      </c>
      <c r="E667" s="181">
        <v>21.5655</v>
      </c>
      <c r="F667" s="181">
        <v>9.2999999999999992E-3</v>
      </c>
      <c r="G667" s="181">
        <v>1.9631000000000001</v>
      </c>
      <c r="H667" s="181">
        <v>1.9765999999999999</v>
      </c>
      <c r="I667" s="181">
        <v>1.6214999999999999</v>
      </c>
      <c r="J667" s="181">
        <v>4.7408000000000001</v>
      </c>
      <c r="K667" s="181">
        <v>1.4340999999999999</v>
      </c>
      <c r="L667" s="181">
        <v>1.4012</v>
      </c>
      <c r="M667" s="181">
        <v>11.3719</v>
      </c>
      <c r="N667" s="181">
        <v>22.682500000000001</v>
      </c>
      <c r="O667" s="181">
        <v>16.143599999999999</v>
      </c>
      <c r="P667" s="181">
        <v>12.629899999999999</v>
      </c>
      <c r="Q667" s="181">
        <v>11.570600000000001</v>
      </c>
      <c r="R667" s="181">
        <v>47.372399999999999</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44651</v>
      </c>
      <c r="E668" s="181">
        <v>24.056899999999999</v>
      </c>
      <c r="F668" s="181">
        <v>2.9499999999999998E-2</v>
      </c>
      <c r="G668" s="181">
        <v>1.9334</v>
      </c>
      <c r="H668" s="181">
        <v>1.9455</v>
      </c>
      <c r="I668" s="181">
        <v>1.5951</v>
      </c>
      <c r="J668" s="181">
        <v>4.5761000000000003</v>
      </c>
      <c r="K668" s="181">
        <v>1.1741999999999999</v>
      </c>
      <c r="L668" s="181">
        <v>1.5749</v>
      </c>
      <c r="M668" s="181">
        <v>11.417400000000001</v>
      </c>
      <c r="N668" s="181">
        <v>22.626000000000001</v>
      </c>
      <c r="O668" s="181">
        <v>17.003499999999999</v>
      </c>
      <c r="P668" s="181">
        <v>13.3142</v>
      </c>
      <c r="Q668" s="181">
        <v>15.670400000000001</v>
      </c>
      <c r="R668" s="181">
        <v>47.007399999999997</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44651</v>
      </c>
      <c r="E669" s="181">
        <v>23.498899999999999</v>
      </c>
      <c r="F669" s="181">
        <v>2.8899999999999999E-2</v>
      </c>
      <c r="G669" s="181">
        <v>1.9316</v>
      </c>
      <c r="H669" s="181">
        <v>1.9418</v>
      </c>
      <c r="I669" s="181">
        <v>1.5873999999999999</v>
      </c>
      <c r="J669" s="181">
        <v>4.5594999999999999</v>
      </c>
      <c r="K669" s="181">
        <v>1.1293</v>
      </c>
      <c r="L669" s="181">
        <v>1.4835</v>
      </c>
      <c r="M669" s="181">
        <v>11.2669</v>
      </c>
      <c r="N669" s="181">
        <v>22.410499999999999</v>
      </c>
      <c r="O669" s="181">
        <v>16.773900000000001</v>
      </c>
      <c r="P669" s="181">
        <v>12.862299999999999</v>
      </c>
      <c r="Q669" s="181">
        <v>15.2211</v>
      </c>
      <c r="R669" s="181">
        <v>46.755200000000002</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44651</v>
      </c>
      <c r="E670" s="181">
        <v>15.937900000000001</v>
      </c>
      <c r="F670" s="181">
        <v>0.65049999999999997</v>
      </c>
      <c r="G670" s="181">
        <v>3.0632000000000001</v>
      </c>
      <c r="H670" s="181">
        <v>1.9165000000000001</v>
      </c>
      <c r="I670" s="181">
        <v>2.7793999999999999</v>
      </c>
      <c r="J670" s="181">
        <v>7.8985000000000003</v>
      </c>
      <c r="K670" s="181">
        <v>0.43669999999999998</v>
      </c>
      <c r="L670" s="181">
        <v>7.1455000000000002</v>
      </c>
      <c r="M670" s="181">
        <v>20.5654</v>
      </c>
      <c r="N670" s="181">
        <v>53.570900000000002</v>
      </c>
      <c r="O670" s="181">
        <v>20.936699999999998</v>
      </c>
      <c r="P670" s="181"/>
      <c r="Q670" s="181">
        <v>12.3232</v>
      </c>
      <c r="R670" s="181">
        <v>71.274100000000004</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44651</v>
      </c>
      <c r="E671" s="181">
        <v>15.5418</v>
      </c>
      <c r="F671" s="181">
        <v>0.64949999999999997</v>
      </c>
      <c r="G671" s="181">
        <v>3.0602999999999998</v>
      </c>
      <c r="H671" s="181">
        <v>1.9088000000000001</v>
      </c>
      <c r="I671" s="181">
        <v>2.7639</v>
      </c>
      <c r="J671" s="181">
        <v>7.8617999999999997</v>
      </c>
      <c r="K671" s="181">
        <v>0.33760000000000001</v>
      </c>
      <c r="L671" s="181">
        <v>6.9318999999999997</v>
      </c>
      <c r="M671" s="181">
        <v>20.212599999999998</v>
      </c>
      <c r="N671" s="181">
        <v>53.083500000000001</v>
      </c>
      <c r="O671" s="181">
        <v>20.6358</v>
      </c>
      <c r="P671" s="181"/>
      <c r="Q671" s="181">
        <v>11.6206</v>
      </c>
      <c r="R671" s="181">
        <v>70.822900000000004</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44651</v>
      </c>
      <c r="E672" s="181">
        <v>18.252099999999999</v>
      </c>
      <c r="F672" s="181">
        <v>0.62909999999999999</v>
      </c>
      <c r="G672" s="181">
        <v>3.1192000000000002</v>
      </c>
      <c r="H672" s="181">
        <v>1.9693000000000001</v>
      </c>
      <c r="I672" s="181">
        <v>2.7841</v>
      </c>
      <c r="J672" s="181">
        <v>7.7736000000000001</v>
      </c>
      <c r="K672" s="181">
        <v>7.51E-2</v>
      </c>
      <c r="L672" s="181">
        <v>7.2057000000000002</v>
      </c>
      <c r="M672" s="181">
        <v>20.401199999999999</v>
      </c>
      <c r="N672" s="181">
        <v>51.869199999999999</v>
      </c>
      <c r="O672" s="181">
        <v>21.222200000000001</v>
      </c>
      <c r="P672" s="181"/>
      <c r="Q672" s="181">
        <v>17.373200000000001</v>
      </c>
      <c r="R672" s="181">
        <v>69.889799999999994</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44651</v>
      </c>
      <c r="E673" s="181">
        <v>18.0274</v>
      </c>
      <c r="F673" s="181">
        <v>0.62849999999999995</v>
      </c>
      <c r="G673" s="181">
        <v>3.1185999999999998</v>
      </c>
      <c r="H673" s="181">
        <v>1.9672000000000001</v>
      </c>
      <c r="I673" s="181">
        <v>2.78</v>
      </c>
      <c r="J673" s="181">
        <v>7.7626999999999997</v>
      </c>
      <c r="K673" s="181">
        <v>4.5499999999999999E-2</v>
      </c>
      <c r="L673" s="181">
        <v>7.1421000000000001</v>
      </c>
      <c r="M673" s="181">
        <v>20.2211</v>
      </c>
      <c r="N673" s="181">
        <v>51.532800000000002</v>
      </c>
      <c r="O673" s="181">
        <v>20.898299999999999</v>
      </c>
      <c r="P673" s="181"/>
      <c r="Q673" s="181">
        <v>16.986799999999999</v>
      </c>
      <c r="R673" s="181">
        <v>69.456900000000005</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1953</v>
      </c>
      <c r="C678" s="177">
        <v>149570</v>
      </c>
      <c r="D678" s="180">
        <v>44651</v>
      </c>
      <c r="E678" s="181">
        <v>342.40019999999998</v>
      </c>
      <c r="F678" s="181">
        <v>0.2109</v>
      </c>
      <c r="G678" s="181">
        <v>2.0880999999999998</v>
      </c>
      <c r="H678" s="181">
        <v>2.1440999999999999</v>
      </c>
      <c r="I678" s="181">
        <v>1.3900999999999999</v>
      </c>
      <c r="J678" s="181">
        <v>2.8803000000000001</v>
      </c>
      <c r="K678" s="181">
        <v>0.15629999999999999</v>
      </c>
      <c r="L678" s="181">
        <v>0.75929999999999997</v>
      </c>
      <c r="M678" s="181">
        <v>12.5909</v>
      </c>
      <c r="N678" s="181">
        <v>25.366199999999999</v>
      </c>
      <c r="O678" s="181">
        <v>16.433399999999999</v>
      </c>
      <c r="P678" s="181">
        <v>13.785600000000001</v>
      </c>
      <c r="Q678" s="181">
        <v>16.156400000000001</v>
      </c>
      <c r="R678" s="181">
        <v>47.056899999999999</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1954</v>
      </c>
      <c r="C679" s="177">
        <v>149569</v>
      </c>
      <c r="D679" s="180">
        <v>44651</v>
      </c>
      <c r="E679" s="181">
        <v>492.13591718075799</v>
      </c>
      <c r="F679" s="181">
        <v>0.2089</v>
      </c>
      <c r="G679" s="181">
        <v>2.0819000000000001</v>
      </c>
      <c r="H679" s="181">
        <v>2.1301999999999999</v>
      </c>
      <c r="I679" s="181">
        <v>1.3632</v>
      </c>
      <c r="J679" s="181">
        <v>2.8209</v>
      </c>
      <c r="K679" s="181">
        <v>-5.1000000000000004E-3</v>
      </c>
      <c r="L679" s="181">
        <v>0.4627</v>
      </c>
      <c r="M679" s="181">
        <v>12.110799999999999</v>
      </c>
      <c r="N679" s="181">
        <v>24.6675</v>
      </c>
      <c r="O679" s="181">
        <v>15.842499999999999</v>
      </c>
      <c r="P679" s="181">
        <v>13.1579</v>
      </c>
      <c r="Q679" s="181">
        <v>16.1553</v>
      </c>
      <c r="R679" s="181">
        <v>46.2729</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44651</v>
      </c>
      <c r="E680" s="181">
        <v>31.064399999999999</v>
      </c>
      <c r="F680" s="181">
        <v>0.1012</v>
      </c>
      <c r="G680" s="181">
        <v>1.5303</v>
      </c>
      <c r="H680" s="181">
        <v>1.7034</v>
      </c>
      <c r="I680" s="181">
        <v>1.5960000000000001</v>
      </c>
      <c r="J680" s="181">
        <v>4.7944000000000004</v>
      </c>
      <c r="K680" s="181">
        <v>0.68940000000000001</v>
      </c>
      <c r="L680" s="181">
        <v>2.3498000000000001</v>
      </c>
      <c r="M680" s="181">
        <v>14.9001</v>
      </c>
      <c r="N680" s="181">
        <v>23.116599999999998</v>
      </c>
      <c r="O680" s="181">
        <v>17.241299999999999</v>
      </c>
      <c r="P680" s="181">
        <v>15.300700000000001</v>
      </c>
      <c r="Q680" s="181">
        <v>16.388999999999999</v>
      </c>
      <c r="R680" s="181">
        <v>44.488399999999999</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44651</v>
      </c>
      <c r="E681" s="181">
        <v>28.187100000000001</v>
      </c>
      <c r="F681" s="181">
        <v>9.8000000000000004E-2</v>
      </c>
      <c r="G681" s="181">
        <v>1.5177</v>
      </c>
      <c r="H681" s="181">
        <v>1.6758999999999999</v>
      </c>
      <c r="I681" s="181">
        <v>1.544</v>
      </c>
      <c r="J681" s="181">
        <v>4.6773999999999996</v>
      </c>
      <c r="K681" s="181">
        <v>0.3725</v>
      </c>
      <c r="L681" s="181">
        <v>1.7125999999999999</v>
      </c>
      <c r="M681" s="181">
        <v>13.8344</v>
      </c>
      <c r="N681" s="181">
        <v>21.598299999999998</v>
      </c>
      <c r="O681" s="181">
        <v>15.6189</v>
      </c>
      <c r="P681" s="181">
        <v>13.7639</v>
      </c>
      <c r="Q681" s="181">
        <v>14.8841</v>
      </c>
      <c r="R681" s="181">
        <v>42.605800000000002</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44651</v>
      </c>
      <c r="E682" s="181">
        <v>120.29</v>
      </c>
      <c r="F682" s="181">
        <v>3.3300000000000003E-2</v>
      </c>
      <c r="G682" s="181">
        <v>2.2439</v>
      </c>
      <c r="H682" s="181">
        <v>2.2873999999999999</v>
      </c>
      <c r="I682" s="181">
        <v>2.0617999999999999</v>
      </c>
      <c r="J682" s="181">
        <v>5.0842999999999998</v>
      </c>
      <c r="K682" s="181">
        <v>1.7682</v>
      </c>
      <c r="L682" s="181">
        <v>-0.77539999999999998</v>
      </c>
      <c r="M682" s="181">
        <v>7.8640999999999996</v>
      </c>
      <c r="N682" s="181">
        <v>18.5474</v>
      </c>
      <c r="O682" s="181">
        <v>13.015000000000001</v>
      </c>
      <c r="P682" s="181">
        <v>13.305899999999999</v>
      </c>
      <c r="Q682" s="181">
        <v>13.047599999999999</v>
      </c>
      <c r="R682" s="181">
        <v>37.267699999999998</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44651</v>
      </c>
      <c r="E683" s="181">
        <v>171.17700275534901</v>
      </c>
      <c r="F683" s="181">
        <v>3.5499999999999997E-2</v>
      </c>
      <c r="G683" s="181">
        <v>2.2404000000000002</v>
      </c>
      <c r="H683" s="181">
        <v>2.2774999999999999</v>
      </c>
      <c r="I683" s="181">
        <v>2.0459999999999998</v>
      </c>
      <c r="J683" s="181">
        <v>5.0415000000000001</v>
      </c>
      <c r="K683" s="181">
        <v>1.6045</v>
      </c>
      <c r="L683" s="181">
        <v>-1.1228</v>
      </c>
      <c r="M683" s="181">
        <v>7.2808999999999999</v>
      </c>
      <c r="N683" s="181">
        <v>17.674099999999999</v>
      </c>
      <c r="O683" s="181">
        <v>12.208500000000001</v>
      </c>
      <c r="P683" s="181">
        <v>12.5617</v>
      </c>
      <c r="Q683" s="181">
        <v>11.534800000000001</v>
      </c>
      <c r="R683" s="181">
        <v>36.249400000000001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44651</v>
      </c>
      <c r="E684" s="181">
        <v>41.03</v>
      </c>
      <c r="F684" s="181">
        <v>-0.21890000000000001</v>
      </c>
      <c r="G684" s="181">
        <v>1.484</v>
      </c>
      <c r="H684" s="181">
        <v>1.6349</v>
      </c>
      <c r="I684" s="181">
        <v>1.2836000000000001</v>
      </c>
      <c r="J684" s="181">
        <v>3.1941999999999999</v>
      </c>
      <c r="K684" s="181">
        <v>-3.1855000000000002</v>
      </c>
      <c r="L684" s="181">
        <v>-1.2753000000000001</v>
      </c>
      <c r="M684" s="181">
        <v>11.3131</v>
      </c>
      <c r="N684" s="181">
        <v>23.435600000000001</v>
      </c>
      <c r="O684" s="181">
        <v>19.037600000000001</v>
      </c>
      <c r="P684" s="181">
        <v>13.8742</v>
      </c>
      <c r="Q684" s="181">
        <v>14.725300000000001</v>
      </c>
      <c r="R684" s="181">
        <v>46.0321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44651</v>
      </c>
      <c r="E685" s="181">
        <v>43.26</v>
      </c>
      <c r="F685" s="181">
        <v>-0.2306</v>
      </c>
      <c r="G685" s="181">
        <v>1.4778</v>
      </c>
      <c r="H685" s="181">
        <v>1.6447000000000001</v>
      </c>
      <c r="I685" s="181">
        <v>1.3115000000000001</v>
      </c>
      <c r="J685" s="181">
        <v>3.2705000000000002</v>
      </c>
      <c r="K685" s="181">
        <v>-2.9826999999999999</v>
      </c>
      <c r="L685" s="181">
        <v>-0.93889999999999996</v>
      </c>
      <c r="M685" s="181">
        <v>11.8697</v>
      </c>
      <c r="N685" s="181">
        <v>24.2746</v>
      </c>
      <c r="O685" s="181">
        <v>19.646599999999999</v>
      </c>
      <c r="P685" s="181">
        <v>14.5244</v>
      </c>
      <c r="Q685" s="181">
        <v>13.758800000000001</v>
      </c>
      <c r="R685" s="181">
        <v>46.924599999999998</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44651</v>
      </c>
      <c r="E696" s="181">
        <v>152.38390000000001</v>
      </c>
      <c r="F696" s="181">
        <v>8.0299999999999996E-2</v>
      </c>
      <c r="G696" s="181">
        <v>1.6536</v>
      </c>
      <c r="H696" s="181">
        <v>1.1133999999999999</v>
      </c>
      <c r="I696" s="181">
        <v>0.63190000000000002</v>
      </c>
      <c r="J696" s="181">
        <v>2.2557</v>
      </c>
      <c r="K696" s="181">
        <v>-4.2925000000000004</v>
      </c>
      <c r="L696" s="181">
        <v>-2.4579</v>
      </c>
      <c r="M696" s="181">
        <v>9.4016000000000002</v>
      </c>
      <c r="N696" s="181">
        <v>20.074300000000001</v>
      </c>
      <c r="O696" s="181">
        <v>18.100100000000001</v>
      </c>
      <c r="P696" s="181">
        <v>14.196</v>
      </c>
      <c r="Q696" s="181">
        <v>14.8142</v>
      </c>
      <c r="R696" s="181">
        <v>45.103000000000002</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44651</v>
      </c>
      <c r="E697" s="181">
        <v>140.74549999999999</v>
      </c>
      <c r="F697" s="181">
        <v>7.7399999999999997E-2</v>
      </c>
      <c r="G697" s="181">
        <v>1.6449</v>
      </c>
      <c r="H697" s="181">
        <v>1.0932999999999999</v>
      </c>
      <c r="I697" s="181">
        <v>0.59340000000000004</v>
      </c>
      <c r="J697" s="181">
        <v>2.1671</v>
      </c>
      <c r="K697" s="181">
        <v>-4.5416999999999996</v>
      </c>
      <c r="L697" s="181">
        <v>-2.9817999999999998</v>
      </c>
      <c r="M697" s="181">
        <v>8.5958000000000006</v>
      </c>
      <c r="N697" s="181">
        <v>18.921900000000001</v>
      </c>
      <c r="O697" s="181">
        <v>16.9955</v>
      </c>
      <c r="P697" s="181">
        <v>13.1554</v>
      </c>
      <c r="Q697" s="181">
        <v>11.984299999999999</v>
      </c>
      <c r="R697" s="181">
        <v>43.732599999999998</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44651</v>
      </c>
      <c r="E698" s="181">
        <v>228.895929250416</v>
      </c>
      <c r="F698" s="181">
        <v>-3.3700000000000001E-2</v>
      </c>
      <c r="G698" s="181">
        <v>1.9850000000000001</v>
      </c>
      <c r="H698" s="181">
        <v>1.9491000000000001</v>
      </c>
      <c r="I698" s="181">
        <v>1.4765999999999999</v>
      </c>
      <c r="J698" s="181">
        <v>4.1479999999999997</v>
      </c>
      <c r="K698" s="181">
        <v>-0.61260000000000003</v>
      </c>
      <c r="L698" s="181">
        <v>-0.55620000000000003</v>
      </c>
      <c r="M698" s="181">
        <v>10.7676</v>
      </c>
      <c r="N698" s="181">
        <v>20.207799999999999</v>
      </c>
      <c r="O698" s="181">
        <v>13.701599999999999</v>
      </c>
      <c r="P698" s="181">
        <v>11.992100000000001</v>
      </c>
      <c r="Q698" s="181">
        <v>17.8901</v>
      </c>
      <c r="R698" s="181">
        <v>42.051699999999997</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8.2491379310344851E-2</v>
      </c>
      <c r="G699" s="183">
        <v>1.8678741379310344</v>
      </c>
      <c r="H699" s="183">
        <v>1.5435534482758626</v>
      </c>
      <c r="I699" s="183">
        <v>1.2996887931034484</v>
      </c>
      <c r="J699" s="183">
        <v>3.9177603448275859</v>
      </c>
      <c r="K699" s="183">
        <v>-1.4225379310344821</v>
      </c>
      <c r="L699" s="183">
        <v>0.22000172413793104</v>
      </c>
      <c r="M699" s="183">
        <v>11.767620689655169</v>
      </c>
      <c r="N699" s="183">
        <v>25.942675862068963</v>
      </c>
      <c r="O699" s="183">
        <v>18.316708035714292</v>
      </c>
      <c r="P699" s="183">
        <v>14.176468888888884</v>
      </c>
      <c r="Q699" s="183">
        <v>15.508148275862071</v>
      </c>
      <c r="R699" s="183">
        <v>48.609336206896558</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7.6999999999999999E-2</v>
      </c>
      <c r="G700" s="183">
        <v>1.86835</v>
      </c>
      <c r="H700" s="183">
        <v>1.62795</v>
      </c>
      <c r="I700" s="183">
        <v>1.2916500000000002</v>
      </c>
      <c r="J700" s="183">
        <v>3.5340500000000001</v>
      </c>
      <c r="K700" s="183">
        <v>-0.95894999999999997</v>
      </c>
      <c r="L700" s="183">
        <v>-3.4549999999999997E-2</v>
      </c>
      <c r="M700" s="183">
        <v>11.39465</v>
      </c>
      <c r="N700" s="183">
        <v>23.050599999999999</v>
      </c>
      <c r="O700" s="183">
        <v>17.35605</v>
      </c>
      <c r="P700" s="183">
        <v>13.31005</v>
      </c>
      <c r="Q700" s="183">
        <v>14.9998</v>
      </c>
      <c r="R700" s="183">
        <v>46.256150000000005</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44651</v>
      </c>
      <c r="E703" s="181">
        <v>33.762599999999999</v>
      </c>
      <c r="F703" s="181">
        <v>8.9800000000000005E-2</v>
      </c>
      <c r="G703" s="181">
        <v>1.1898</v>
      </c>
      <c r="H703" s="181">
        <v>1.0463</v>
      </c>
      <c r="I703" s="181">
        <v>0.86970000000000003</v>
      </c>
      <c r="J703" s="181">
        <v>3.0604</v>
      </c>
      <c r="K703" s="181">
        <v>-9.1700000000000004E-2</v>
      </c>
      <c r="L703" s="181">
        <v>0.45850000000000002</v>
      </c>
      <c r="M703" s="181">
        <v>7.7789000000000001</v>
      </c>
      <c r="N703" s="181">
        <v>15.8749</v>
      </c>
      <c r="O703" s="181">
        <v>14.1943</v>
      </c>
      <c r="P703" s="181">
        <v>11.332800000000001</v>
      </c>
      <c r="Q703" s="181">
        <v>11.808400000000001</v>
      </c>
      <c r="R703" s="181">
        <v>30.670100000000001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44651</v>
      </c>
      <c r="E704" s="181">
        <v>36.130899999999997</v>
      </c>
      <c r="F704" s="181">
        <v>9.11E-2</v>
      </c>
      <c r="G704" s="181">
        <v>1.1937</v>
      </c>
      <c r="H704" s="181">
        <v>1.0549999999999999</v>
      </c>
      <c r="I704" s="181">
        <v>0.8871</v>
      </c>
      <c r="J704" s="181">
        <v>3.1107</v>
      </c>
      <c r="K704" s="181">
        <v>8.4500000000000006E-2</v>
      </c>
      <c r="L704" s="181">
        <v>0.86850000000000005</v>
      </c>
      <c r="M704" s="181">
        <v>8.4946999999999999</v>
      </c>
      <c r="N704" s="181">
        <v>16.931899999999999</v>
      </c>
      <c r="O704" s="181">
        <v>15.2372</v>
      </c>
      <c r="P704" s="181">
        <v>12.280200000000001</v>
      </c>
      <c r="Q704" s="181">
        <v>13.1814</v>
      </c>
      <c r="R704" s="181">
        <v>31.905200000000001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44651</v>
      </c>
      <c r="E705" s="181">
        <v>115.6767</v>
      </c>
      <c r="F705" s="181">
        <v>-2.9600000000000001E-2</v>
      </c>
      <c r="G705" s="181">
        <v>1.4659</v>
      </c>
      <c r="H705" s="181">
        <v>1.3229</v>
      </c>
      <c r="I705" s="181">
        <v>0.53139999999999998</v>
      </c>
      <c r="J705" s="181">
        <v>2.0211999999999999</v>
      </c>
      <c r="K705" s="181">
        <v>-2.0226999999999999</v>
      </c>
      <c r="L705" s="181">
        <v>-2.3311000000000002</v>
      </c>
      <c r="M705" s="181">
        <v>6.593</v>
      </c>
      <c r="N705" s="181">
        <v>16.238</v>
      </c>
      <c r="O705" s="181">
        <v>11.2614</v>
      </c>
      <c r="P705" s="181">
        <v>9.4352999999999998</v>
      </c>
      <c r="Q705" s="181">
        <v>14.279</v>
      </c>
      <c r="R705" s="181">
        <v>35.0794</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44651</v>
      </c>
      <c r="E706" s="181">
        <v>120.8762</v>
      </c>
      <c r="F706" s="181">
        <v>-2.8500000000000001E-2</v>
      </c>
      <c r="G706" s="181">
        <v>1.4698</v>
      </c>
      <c r="H706" s="181">
        <v>1.3319000000000001</v>
      </c>
      <c r="I706" s="181">
        <v>0.54930000000000001</v>
      </c>
      <c r="J706" s="181">
        <v>2.0611999999999999</v>
      </c>
      <c r="K706" s="181">
        <v>-1.9117999999999999</v>
      </c>
      <c r="L706" s="181">
        <v>-2.1052</v>
      </c>
      <c r="M706" s="181">
        <v>6.9675000000000002</v>
      </c>
      <c r="N706" s="181">
        <v>16.762699999999999</v>
      </c>
      <c r="O706" s="181">
        <v>11.9053</v>
      </c>
      <c r="P706" s="181">
        <v>10.0101</v>
      </c>
      <c r="Q706" s="181">
        <v>12.1106</v>
      </c>
      <c r="R706" s="181">
        <v>35.919400000000003</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44651</v>
      </c>
      <c r="E707" s="181">
        <v>78.037199999999999</v>
      </c>
      <c r="F707" s="181">
        <v>1.9E-3</v>
      </c>
      <c r="G707" s="181">
        <v>1.0567</v>
      </c>
      <c r="H707" s="181">
        <v>0.92069999999999996</v>
      </c>
      <c r="I707" s="181">
        <v>0.45090000000000002</v>
      </c>
      <c r="J707" s="181">
        <v>1.6943999999999999</v>
      </c>
      <c r="K707" s="181">
        <v>-0.83650000000000002</v>
      </c>
      <c r="L707" s="181">
        <v>-0.28799999999999998</v>
      </c>
      <c r="M707" s="181">
        <v>8.3064999999999998</v>
      </c>
      <c r="N707" s="181">
        <v>17.645099999999999</v>
      </c>
      <c r="O707" s="181">
        <v>8.8787000000000003</v>
      </c>
      <c r="P707" s="181">
        <v>8.0942000000000007</v>
      </c>
      <c r="Q707" s="181">
        <v>11.8528</v>
      </c>
      <c r="R707" s="181">
        <v>24.084399999999999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44651</v>
      </c>
      <c r="E708" s="181">
        <v>82.269499999999994</v>
      </c>
      <c r="F708" s="181">
        <v>3.0000000000000001E-3</v>
      </c>
      <c r="G708" s="181">
        <v>1.0602</v>
      </c>
      <c r="H708" s="181">
        <v>0.92910000000000004</v>
      </c>
      <c r="I708" s="181">
        <v>0.46750000000000003</v>
      </c>
      <c r="J708" s="181">
        <v>1.7316</v>
      </c>
      <c r="K708" s="181">
        <v>-0.73150000000000004</v>
      </c>
      <c r="L708" s="181">
        <v>-7.1999999999999995E-2</v>
      </c>
      <c r="M708" s="181">
        <v>8.6715999999999998</v>
      </c>
      <c r="N708" s="181">
        <v>18.182400000000001</v>
      </c>
      <c r="O708" s="181">
        <v>9.4924999999999997</v>
      </c>
      <c r="P708" s="181">
        <v>8.7452000000000005</v>
      </c>
      <c r="Q708" s="181">
        <v>10.654299999999999</v>
      </c>
      <c r="R708" s="181">
        <v>24.810099999999998</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44651</v>
      </c>
      <c r="E709" s="181">
        <v>26.646799999999999</v>
      </c>
      <c r="F709" s="181">
        <v>-8.7400000000000005E-2</v>
      </c>
      <c r="G709" s="181">
        <v>1.6855</v>
      </c>
      <c r="H709" s="181">
        <v>1.4204000000000001</v>
      </c>
      <c r="I709" s="181">
        <v>0.8115</v>
      </c>
      <c r="J709" s="181">
        <v>2.8068</v>
      </c>
      <c r="K709" s="181">
        <v>-2.7368000000000001</v>
      </c>
      <c r="L709" s="181">
        <v>-0.67320000000000002</v>
      </c>
      <c r="M709" s="181">
        <v>8.5785</v>
      </c>
      <c r="N709" s="181">
        <v>17.045999999999999</v>
      </c>
      <c r="O709" s="181">
        <v>14.036</v>
      </c>
      <c r="P709" s="181">
        <v>11.1997</v>
      </c>
      <c r="Q709" s="181">
        <v>13.167299999999999</v>
      </c>
      <c r="R709" s="181">
        <v>36.741300000000003</v>
      </c>
      <c r="S709" s="124" t="s">
        <v>1904</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44651</v>
      </c>
      <c r="E710" s="181">
        <v>27.288399999999999</v>
      </c>
      <c r="F710" s="181">
        <v>-8.5999999999999993E-2</v>
      </c>
      <c r="G710" s="181">
        <v>1.6888000000000001</v>
      </c>
      <c r="H710" s="181">
        <v>1.4273</v>
      </c>
      <c r="I710" s="181">
        <v>0.82540000000000002</v>
      </c>
      <c r="J710" s="181">
        <v>2.8376999999999999</v>
      </c>
      <c r="K710" s="181">
        <v>-2.6522999999999999</v>
      </c>
      <c r="L710" s="181">
        <v>-0.49880000000000002</v>
      </c>
      <c r="M710" s="181">
        <v>8.8661999999999992</v>
      </c>
      <c r="N710" s="181">
        <v>17.458400000000001</v>
      </c>
      <c r="O710" s="181">
        <v>14.435600000000001</v>
      </c>
      <c r="P710" s="181">
        <v>11.553900000000001</v>
      </c>
      <c r="Q710" s="181">
        <v>13.5076</v>
      </c>
      <c r="R710" s="181">
        <v>37.226100000000002</v>
      </c>
      <c r="S710" s="124" t="s">
        <v>1904</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44651</v>
      </c>
      <c r="E711" s="181">
        <v>24.364999999999998</v>
      </c>
      <c r="F711" s="181">
        <v>-7.46E-2</v>
      </c>
      <c r="G711" s="181">
        <v>1.3907</v>
      </c>
      <c r="H711" s="181">
        <v>1.1852</v>
      </c>
      <c r="I711" s="181">
        <v>0.69010000000000005</v>
      </c>
      <c r="J711" s="181">
        <v>2.3138000000000001</v>
      </c>
      <c r="K711" s="181">
        <v>-2.1360000000000001</v>
      </c>
      <c r="L711" s="181">
        <v>-0.40300000000000002</v>
      </c>
      <c r="M711" s="181">
        <v>7.3555999999999999</v>
      </c>
      <c r="N711" s="181">
        <v>14.3317</v>
      </c>
      <c r="O711" s="181">
        <v>12.399699999999999</v>
      </c>
      <c r="P711" s="181">
        <v>10.139900000000001</v>
      </c>
      <c r="Q711" s="181">
        <v>11.895799999999999</v>
      </c>
      <c r="R711" s="181">
        <v>29.726600000000001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44651</v>
      </c>
      <c r="E712" s="181">
        <v>25.114100000000001</v>
      </c>
      <c r="F712" s="181">
        <v>-7.3599999999999999E-2</v>
      </c>
      <c r="G712" s="181">
        <v>1.3956999999999999</v>
      </c>
      <c r="H712" s="181">
        <v>1.1976</v>
      </c>
      <c r="I712" s="181">
        <v>0.71499999999999997</v>
      </c>
      <c r="J712" s="181">
        <v>2.3702999999999999</v>
      </c>
      <c r="K712" s="181">
        <v>-1.9792000000000001</v>
      </c>
      <c r="L712" s="181">
        <v>-9.5100000000000004E-2</v>
      </c>
      <c r="M712" s="181">
        <v>7.8451000000000004</v>
      </c>
      <c r="N712" s="181">
        <v>15.0197</v>
      </c>
      <c r="O712" s="181">
        <v>13.0739</v>
      </c>
      <c r="P712" s="181">
        <v>10.6471</v>
      </c>
      <c r="Q712" s="181">
        <v>12.324299999999999</v>
      </c>
      <c r="R712" s="181">
        <v>30.501999999999999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44651</v>
      </c>
      <c r="E713" s="181">
        <v>14.268800000000001</v>
      </c>
      <c r="F713" s="181">
        <v>0.49580000000000002</v>
      </c>
      <c r="G713" s="181">
        <v>-0.49440000000000001</v>
      </c>
      <c r="H713" s="181">
        <v>-0.19170000000000001</v>
      </c>
      <c r="I713" s="181">
        <v>0.63619999999999999</v>
      </c>
      <c r="J713" s="181">
        <v>3.1690999999999998</v>
      </c>
      <c r="K713" s="181">
        <v>8.9062999999999999</v>
      </c>
      <c r="L713" s="181">
        <v>6.5735000000000001</v>
      </c>
      <c r="M713" s="181">
        <v>21.770299999999999</v>
      </c>
      <c r="N713" s="181">
        <v>33.567999999999998</v>
      </c>
      <c r="O713" s="181">
        <v>8.3505000000000003</v>
      </c>
      <c r="P713" s="181"/>
      <c r="Q713" s="181">
        <v>9.9265000000000008</v>
      </c>
      <c r="R713" s="181">
        <v>44.958199999999998</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44651</v>
      </c>
      <c r="E714" s="181">
        <v>14.269500000000001</v>
      </c>
      <c r="F714" s="181">
        <v>0.4965</v>
      </c>
      <c r="G714" s="181">
        <v>-0.49440000000000001</v>
      </c>
      <c r="H714" s="181">
        <v>-0.191</v>
      </c>
      <c r="I714" s="181">
        <v>0.63680000000000003</v>
      </c>
      <c r="J714" s="181">
        <v>3.1703999999999999</v>
      </c>
      <c r="K714" s="181">
        <v>8.91</v>
      </c>
      <c r="L714" s="181">
        <v>6.5787000000000004</v>
      </c>
      <c r="M714" s="181">
        <v>21.7773</v>
      </c>
      <c r="N714" s="181">
        <v>33.575800000000001</v>
      </c>
      <c r="O714" s="181">
        <v>8.3522999999999996</v>
      </c>
      <c r="P714" s="181"/>
      <c r="Q714" s="181">
        <v>9.9278999999999993</v>
      </c>
      <c r="R714" s="181">
        <v>44.961799999999997</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44651</v>
      </c>
      <c r="E715" s="181">
        <v>16.749500000000001</v>
      </c>
      <c r="F715" s="181">
        <v>0.107</v>
      </c>
      <c r="G715" s="181">
        <v>1.1565000000000001</v>
      </c>
      <c r="H715" s="181">
        <v>1.1291</v>
      </c>
      <c r="I715" s="181">
        <v>0.95530000000000004</v>
      </c>
      <c r="J715" s="181">
        <v>2.7311999999999999</v>
      </c>
      <c r="K715" s="181">
        <v>0.44259999999999999</v>
      </c>
      <c r="L715" s="181">
        <v>0.37880000000000003</v>
      </c>
      <c r="M715" s="181">
        <v>13.0928</v>
      </c>
      <c r="N715" s="181">
        <v>28.608799999999999</v>
      </c>
      <c r="O715" s="181"/>
      <c r="P715" s="181"/>
      <c r="Q715" s="181">
        <v>27.901800000000001</v>
      </c>
      <c r="R715" s="181">
        <v>49.813200000000002</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44651</v>
      </c>
      <c r="E716" s="181">
        <v>17.075500000000002</v>
      </c>
      <c r="F716" s="181">
        <v>0.1008</v>
      </c>
      <c r="G716" s="181">
        <v>1.1539999999999999</v>
      </c>
      <c r="H716" s="181">
        <v>1.1359999999999999</v>
      </c>
      <c r="I716" s="181">
        <v>0.98109999999999997</v>
      </c>
      <c r="J716" s="181">
        <v>2.7988</v>
      </c>
      <c r="K716" s="181">
        <v>0.65429999999999999</v>
      </c>
      <c r="L716" s="181">
        <v>0.82789999999999997</v>
      </c>
      <c r="M716" s="181">
        <v>13.890599999999999</v>
      </c>
      <c r="N716" s="181">
        <v>29.8339</v>
      </c>
      <c r="O716" s="181"/>
      <c r="P716" s="181"/>
      <c r="Q716" s="181">
        <v>29.083600000000001</v>
      </c>
      <c r="R716" s="181">
        <v>51.215499999999999</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44651</v>
      </c>
      <c r="E717" s="181">
        <v>95.942599999999999</v>
      </c>
      <c r="F717" s="181">
        <v>2.5399999999999999E-2</v>
      </c>
      <c r="G717" s="181">
        <v>1.1746000000000001</v>
      </c>
      <c r="H717" s="181">
        <v>0.84599999999999997</v>
      </c>
      <c r="I717" s="181">
        <v>-0.1071</v>
      </c>
      <c r="J717" s="181">
        <v>1.5108999999999999</v>
      </c>
      <c r="K717" s="181">
        <v>-3.1840000000000002</v>
      </c>
      <c r="L717" s="181">
        <v>-3.8763000000000001</v>
      </c>
      <c r="M717" s="181">
        <v>6.8990999999999998</v>
      </c>
      <c r="N717" s="181">
        <v>16.464300000000001</v>
      </c>
      <c r="O717" s="181">
        <v>12.9795</v>
      </c>
      <c r="P717" s="181">
        <v>11.260300000000001</v>
      </c>
      <c r="Q717" s="181">
        <v>13.154999999999999</v>
      </c>
      <c r="R717" s="181">
        <v>39.552399999999999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44651</v>
      </c>
      <c r="E718" s="181">
        <v>99.516999999999996</v>
      </c>
      <c r="F718" s="181">
        <v>2.6200000000000001E-2</v>
      </c>
      <c r="G718" s="181">
        <v>1.1769000000000001</v>
      </c>
      <c r="H718" s="181">
        <v>0.85140000000000005</v>
      </c>
      <c r="I718" s="181">
        <v>-9.6699999999999994E-2</v>
      </c>
      <c r="J718" s="181">
        <v>1.5343</v>
      </c>
      <c r="K718" s="181">
        <v>-3.1160000000000001</v>
      </c>
      <c r="L718" s="181">
        <v>-3.7366000000000001</v>
      </c>
      <c r="M718" s="181">
        <v>7.1300999999999997</v>
      </c>
      <c r="N718" s="181">
        <v>16.807300000000001</v>
      </c>
      <c r="O718" s="181">
        <v>13.373799999999999</v>
      </c>
      <c r="P718" s="181">
        <v>11.659800000000001</v>
      </c>
      <c r="Q718" s="181">
        <v>11.7</v>
      </c>
      <c r="R718" s="181">
        <v>40.015999999999998</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44651</v>
      </c>
      <c r="E719" s="181">
        <v>128.108</v>
      </c>
      <c r="F719" s="181">
        <v>-0.112</v>
      </c>
      <c r="G719" s="181">
        <v>1.1324000000000001</v>
      </c>
      <c r="H719" s="181">
        <v>0.93789999999999996</v>
      </c>
      <c r="I719" s="181">
        <v>0.72030000000000005</v>
      </c>
      <c r="J719" s="181">
        <v>2.2867000000000002</v>
      </c>
      <c r="K719" s="181">
        <v>-1.2771999999999999</v>
      </c>
      <c r="L719" s="181">
        <v>-0.2432</v>
      </c>
      <c r="M719" s="181">
        <v>10.502599999999999</v>
      </c>
      <c r="N719" s="181">
        <v>26.1157</v>
      </c>
      <c r="O719" s="181">
        <v>20.551300000000001</v>
      </c>
      <c r="P719" s="181">
        <v>14.6568</v>
      </c>
      <c r="Q719" s="181">
        <v>14.9574</v>
      </c>
      <c r="R719" s="181">
        <v>55.984699999999997</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44651</v>
      </c>
      <c r="E720" s="181">
        <v>131.5164</v>
      </c>
      <c r="F720" s="181">
        <v>-0.108</v>
      </c>
      <c r="G720" s="181">
        <v>1.1463000000000001</v>
      </c>
      <c r="H720" s="181">
        <v>0.96619999999999995</v>
      </c>
      <c r="I720" s="181">
        <v>0.77410000000000001</v>
      </c>
      <c r="J720" s="181">
        <v>2.4058000000000002</v>
      </c>
      <c r="K720" s="181">
        <v>-0.93959999999999999</v>
      </c>
      <c r="L720" s="181">
        <v>0.42130000000000001</v>
      </c>
      <c r="M720" s="181">
        <v>11.4245</v>
      </c>
      <c r="N720" s="181">
        <v>27.286899999999999</v>
      </c>
      <c r="O720" s="181">
        <v>21.125399999999999</v>
      </c>
      <c r="P720" s="181">
        <v>15.1593</v>
      </c>
      <c r="Q720" s="181">
        <v>15.4115</v>
      </c>
      <c r="R720" s="181">
        <v>56.472700000000003</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44651</v>
      </c>
      <c r="E721" s="181">
        <v>32.764600000000002</v>
      </c>
      <c r="F721" s="181">
        <v>1.43E-2</v>
      </c>
      <c r="G721" s="181">
        <v>1.2976000000000001</v>
      </c>
      <c r="H721" s="181">
        <v>1.1184000000000001</v>
      </c>
      <c r="I721" s="181">
        <v>0.51539999999999997</v>
      </c>
      <c r="J721" s="181">
        <v>1.81</v>
      </c>
      <c r="K721" s="181">
        <v>-1.7801</v>
      </c>
      <c r="L721" s="181">
        <v>-0.22109999999999999</v>
      </c>
      <c r="M721" s="181">
        <v>7.4414999999999996</v>
      </c>
      <c r="N721" s="181">
        <v>15.2965</v>
      </c>
      <c r="O721" s="181">
        <v>11.1007</v>
      </c>
      <c r="P721" s="181">
        <v>9.2722999999999995</v>
      </c>
      <c r="Q721" s="181">
        <v>10.272</v>
      </c>
      <c r="R721" s="181">
        <v>30.5657</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44651</v>
      </c>
      <c r="E722" s="181">
        <v>31.0412</v>
      </c>
      <c r="F722" s="181">
        <v>1.26E-2</v>
      </c>
      <c r="G722" s="181">
        <v>1.2922</v>
      </c>
      <c r="H722" s="181">
        <v>1.1057999999999999</v>
      </c>
      <c r="I722" s="181">
        <v>0.48980000000000001</v>
      </c>
      <c r="J722" s="181">
        <v>1.7514000000000001</v>
      </c>
      <c r="K722" s="181">
        <v>-1.9366000000000001</v>
      </c>
      <c r="L722" s="181">
        <v>-0.58450000000000002</v>
      </c>
      <c r="M722" s="181">
        <v>6.8282999999999996</v>
      </c>
      <c r="N722" s="181">
        <v>14.4077</v>
      </c>
      <c r="O722" s="181">
        <v>10.173400000000001</v>
      </c>
      <c r="P722" s="181">
        <v>8.4239999999999995</v>
      </c>
      <c r="Q722" s="181">
        <v>9.7799999999999994</v>
      </c>
      <c r="R722" s="181">
        <v>29.5672</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44651</v>
      </c>
      <c r="E723" s="181">
        <v>15.228199999999999</v>
      </c>
      <c r="F723" s="181">
        <v>0.26729999999999998</v>
      </c>
      <c r="G723" s="181">
        <v>1.3632</v>
      </c>
      <c r="H723" s="181">
        <v>1.0055000000000001</v>
      </c>
      <c r="I723" s="181">
        <v>0.66700000000000004</v>
      </c>
      <c r="J723" s="181">
        <v>3.0939000000000001</v>
      </c>
      <c r="K723" s="181">
        <v>-2.2410999999999999</v>
      </c>
      <c r="L723" s="181">
        <v>-2.3776999999999999</v>
      </c>
      <c r="M723" s="181">
        <v>7.4633000000000003</v>
      </c>
      <c r="N723" s="181">
        <v>20.460999999999999</v>
      </c>
      <c r="O723" s="181">
        <v>13.9255</v>
      </c>
      <c r="P723" s="181"/>
      <c r="Q723" s="181">
        <v>14.7036</v>
      </c>
      <c r="R723" s="181">
        <v>40.870199999999997</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44651</v>
      </c>
      <c r="E724" s="181">
        <v>15.1044</v>
      </c>
      <c r="F724" s="181">
        <v>0.26690000000000003</v>
      </c>
      <c r="G724" s="181">
        <v>1.3609</v>
      </c>
      <c r="H724" s="181">
        <v>1.0009999999999999</v>
      </c>
      <c r="I724" s="181">
        <v>0.65710000000000002</v>
      </c>
      <c r="J724" s="181">
        <v>3.0714999999999999</v>
      </c>
      <c r="K724" s="181">
        <v>-2.3033000000000001</v>
      </c>
      <c r="L724" s="181">
        <v>-2.5045000000000002</v>
      </c>
      <c r="M724" s="181">
        <v>7.2542</v>
      </c>
      <c r="N724" s="181">
        <v>20.149899999999999</v>
      </c>
      <c r="O724" s="181">
        <v>13.6243</v>
      </c>
      <c r="P724" s="181"/>
      <c r="Q724" s="181">
        <v>14.3986</v>
      </c>
      <c r="R724" s="181">
        <v>40.501600000000003</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1997</v>
      </c>
      <c r="C725" s="177">
        <v>112039</v>
      </c>
      <c r="D725" s="180">
        <v>44651</v>
      </c>
      <c r="E725" s="181">
        <v>53.125999999999998</v>
      </c>
      <c r="F725" s="181">
        <v>-1.1299999999999999E-2</v>
      </c>
      <c r="G725" s="181">
        <v>1.8754</v>
      </c>
      <c r="H725" s="181">
        <v>1.5056</v>
      </c>
      <c r="I725" s="181">
        <v>0.96740000000000004</v>
      </c>
      <c r="J725" s="181">
        <v>2.6926999999999999</v>
      </c>
      <c r="K725" s="181">
        <v>-3.2719</v>
      </c>
      <c r="L725" s="181">
        <v>-2.2538999999999998</v>
      </c>
      <c r="M725" s="181">
        <v>8.4093</v>
      </c>
      <c r="N725" s="181">
        <v>18.223299999999998</v>
      </c>
      <c r="O725" s="181">
        <v>14.1516</v>
      </c>
      <c r="P725" s="181">
        <v>12.009499999999999</v>
      </c>
      <c r="Q725" s="181">
        <v>14.049200000000001</v>
      </c>
      <c r="R725" s="181">
        <v>40.088200000000001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6.0330434782608702E-2</v>
      </c>
      <c r="G726" s="183">
        <v>1.1625217391304348</v>
      </c>
      <c r="H726" s="183">
        <v>1.0024608695652175</v>
      </c>
      <c r="I726" s="183">
        <v>0.63454782608695648</v>
      </c>
      <c r="J726" s="183">
        <v>2.4362956521739134</v>
      </c>
      <c r="K726" s="183">
        <v>-0.70220000000000005</v>
      </c>
      <c r="L726" s="183">
        <v>-0.26769565217391306</v>
      </c>
      <c r="M726" s="183">
        <v>9.7105000000000015</v>
      </c>
      <c r="N726" s="183">
        <v>20.273473913043478</v>
      </c>
      <c r="O726" s="183">
        <v>12.982042857142853</v>
      </c>
      <c r="P726" s="183">
        <v>10.93414117647059</v>
      </c>
      <c r="Q726" s="183">
        <v>13.915156521739126</v>
      </c>
      <c r="R726" s="183">
        <v>38.314434782608693</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1.26E-2</v>
      </c>
      <c r="G727" s="183">
        <v>1.1937</v>
      </c>
      <c r="H727" s="183">
        <v>1.0549999999999999</v>
      </c>
      <c r="I727" s="183">
        <v>0.66700000000000004</v>
      </c>
      <c r="J727" s="183">
        <v>2.4058000000000002</v>
      </c>
      <c r="K727" s="183">
        <v>-1.9117999999999999</v>
      </c>
      <c r="L727" s="183">
        <v>-0.28799999999999998</v>
      </c>
      <c r="M727" s="183">
        <v>8.3064999999999998</v>
      </c>
      <c r="N727" s="183">
        <v>17.458400000000001</v>
      </c>
      <c r="O727" s="183">
        <v>13.0739</v>
      </c>
      <c r="P727" s="183">
        <v>11.1997</v>
      </c>
      <c r="Q727" s="183">
        <v>13.154999999999999</v>
      </c>
      <c r="R727" s="183">
        <v>37.226100000000002</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1680</v>
      </c>
      <c r="B730" s="177" t="s">
        <v>1583</v>
      </c>
      <c r="C730" s="177">
        <v>132995</v>
      </c>
      <c r="D730" s="180">
        <v>44651</v>
      </c>
      <c r="E730" s="181">
        <v>18.64</v>
      </c>
      <c r="F730" s="181">
        <v>-5.3600000000000002E-2</v>
      </c>
      <c r="G730" s="181">
        <v>0.81120000000000003</v>
      </c>
      <c r="H730" s="181">
        <v>0.53939999999999999</v>
      </c>
      <c r="I730" s="181">
        <v>0.48520000000000002</v>
      </c>
      <c r="J730" s="181">
        <v>1.1943999999999999</v>
      </c>
      <c r="K730" s="181">
        <v>-1.532</v>
      </c>
      <c r="L730" s="181">
        <v>-1.1141000000000001</v>
      </c>
      <c r="M730" s="181">
        <v>4.0758999999999999</v>
      </c>
      <c r="N730" s="181">
        <v>8.0579999999999998</v>
      </c>
      <c r="O730" s="181">
        <v>10.0808</v>
      </c>
      <c r="P730" s="181">
        <v>8.1082000000000001</v>
      </c>
      <c r="Q730" s="181">
        <v>8.8512000000000004</v>
      </c>
      <c r="R730" s="181">
        <v>18.877700000000001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77" t="s">
        <v>1680</v>
      </c>
      <c r="B731" s="177" t="s">
        <v>1606</v>
      </c>
      <c r="C731" s="177">
        <v>132998</v>
      </c>
      <c r="D731" s="180">
        <v>44651</v>
      </c>
      <c r="E731" s="181">
        <v>17.239999999999998</v>
      </c>
      <c r="F731" s="181">
        <v>0</v>
      </c>
      <c r="G731" s="181">
        <v>0.81869999999999998</v>
      </c>
      <c r="H731" s="181">
        <v>0.58340000000000003</v>
      </c>
      <c r="I731" s="181">
        <v>0.4662</v>
      </c>
      <c r="J731" s="181">
        <v>1.1144000000000001</v>
      </c>
      <c r="K731" s="181">
        <v>-1.7664</v>
      </c>
      <c r="L731" s="181">
        <v>-1.5982000000000001</v>
      </c>
      <c r="M731" s="181">
        <v>3.2953999999999999</v>
      </c>
      <c r="N731" s="181">
        <v>6.8815999999999997</v>
      </c>
      <c r="O731" s="181">
        <v>8.9981000000000009</v>
      </c>
      <c r="P731" s="181">
        <v>6.9992999999999999</v>
      </c>
      <c r="Q731" s="181">
        <v>7.6997999999999998</v>
      </c>
      <c r="R731" s="181">
        <v>17.722200000000001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77" t="s">
        <v>1680</v>
      </c>
      <c r="B732" s="177" t="s">
        <v>1584</v>
      </c>
      <c r="C732" s="177">
        <v>135120</v>
      </c>
      <c r="D732" s="180">
        <v>44651</v>
      </c>
      <c r="E732" s="181">
        <v>18.12</v>
      </c>
      <c r="F732" s="181">
        <v>-0.1103</v>
      </c>
      <c r="G732" s="181">
        <v>0.89090000000000003</v>
      </c>
      <c r="H732" s="181">
        <v>0.61080000000000001</v>
      </c>
      <c r="I732" s="181">
        <v>0.22120000000000001</v>
      </c>
      <c r="J732" s="181">
        <v>1.0597000000000001</v>
      </c>
      <c r="K732" s="181">
        <v>-1.4146000000000001</v>
      </c>
      <c r="L732" s="181">
        <v>-0.49419999999999997</v>
      </c>
      <c r="M732" s="181">
        <v>6.5881999999999996</v>
      </c>
      <c r="N732" s="181">
        <v>11.0975</v>
      </c>
      <c r="O732" s="181">
        <v>10.716699999999999</v>
      </c>
      <c r="P732" s="181">
        <v>10.1929</v>
      </c>
      <c r="Q732" s="181">
        <v>9.3757000000000001</v>
      </c>
      <c r="R732" s="181">
        <v>19.588899999999999</v>
      </c>
      <c r="S732" s="124"/>
      <c r="T732" s="127"/>
      <c r="U732" s="128"/>
      <c r="V732" s="128"/>
      <c r="W732" s="128"/>
      <c r="X732" s="128"/>
      <c r="Y732" s="128"/>
      <c r="Z732" s="128"/>
      <c r="AA732" s="128"/>
      <c r="AB732" s="128"/>
      <c r="AC732" s="128"/>
      <c r="AD732" s="128"/>
      <c r="AE732" s="128"/>
      <c r="AF732" s="128"/>
      <c r="AG732" s="128"/>
      <c r="AH732" s="128"/>
    </row>
    <row r="733" spans="1:34" x14ac:dyDescent="0.3">
      <c r="A733" s="177" t="s">
        <v>1680</v>
      </c>
      <c r="B733" s="177" t="s">
        <v>1607</v>
      </c>
      <c r="C733" s="177">
        <v>135122</v>
      </c>
      <c r="D733" s="180">
        <v>44651</v>
      </c>
      <c r="E733" s="181">
        <v>16.690000000000001</v>
      </c>
      <c r="F733" s="181">
        <v>-0.1197</v>
      </c>
      <c r="G733" s="181">
        <v>0.84589999999999999</v>
      </c>
      <c r="H733" s="181">
        <v>0.6028</v>
      </c>
      <c r="I733" s="181">
        <v>0.18010000000000001</v>
      </c>
      <c r="J733" s="181">
        <v>0.90690000000000004</v>
      </c>
      <c r="K733" s="181">
        <v>-1.7657</v>
      </c>
      <c r="L733" s="181">
        <v>-1.1840999999999999</v>
      </c>
      <c r="M733" s="181">
        <v>5.5660999999999996</v>
      </c>
      <c r="N733" s="181">
        <v>9.5862999999999996</v>
      </c>
      <c r="O733" s="181">
        <v>9.2789000000000001</v>
      </c>
      <c r="P733" s="181">
        <v>8.8495000000000008</v>
      </c>
      <c r="Q733" s="181">
        <v>8.0284999999999993</v>
      </c>
      <c r="R733" s="181">
        <v>17.982800000000001</v>
      </c>
      <c r="S733" s="124"/>
      <c r="T733" s="127"/>
      <c r="U733" s="128"/>
      <c r="V733" s="128"/>
      <c r="W733" s="128"/>
      <c r="X733" s="128"/>
      <c r="Y733" s="128"/>
      <c r="Z733" s="128"/>
      <c r="AA733" s="128"/>
      <c r="AB733" s="128"/>
      <c r="AC733" s="128"/>
      <c r="AD733" s="128"/>
      <c r="AE733" s="128"/>
      <c r="AF733" s="128"/>
      <c r="AG733" s="128"/>
      <c r="AH733" s="128"/>
    </row>
    <row r="734" spans="1:34" x14ac:dyDescent="0.3">
      <c r="A734" s="177" t="s">
        <v>1680</v>
      </c>
      <c r="B734" s="177" t="s">
        <v>2014</v>
      </c>
      <c r="C734" s="177">
        <v>147496</v>
      </c>
      <c r="D734" s="180">
        <v>44651</v>
      </c>
      <c r="E734" s="181">
        <v>12.7387</v>
      </c>
      <c r="F734" s="181">
        <v>8.6E-3</v>
      </c>
      <c r="G734" s="181">
        <v>0.624</v>
      </c>
      <c r="H734" s="181">
        <v>0.64870000000000005</v>
      </c>
      <c r="I734" s="181">
        <v>0.64390000000000003</v>
      </c>
      <c r="J734" s="181">
        <v>1.5036</v>
      </c>
      <c r="K734" s="181">
        <v>0.46289999999999998</v>
      </c>
      <c r="L734" s="181">
        <v>1.5036</v>
      </c>
      <c r="M734" s="181">
        <v>5.1916000000000002</v>
      </c>
      <c r="N734" s="181">
        <v>7.1379000000000001</v>
      </c>
      <c r="O734" s="181"/>
      <c r="P734" s="181"/>
      <c r="Q734" s="181">
        <v>9.4344000000000001</v>
      </c>
      <c r="R734" s="181">
        <v>12.696899999999999</v>
      </c>
      <c r="S734" s="124"/>
      <c r="T734" s="127"/>
      <c r="U734" s="128"/>
      <c r="V734" s="128"/>
      <c r="W734" s="128"/>
      <c r="X734" s="128"/>
      <c r="Y734" s="128"/>
      <c r="Z734" s="128"/>
      <c r="AA734" s="128"/>
      <c r="AB734" s="128"/>
      <c r="AC734" s="128"/>
      <c r="AD734" s="128"/>
      <c r="AE734" s="128"/>
      <c r="AF734" s="128"/>
      <c r="AG734" s="128"/>
      <c r="AH734" s="128"/>
    </row>
    <row r="735" spans="1:34" x14ac:dyDescent="0.3">
      <c r="A735" s="177" t="s">
        <v>1680</v>
      </c>
      <c r="B735" s="177" t="s">
        <v>2015</v>
      </c>
      <c r="C735" s="177">
        <v>147494</v>
      </c>
      <c r="D735" s="180">
        <v>44651</v>
      </c>
      <c r="E735" s="181">
        <v>12.375999999999999</v>
      </c>
      <c r="F735" s="181">
        <v>5.7000000000000002E-3</v>
      </c>
      <c r="G735" s="181">
        <v>0.61460000000000004</v>
      </c>
      <c r="H735" s="181">
        <v>0.62770000000000004</v>
      </c>
      <c r="I735" s="181">
        <v>0.60150000000000003</v>
      </c>
      <c r="J735" s="181">
        <v>1.4426000000000001</v>
      </c>
      <c r="K735" s="181">
        <v>0.21049999999999999</v>
      </c>
      <c r="L735" s="181">
        <v>0.94620000000000004</v>
      </c>
      <c r="M735" s="181">
        <v>4.3507999999999996</v>
      </c>
      <c r="N735" s="181">
        <v>6.0496999999999996</v>
      </c>
      <c r="O735" s="181"/>
      <c r="P735" s="181"/>
      <c r="Q735" s="181">
        <v>8.2632999999999992</v>
      </c>
      <c r="R735" s="181">
        <v>11.470599999999999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77" t="s">
        <v>1680</v>
      </c>
      <c r="B736" s="177" t="s">
        <v>1585</v>
      </c>
      <c r="C736" s="177">
        <v>136567</v>
      </c>
      <c r="D736" s="180">
        <v>44651</v>
      </c>
      <c r="E736" s="181">
        <v>17.550999999999998</v>
      </c>
      <c r="F736" s="181">
        <v>7.9799999999999996E-2</v>
      </c>
      <c r="G736" s="181">
        <v>0.90259999999999996</v>
      </c>
      <c r="H736" s="181">
        <v>0.64800000000000002</v>
      </c>
      <c r="I736" s="181">
        <v>-3.4200000000000001E-2</v>
      </c>
      <c r="J736" s="181">
        <v>1.1468</v>
      </c>
      <c r="K736" s="181">
        <v>1.1352</v>
      </c>
      <c r="L736" s="181">
        <v>-1.14E-2</v>
      </c>
      <c r="M736" s="181">
        <v>5.2470999999999997</v>
      </c>
      <c r="N736" s="181">
        <v>10.0307</v>
      </c>
      <c r="O736" s="181">
        <v>10.0167</v>
      </c>
      <c r="P736" s="181">
        <v>8.7444000000000006</v>
      </c>
      <c r="Q736" s="181">
        <v>9.8102</v>
      </c>
      <c r="R736" s="181">
        <v>22.082100000000001</v>
      </c>
      <c r="S736" s="124"/>
      <c r="T736" s="127"/>
      <c r="U736" s="128"/>
      <c r="V736" s="128"/>
      <c r="W736" s="128"/>
      <c r="X736" s="128"/>
      <c r="Y736" s="128"/>
      <c r="Z736" s="128"/>
      <c r="AA736" s="128"/>
      <c r="AB736" s="128"/>
      <c r="AC736" s="128"/>
      <c r="AD736" s="128"/>
      <c r="AE736" s="128"/>
      <c r="AF736" s="128"/>
      <c r="AG736" s="128"/>
      <c r="AH736" s="128"/>
    </row>
    <row r="737" spans="1:34" x14ac:dyDescent="0.3">
      <c r="A737" s="177" t="s">
        <v>1680</v>
      </c>
      <c r="B737" s="177" t="s">
        <v>1608</v>
      </c>
      <c r="C737" s="177">
        <v>136563</v>
      </c>
      <c r="D737" s="180">
        <v>44651</v>
      </c>
      <c r="E737" s="181">
        <v>16.103000000000002</v>
      </c>
      <c r="F737" s="181">
        <v>7.46E-2</v>
      </c>
      <c r="G737" s="181">
        <v>0.88970000000000005</v>
      </c>
      <c r="H737" s="181">
        <v>0.62490000000000001</v>
      </c>
      <c r="I737" s="181">
        <v>-8.0699999999999994E-2</v>
      </c>
      <c r="J737" s="181">
        <v>1.0543</v>
      </c>
      <c r="K737" s="181">
        <v>0.92130000000000001</v>
      </c>
      <c r="L737" s="181">
        <v>-0.54969999999999997</v>
      </c>
      <c r="M737" s="181">
        <v>4.2670000000000003</v>
      </c>
      <c r="N737" s="181">
        <v>8.5693000000000001</v>
      </c>
      <c r="O737" s="181">
        <v>8.4248999999999992</v>
      </c>
      <c r="P737" s="181">
        <v>7.1197999999999997</v>
      </c>
      <c r="Q737" s="181">
        <v>8.2484000000000002</v>
      </c>
      <c r="R737" s="181">
        <v>20.332100000000001</v>
      </c>
      <c r="S737" s="124"/>
      <c r="T737" s="127"/>
      <c r="U737" s="128"/>
      <c r="V737" s="128"/>
      <c r="W737" s="128"/>
      <c r="X737" s="128"/>
      <c r="Y737" s="128"/>
      <c r="Z737" s="128"/>
      <c r="AA737" s="128"/>
      <c r="AB737" s="128"/>
      <c r="AC737" s="128"/>
      <c r="AD737" s="128"/>
      <c r="AE737" s="128"/>
      <c r="AF737" s="128"/>
      <c r="AG737" s="128"/>
      <c r="AH737" s="128"/>
    </row>
    <row r="738" spans="1:34" x14ac:dyDescent="0.3">
      <c r="A738" s="177" t="s">
        <v>1680</v>
      </c>
      <c r="B738" s="177" t="s">
        <v>1586</v>
      </c>
      <c r="C738" s="177">
        <v>140347</v>
      </c>
      <c r="D738" s="180">
        <v>44651</v>
      </c>
      <c r="E738" s="181">
        <v>19.312200000000001</v>
      </c>
      <c r="F738" s="181">
        <v>0.17949999999999999</v>
      </c>
      <c r="G738" s="181">
        <v>0.53620000000000001</v>
      </c>
      <c r="H738" s="181">
        <v>-0.15609999999999999</v>
      </c>
      <c r="I738" s="181">
        <v>-0.44850000000000001</v>
      </c>
      <c r="J738" s="181">
        <v>0.57230000000000003</v>
      </c>
      <c r="K738" s="181">
        <v>-0.38429999999999997</v>
      </c>
      <c r="L738" s="181">
        <v>-7.4999999999999997E-2</v>
      </c>
      <c r="M738" s="181">
        <v>4.7832999999999997</v>
      </c>
      <c r="N738" s="181">
        <v>9.6100999999999992</v>
      </c>
      <c r="O738" s="181">
        <v>10.6637</v>
      </c>
      <c r="P738" s="181">
        <v>9.9768000000000008</v>
      </c>
      <c r="Q738" s="181">
        <v>9.2123000000000008</v>
      </c>
      <c r="R738" s="181">
        <v>16.184799999999999</v>
      </c>
      <c r="S738" s="124"/>
      <c r="T738" s="127"/>
      <c r="U738" s="128"/>
      <c r="V738" s="128"/>
      <c r="W738" s="128"/>
      <c r="X738" s="128"/>
      <c r="Y738" s="128"/>
      <c r="Z738" s="128"/>
      <c r="AA738" s="128"/>
      <c r="AB738" s="128"/>
      <c r="AC738" s="128"/>
      <c r="AD738" s="128"/>
      <c r="AE738" s="128"/>
      <c r="AF738" s="128"/>
      <c r="AG738" s="128"/>
      <c r="AH738" s="128"/>
    </row>
    <row r="739" spans="1:34" x14ac:dyDescent="0.3">
      <c r="A739" s="177" t="s">
        <v>1680</v>
      </c>
      <c r="B739" s="177" t="s">
        <v>1609</v>
      </c>
      <c r="C739" s="177">
        <v>140351</v>
      </c>
      <c r="D739" s="180">
        <v>44651</v>
      </c>
      <c r="E739" s="181">
        <v>18.16</v>
      </c>
      <c r="F739" s="181">
        <v>0.17599999999999999</v>
      </c>
      <c r="G739" s="181">
        <v>0.52639999999999998</v>
      </c>
      <c r="H739" s="181">
        <v>-0.17860000000000001</v>
      </c>
      <c r="I739" s="181">
        <v>-0.49259999999999998</v>
      </c>
      <c r="J739" s="181">
        <v>0.46579999999999999</v>
      </c>
      <c r="K739" s="181">
        <v>-0.7167</v>
      </c>
      <c r="L739" s="181">
        <v>-0.76119999999999999</v>
      </c>
      <c r="M739" s="181">
        <v>3.6932</v>
      </c>
      <c r="N739" s="181">
        <v>8.1577000000000002</v>
      </c>
      <c r="O739" s="181">
        <v>9.4467999999999996</v>
      </c>
      <c r="P739" s="181">
        <v>8.8290000000000006</v>
      </c>
      <c r="Q739" s="181">
        <v>8.3164999999999996</v>
      </c>
      <c r="R739" s="181">
        <v>14.8415</v>
      </c>
      <c r="S739" s="124"/>
      <c r="T739" s="127"/>
      <c r="U739" s="128"/>
      <c r="V739" s="128"/>
      <c r="W739" s="128"/>
      <c r="X739" s="128"/>
      <c r="Y739" s="128"/>
      <c r="Z739" s="128"/>
      <c r="AA739" s="128"/>
      <c r="AB739" s="128"/>
      <c r="AC739" s="128"/>
      <c r="AD739" s="128"/>
      <c r="AE739" s="128"/>
      <c r="AF739" s="128"/>
      <c r="AG739" s="128"/>
      <c r="AH739" s="128"/>
    </row>
    <row r="740" spans="1:34" x14ac:dyDescent="0.3">
      <c r="A740" s="177" t="s">
        <v>1680</v>
      </c>
      <c r="B740" s="177" t="s">
        <v>1610</v>
      </c>
      <c r="C740" s="177">
        <v>144461</v>
      </c>
      <c r="D740" s="180">
        <v>44651</v>
      </c>
      <c r="E740" s="181">
        <v>12.709</v>
      </c>
      <c r="F740" s="181">
        <v>-3.8999999999999998E-3</v>
      </c>
      <c r="G740" s="181">
        <v>0.79710000000000003</v>
      </c>
      <c r="H740" s="181">
        <v>0.71479999999999999</v>
      </c>
      <c r="I740" s="181">
        <v>0.37280000000000002</v>
      </c>
      <c r="J740" s="181">
        <v>1.0608</v>
      </c>
      <c r="K740" s="181">
        <v>-0.45040000000000002</v>
      </c>
      <c r="L740" s="181">
        <v>8.0299999999999996E-2</v>
      </c>
      <c r="M740" s="181">
        <v>4.4118000000000004</v>
      </c>
      <c r="N740" s="181">
        <v>9.6776</v>
      </c>
      <c r="O740" s="181">
        <v>7.58</v>
      </c>
      <c r="P740" s="181"/>
      <c r="Q740" s="181">
        <v>6.8966000000000003</v>
      </c>
      <c r="R740" s="181">
        <v>18.372199999999999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77" t="s">
        <v>1680</v>
      </c>
      <c r="B741" s="177" t="s">
        <v>1587</v>
      </c>
      <c r="C741" s="177">
        <v>144466</v>
      </c>
      <c r="D741" s="180">
        <v>44651</v>
      </c>
      <c r="E741" s="181">
        <v>13.446099999999999</v>
      </c>
      <c r="F741" s="181">
        <v>0</v>
      </c>
      <c r="G741" s="181">
        <v>0.80820000000000003</v>
      </c>
      <c r="H741" s="181">
        <v>0.73950000000000005</v>
      </c>
      <c r="I741" s="181">
        <v>0.42199999999999999</v>
      </c>
      <c r="J741" s="181">
        <v>1.1685000000000001</v>
      </c>
      <c r="K741" s="181">
        <v>-0.1404</v>
      </c>
      <c r="L741" s="181">
        <v>0.71460000000000001</v>
      </c>
      <c r="M741" s="181">
        <v>5.415</v>
      </c>
      <c r="N741" s="181">
        <v>11.091699999999999</v>
      </c>
      <c r="O741" s="181">
        <v>9.2258999999999993</v>
      </c>
      <c r="P741" s="181"/>
      <c r="Q741" s="181">
        <v>8.5864999999999991</v>
      </c>
      <c r="R741" s="181">
        <v>19.994</v>
      </c>
      <c r="S741" s="124"/>
      <c r="T741" s="127"/>
      <c r="U741" s="128"/>
      <c r="V741" s="128"/>
      <c r="W741" s="128"/>
      <c r="X741" s="128"/>
      <c r="Y741" s="128"/>
      <c r="Z741" s="128"/>
      <c r="AA741" s="128"/>
      <c r="AB741" s="128"/>
      <c r="AC741" s="128"/>
      <c r="AD741" s="128"/>
      <c r="AE741" s="128"/>
      <c r="AF741" s="128"/>
      <c r="AG741" s="128"/>
      <c r="AH741" s="128"/>
    </row>
    <row r="742" spans="1:34" x14ac:dyDescent="0.3">
      <c r="A742" s="177" t="s">
        <v>1680</v>
      </c>
      <c r="B742" s="177" t="s">
        <v>1611</v>
      </c>
      <c r="C742" s="177">
        <v>101585</v>
      </c>
      <c r="D742" s="180">
        <v>44651</v>
      </c>
      <c r="E742" s="181">
        <v>48.279000000000003</v>
      </c>
      <c r="F742" s="181">
        <v>-2.69E-2</v>
      </c>
      <c r="G742" s="181">
        <v>0.37209999999999999</v>
      </c>
      <c r="H742" s="181">
        <v>0.53100000000000003</v>
      </c>
      <c r="I742" s="181">
        <v>0.3367</v>
      </c>
      <c r="J742" s="181">
        <v>1.5887</v>
      </c>
      <c r="K742" s="181">
        <v>1.1100000000000001</v>
      </c>
      <c r="L742" s="181">
        <v>1.3243</v>
      </c>
      <c r="M742" s="181">
        <v>5.5833000000000004</v>
      </c>
      <c r="N742" s="181">
        <v>13.0259</v>
      </c>
      <c r="O742" s="181">
        <v>9.4499999999999993</v>
      </c>
      <c r="P742" s="181">
        <v>8.2127999999999997</v>
      </c>
      <c r="Q742" s="181">
        <v>9.3884000000000007</v>
      </c>
      <c r="R742" s="181">
        <v>21.011399999999998</v>
      </c>
      <c r="S742" s="124"/>
      <c r="T742" s="127"/>
      <c r="U742" s="128"/>
      <c r="V742" s="128"/>
      <c r="W742" s="128"/>
      <c r="X742" s="128"/>
      <c r="Y742" s="128"/>
      <c r="Z742" s="128"/>
      <c r="AA742" s="128"/>
      <c r="AB742" s="128"/>
      <c r="AC742" s="128"/>
      <c r="AD742" s="128"/>
      <c r="AE742" s="128"/>
      <c r="AF742" s="128"/>
      <c r="AG742" s="128"/>
      <c r="AH742" s="128"/>
    </row>
    <row r="743" spans="1:34" x14ac:dyDescent="0.3">
      <c r="A743" s="177" t="s">
        <v>1680</v>
      </c>
      <c r="B743" s="177" t="s">
        <v>1588</v>
      </c>
      <c r="C743" s="177">
        <v>119128</v>
      </c>
      <c r="D743" s="180">
        <v>44651</v>
      </c>
      <c r="E743" s="181">
        <v>52.414999999999999</v>
      </c>
      <c r="F743" s="181">
        <v>-2.29E-2</v>
      </c>
      <c r="G743" s="181">
        <v>0.37919999999999998</v>
      </c>
      <c r="H743" s="181">
        <v>0.54859999999999998</v>
      </c>
      <c r="I743" s="181">
        <v>0.37340000000000001</v>
      </c>
      <c r="J743" s="181">
        <v>1.6700999999999999</v>
      </c>
      <c r="K743" s="181">
        <v>1.3242</v>
      </c>
      <c r="L743" s="181">
        <v>1.7588999999999999</v>
      </c>
      <c r="M743" s="181">
        <v>6.2603</v>
      </c>
      <c r="N743" s="181">
        <v>13.9779</v>
      </c>
      <c r="O743" s="181">
        <v>10.299300000000001</v>
      </c>
      <c r="P743" s="181">
        <v>9.3775999999999993</v>
      </c>
      <c r="Q743" s="181">
        <v>10.3652</v>
      </c>
      <c r="R743" s="181">
        <v>21.987300000000001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77" t="s">
        <v>1680</v>
      </c>
      <c r="B744" s="177" t="s">
        <v>1775</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1680</v>
      </c>
      <c r="B745" s="177" t="s">
        <v>1776</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1680</v>
      </c>
      <c r="B746" s="177" t="s">
        <v>1612</v>
      </c>
      <c r="C746" s="177">
        <v>133051</v>
      </c>
      <c r="D746" s="180">
        <v>44651</v>
      </c>
      <c r="E746" s="181">
        <v>17.2</v>
      </c>
      <c r="F746" s="181">
        <v>0</v>
      </c>
      <c r="G746" s="181">
        <v>0.2331</v>
      </c>
      <c r="H746" s="181">
        <v>0.35010000000000002</v>
      </c>
      <c r="I746" s="181">
        <v>0.29149999999999998</v>
      </c>
      <c r="J746" s="181">
        <v>0.93899999999999995</v>
      </c>
      <c r="K746" s="181">
        <v>1.9560999999999999</v>
      </c>
      <c r="L746" s="181">
        <v>2.5640999999999998</v>
      </c>
      <c r="M746" s="181">
        <v>5.4568000000000003</v>
      </c>
      <c r="N746" s="181">
        <v>8.0402000000000005</v>
      </c>
      <c r="O746" s="181">
        <v>7.6883999999999997</v>
      </c>
      <c r="P746" s="181">
        <v>7.2831999999999999</v>
      </c>
      <c r="Q746" s="181">
        <v>7.6866000000000003</v>
      </c>
      <c r="R746" s="181">
        <v>16.329899999999999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1680</v>
      </c>
      <c r="B747" s="177" t="s">
        <v>1589</v>
      </c>
      <c r="C747" s="177">
        <v>133054</v>
      </c>
      <c r="D747" s="180">
        <v>44651</v>
      </c>
      <c r="E747" s="181">
        <v>18.170000000000002</v>
      </c>
      <c r="F747" s="181">
        <v>0</v>
      </c>
      <c r="G747" s="181">
        <v>0.27589999999999998</v>
      </c>
      <c r="H747" s="181">
        <v>0.33129999999999998</v>
      </c>
      <c r="I747" s="181">
        <v>0.33129999999999998</v>
      </c>
      <c r="J747" s="181">
        <v>1.0005999999999999</v>
      </c>
      <c r="K747" s="181">
        <v>2.1360000000000001</v>
      </c>
      <c r="L747" s="181">
        <v>2.8879000000000001</v>
      </c>
      <c r="M747" s="181">
        <v>5.9474999999999998</v>
      </c>
      <c r="N747" s="181">
        <v>8.6722000000000001</v>
      </c>
      <c r="O747" s="181">
        <v>8.3536999999999999</v>
      </c>
      <c r="P747" s="181">
        <v>8.0236999999999998</v>
      </c>
      <c r="Q747" s="181">
        <v>8.4962999999999997</v>
      </c>
      <c r="R747" s="181">
        <v>17.059200000000001</v>
      </c>
      <c r="S747" s="124"/>
      <c r="T747" s="127"/>
      <c r="U747" s="128"/>
      <c r="V747" s="128"/>
      <c r="W747" s="128"/>
      <c r="X747" s="128"/>
      <c r="Y747" s="128"/>
      <c r="Z747" s="128"/>
      <c r="AA747" s="128"/>
      <c r="AB747" s="128"/>
      <c r="AC747" s="128"/>
      <c r="AD747" s="128"/>
      <c r="AE747" s="128"/>
      <c r="AF747" s="128"/>
      <c r="AG747" s="128"/>
      <c r="AH747" s="128"/>
    </row>
    <row r="748" spans="1:34" x14ac:dyDescent="0.3">
      <c r="A748" s="177" t="s">
        <v>1680</v>
      </c>
      <c r="B748" s="177" t="s">
        <v>1613</v>
      </c>
      <c r="C748" s="177">
        <v>114982</v>
      </c>
      <c r="D748" s="180">
        <v>44651</v>
      </c>
      <c r="E748" s="181">
        <v>20.9055</v>
      </c>
      <c r="F748" s="181">
        <v>-1.9E-3</v>
      </c>
      <c r="G748" s="181">
        <v>0.87819999999999998</v>
      </c>
      <c r="H748" s="181">
        <v>0.99960000000000004</v>
      </c>
      <c r="I748" s="181">
        <v>0.93959999999999999</v>
      </c>
      <c r="J748" s="181">
        <v>1.3507</v>
      </c>
      <c r="K748" s="181">
        <v>0.12839999999999999</v>
      </c>
      <c r="L748" s="181">
        <v>0.4637</v>
      </c>
      <c r="M748" s="181">
        <v>4.5678000000000001</v>
      </c>
      <c r="N748" s="181">
        <v>7.3640999999999996</v>
      </c>
      <c r="O748" s="181">
        <v>8.4274000000000004</v>
      </c>
      <c r="P748" s="181">
        <v>5.9603999999999999</v>
      </c>
      <c r="Q748" s="181">
        <v>6.8857999999999997</v>
      </c>
      <c r="R748" s="181">
        <v>16.472100000000001</v>
      </c>
      <c r="S748" s="124"/>
      <c r="T748" s="127"/>
      <c r="U748" s="128"/>
      <c r="V748" s="128"/>
      <c r="W748" s="128"/>
      <c r="X748" s="128"/>
      <c r="Y748" s="128"/>
      <c r="Z748" s="128"/>
      <c r="AA748" s="128"/>
      <c r="AB748" s="128"/>
      <c r="AC748" s="128"/>
      <c r="AD748" s="128"/>
      <c r="AE748" s="128"/>
      <c r="AF748" s="128"/>
      <c r="AG748" s="128"/>
      <c r="AH748" s="128"/>
    </row>
    <row r="749" spans="1:34" x14ac:dyDescent="0.3">
      <c r="A749" s="177" t="s">
        <v>1680</v>
      </c>
      <c r="B749" s="177" t="s">
        <v>1590</v>
      </c>
      <c r="C749" s="177">
        <v>118452</v>
      </c>
      <c r="D749" s="180">
        <v>44651</v>
      </c>
      <c r="E749" s="181">
        <v>22.829899999999999</v>
      </c>
      <c r="F749" s="181">
        <v>8.9999999999999998E-4</v>
      </c>
      <c r="G749" s="181">
        <v>0.86639999999999995</v>
      </c>
      <c r="H749" s="181">
        <v>0.99850000000000005</v>
      </c>
      <c r="I749" s="181">
        <v>0.95740000000000003</v>
      </c>
      <c r="J749" s="181">
        <v>1.4198</v>
      </c>
      <c r="K749" s="181">
        <v>0.35339999999999999</v>
      </c>
      <c r="L749" s="181">
        <v>0.94220000000000004</v>
      </c>
      <c r="M749" s="181">
        <v>5.3423999999999996</v>
      </c>
      <c r="N749" s="181">
        <v>8.3948</v>
      </c>
      <c r="O749" s="181">
        <v>9.5074000000000005</v>
      </c>
      <c r="P749" s="181">
        <v>7.3388</v>
      </c>
      <c r="Q749" s="181">
        <v>7.6271000000000004</v>
      </c>
      <c r="R749" s="181">
        <v>17.613199999999999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77" t="s">
        <v>1680</v>
      </c>
      <c r="B750" s="177" t="s">
        <v>1591</v>
      </c>
      <c r="C750" s="177">
        <v>118477</v>
      </c>
      <c r="D750" s="180">
        <v>44651</v>
      </c>
      <c r="E750" s="181">
        <v>26.66</v>
      </c>
      <c r="F750" s="181">
        <v>-3.7499999999999999E-2</v>
      </c>
      <c r="G750" s="181">
        <v>0.30099999999999999</v>
      </c>
      <c r="H750" s="181">
        <v>0.22559999999999999</v>
      </c>
      <c r="I750" s="181">
        <v>0.22559999999999999</v>
      </c>
      <c r="J750" s="181">
        <v>0.71779999999999999</v>
      </c>
      <c r="K750" s="181">
        <v>7.51E-2</v>
      </c>
      <c r="L750" s="181">
        <v>1.3688</v>
      </c>
      <c r="M750" s="181">
        <v>5.0019999999999998</v>
      </c>
      <c r="N750" s="181">
        <v>8.6831999999999994</v>
      </c>
      <c r="O750" s="181">
        <v>8.5827000000000009</v>
      </c>
      <c r="P750" s="181">
        <v>7.4059999999999997</v>
      </c>
      <c r="Q750" s="181">
        <v>7.6864999999999997</v>
      </c>
      <c r="R750" s="181">
        <v>17.5307</v>
      </c>
      <c r="S750" s="124"/>
      <c r="T750" s="127"/>
      <c r="U750" s="128"/>
      <c r="V750" s="128"/>
      <c r="W750" s="128"/>
      <c r="X750" s="128"/>
      <c r="Y750" s="128"/>
      <c r="Z750" s="128"/>
      <c r="AA750" s="128"/>
      <c r="AB750" s="128"/>
      <c r="AC750" s="128"/>
      <c r="AD750" s="128"/>
      <c r="AE750" s="128"/>
      <c r="AF750" s="128"/>
      <c r="AG750" s="128"/>
      <c r="AH750" s="128"/>
    </row>
    <row r="751" spans="1:34" x14ac:dyDescent="0.3">
      <c r="A751" s="177" t="s">
        <v>1680</v>
      </c>
      <c r="B751" s="177" t="s">
        <v>1614</v>
      </c>
      <c r="C751" s="177">
        <v>108995</v>
      </c>
      <c r="D751" s="180">
        <v>44651</v>
      </c>
      <c r="E751" s="181">
        <v>24.81</v>
      </c>
      <c r="F751" s="181">
        <v>-4.0300000000000002E-2</v>
      </c>
      <c r="G751" s="181">
        <v>0.28289999999999998</v>
      </c>
      <c r="H751" s="181">
        <v>0.2019</v>
      </c>
      <c r="I751" s="181">
        <v>0.2019</v>
      </c>
      <c r="J751" s="181">
        <v>0.64910000000000001</v>
      </c>
      <c r="K751" s="181">
        <v>-0.161</v>
      </c>
      <c r="L751" s="181">
        <v>0.85370000000000001</v>
      </c>
      <c r="M751" s="181">
        <v>4.1562000000000001</v>
      </c>
      <c r="N751" s="181">
        <v>7.5423</v>
      </c>
      <c r="O751" s="181">
        <v>7.4768999999999997</v>
      </c>
      <c r="P751" s="181">
        <v>6.3220000000000001</v>
      </c>
      <c r="Q751" s="181">
        <v>6.7977999999999996</v>
      </c>
      <c r="R751" s="181">
        <v>16.340800000000002</v>
      </c>
      <c r="S751" s="124"/>
      <c r="T751" s="127"/>
      <c r="U751" s="128"/>
      <c r="V751" s="128"/>
      <c r="W751" s="128"/>
      <c r="X751" s="128"/>
      <c r="Y751" s="128"/>
      <c r="Z751" s="128"/>
      <c r="AA751" s="128"/>
      <c r="AB751" s="128"/>
      <c r="AC751" s="128"/>
      <c r="AD751" s="128"/>
      <c r="AE751" s="128"/>
      <c r="AF751" s="128"/>
      <c r="AG751" s="128"/>
      <c r="AH751" s="128"/>
    </row>
    <row r="752" spans="1:34" x14ac:dyDescent="0.3">
      <c r="A752" s="177" t="s">
        <v>1680</v>
      </c>
      <c r="B752" s="177" t="s">
        <v>1592</v>
      </c>
      <c r="C752" s="177">
        <v>146457</v>
      </c>
      <c r="D752" s="180">
        <v>44651</v>
      </c>
      <c r="E752" s="181">
        <v>13.171900000000001</v>
      </c>
      <c r="F752" s="181">
        <v>9.2700000000000005E-2</v>
      </c>
      <c r="G752" s="181">
        <v>0.84289999999999998</v>
      </c>
      <c r="H752" s="181">
        <v>0.82279999999999998</v>
      </c>
      <c r="I752" s="181">
        <v>0.67800000000000005</v>
      </c>
      <c r="J752" s="181">
        <v>1.4995000000000001</v>
      </c>
      <c r="K752" s="181">
        <v>-0.97209999999999996</v>
      </c>
      <c r="L752" s="181">
        <v>0.1201</v>
      </c>
      <c r="M752" s="181">
        <v>4.5887000000000002</v>
      </c>
      <c r="N752" s="181">
        <v>8.9459999999999997</v>
      </c>
      <c r="O752" s="181">
        <v>8.9854000000000003</v>
      </c>
      <c r="P752" s="181"/>
      <c r="Q752" s="181">
        <v>9.3938000000000006</v>
      </c>
      <c r="R752" s="181">
        <v>14.9876</v>
      </c>
      <c r="S752" s="124"/>
      <c r="T752" s="127"/>
      <c r="U752" s="128"/>
      <c r="V752" s="128"/>
      <c r="W752" s="128"/>
      <c r="X752" s="128"/>
      <c r="Y752" s="128"/>
      <c r="Z752" s="128"/>
      <c r="AA752" s="128"/>
      <c r="AB752" s="128"/>
      <c r="AC752" s="128"/>
      <c r="AD752" s="128"/>
      <c r="AE752" s="128"/>
      <c r="AF752" s="128"/>
      <c r="AG752" s="128"/>
      <c r="AH752" s="128"/>
    </row>
    <row r="753" spans="1:34" x14ac:dyDescent="0.3">
      <c r="A753" s="177" t="s">
        <v>1680</v>
      </c>
      <c r="B753" s="177" t="s">
        <v>1615</v>
      </c>
      <c r="C753" s="177">
        <v>146456</v>
      </c>
      <c r="D753" s="180">
        <v>44651</v>
      </c>
      <c r="E753" s="181">
        <v>12.4772</v>
      </c>
      <c r="F753" s="181">
        <v>8.8200000000000001E-2</v>
      </c>
      <c r="G753" s="181">
        <v>0.82750000000000001</v>
      </c>
      <c r="H753" s="181">
        <v>0.78839999999999999</v>
      </c>
      <c r="I753" s="181">
        <v>0.61119999999999997</v>
      </c>
      <c r="J753" s="181">
        <v>1.3492</v>
      </c>
      <c r="K753" s="181">
        <v>-1.3871</v>
      </c>
      <c r="L753" s="181">
        <v>-0.72330000000000005</v>
      </c>
      <c r="M753" s="181">
        <v>3.2667000000000002</v>
      </c>
      <c r="N753" s="181">
        <v>7.1151</v>
      </c>
      <c r="O753" s="181">
        <v>7.0918999999999999</v>
      </c>
      <c r="P753" s="181"/>
      <c r="Q753" s="181">
        <v>7.4790999999999999</v>
      </c>
      <c r="R753" s="181">
        <v>13.036300000000001</v>
      </c>
      <c r="S753" s="124"/>
      <c r="T753" s="127"/>
      <c r="U753" s="128"/>
      <c r="V753" s="128"/>
      <c r="W753" s="128"/>
      <c r="X753" s="128"/>
      <c r="Y753" s="128"/>
      <c r="Z753" s="128"/>
      <c r="AA753" s="128"/>
      <c r="AB753" s="128"/>
      <c r="AC753" s="128"/>
      <c r="AD753" s="128"/>
      <c r="AE753" s="128"/>
      <c r="AF753" s="128"/>
      <c r="AG753" s="128"/>
      <c r="AH753" s="128"/>
    </row>
    <row r="754" spans="1:34" x14ac:dyDescent="0.3">
      <c r="A754" s="177" t="s">
        <v>1680</v>
      </c>
      <c r="B754" s="177" t="s">
        <v>1616</v>
      </c>
      <c r="C754" s="177">
        <v>131372</v>
      </c>
      <c r="D754" s="180">
        <v>44651</v>
      </c>
      <c r="E754" s="181">
        <v>18.598400000000002</v>
      </c>
      <c r="F754" s="181">
        <v>5.4300000000000001E-2</v>
      </c>
      <c r="G754" s="181">
        <v>0.42709999999999998</v>
      </c>
      <c r="H754" s="181">
        <v>0.52100000000000002</v>
      </c>
      <c r="I754" s="181">
        <v>0.50800000000000001</v>
      </c>
      <c r="J754" s="181">
        <v>1.0573999999999999</v>
      </c>
      <c r="K754" s="181">
        <v>1.5579000000000001</v>
      </c>
      <c r="L754" s="181">
        <v>3.3605999999999998</v>
      </c>
      <c r="M754" s="181">
        <v>7.2497999999999996</v>
      </c>
      <c r="N754" s="181">
        <v>10.868399999999999</v>
      </c>
      <c r="O754" s="181">
        <v>9.3945000000000007</v>
      </c>
      <c r="P754" s="181">
        <v>8.8225999999999996</v>
      </c>
      <c r="Q754" s="181">
        <v>8.6630000000000003</v>
      </c>
      <c r="R754" s="181">
        <v>17.991499999999998</v>
      </c>
      <c r="S754" s="124"/>
      <c r="T754" s="127"/>
      <c r="U754" s="128"/>
      <c r="V754" s="128"/>
      <c r="W754" s="128"/>
      <c r="X754" s="128"/>
      <c r="Y754" s="128"/>
      <c r="Z754" s="128"/>
      <c r="AA754" s="128"/>
      <c r="AB754" s="128"/>
      <c r="AC754" s="128"/>
      <c r="AD754" s="128"/>
      <c r="AE754" s="128"/>
      <c r="AF754" s="128"/>
      <c r="AG754" s="128"/>
      <c r="AH754" s="128"/>
    </row>
    <row r="755" spans="1:34" x14ac:dyDescent="0.3">
      <c r="A755" s="177" t="s">
        <v>1680</v>
      </c>
      <c r="B755" s="177" t="s">
        <v>1593</v>
      </c>
      <c r="C755" s="177">
        <v>131373</v>
      </c>
      <c r="D755" s="180">
        <v>44651</v>
      </c>
      <c r="E755" s="181">
        <v>19.716200000000001</v>
      </c>
      <c r="F755" s="181">
        <v>5.7299999999999997E-2</v>
      </c>
      <c r="G755" s="181">
        <v>0.435</v>
      </c>
      <c r="H755" s="181">
        <v>0.54049999999999998</v>
      </c>
      <c r="I755" s="181">
        <v>0.54669999999999996</v>
      </c>
      <c r="J755" s="181">
        <v>1.1435</v>
      </c>
      <c r="K755" s="181">
        <v>1.8088</v>
      </c>
      <c r="L755" s="181">
        <v>3.8782999999999999</v>
      </c>
      <c r="M755" s="181">
        <v>8.0510999999999999</v>
      </c>
      <c r="N755" s="181">
        <v>11.9634</v>
      </c>
      <c r="O755" s="181">
        <v>10.4186</v>
      </c>
      <c r="P755" s="181">
        <v>9.7217000000000002</v>
      </c>
      <c r="Q755" s="181">
        <v>9.5154999999999994</v>
      </c>
      <c r="R755" s="181">
        <v>19.139500000000002</v>
      </c>
      <c r="S755" s="124"/>
      <c r="T755" s="127"/>
      <c r="U755" s="128"/>
      <c r="V755" s="128"/>
      <c r="W755" s="128"/>
      <c r="X755" s="128"/>
      <c r="Y755" s="128"/>
      <c r="Z755" s="128"/>
      <c r="AA755" s="128"/>
      <c r="AB755" s="128"/>
      <c r="AC755" s="128"/>
      <c r="AD755" s="128"/>
      <c r="AE755" s="128"/>
      <c r="AF755" s="128"/>
      <c r="AG755" s="128"/>
      <c r="AH755" s="128"/>
    </row>
    <row r="756" spans="1:34" x14ac:dyDescent="0.3">
      <c r="A756" s="177" t="s">
        <v>1680</v>
      </c>
      <c r="B756" s="177" t="s">
        <v>1594</v>
      </c>
      <c r="C756" s="177">
        <v>119802</v>
      </c>
      <c r="D756" s="180">
        <v>44651</v>
      </c>
      <c r="E756" s="181">
        <v>25.058</v>
      </c>
      <c r="F756" s="181">
        <v>-0.1275</v>
      </c>
      <c r="G756" s="181">
        <v>0.55379999999999996</v>
      </c>
      <c r="H756" s="181">
        <v>0.53359999999999996</v>
      </c>
      <c r="I756" s="181">
        <v>0.57399999999999995</v>
      </c>
      <c r="J756" s="181">
        <v>1.7212000000000001</v>
      </c>
      <c r="K756" s="181">
        <v>1.4699</v>
      </c>
      <c r="L756" s="181">
        <v>2.988</v>
      </c>
      <c r="M756" s="181">
        <v>7.7346000000000004</v>
      </c>
      <c r="N756" s="181">
        <v>13.9414</v>
      </c>
      <c r="O756" s="181">
        <v>10.266999999999999</v>
      </c>
      <c r="P756" s="181">
        <v>8.7635000000000005</v>
      </c>
      <c r="Q756" s="181">
        <v>9.2256</v>
      </c>
      <c r="R756" s="181">
        <v>23.927099999999999</v>
      </c>
      <c r="S756" s="124"/>
      <c r="T756" s="127"/>
      <c r="U756" s="128"/>
      <c r="V756" s="128"/>
      <c r="W756" s="128"/>
      <c r="X756" s="128"/>
      <c r="Y756" s="128"/>
      <c r="Z756" s="128"/>
      <c r="AA756" s="128"/>
      <c r="AB756" s="128"/>
      <c r="AC756" s="128"/>
      <c r="AD756" s="128"/>
      <c r="AE756" s="128"/>
      <c r="AF756" s="128"/>
      <c r="AG756" s="128"/>
      <c r="AH756" s="128"/>
    </row>
    <row r="757" spans="1:34" x14ac:dyDescent="0.3">
      <c r="A757" s="177" t="s">
        <v>1680</v>
      </c>
      <c r="B757" s="177" t="s">
        <v>1617</v>
      </c>
      <c r="C757" s="177">
        <v>115887</v>
      </c>
      <c r="D757" s="180">
        <v>44651</v>
      </c>
      <c r="E757" s="181">
        <v>23.260999999999999</v>
      </c>
      <c r="F757" s="181">
        <v>-0.1331</v>
      </c>
      <c r="G757" s="181">
        <v>0.5403</v>
      </c>
      <c r="H757" s="181">
        <v>0.51419999999999999</v>
      </c>
      <c r="I757" s="181">
        <v>0.53590000000000004</v>
      </c>
      <c r="J757" s="181">
        <v>1.643</v>
      </c>
      <c r="K757" s="181">
        <v>1.2447999999999999</v>
      </c>
      <c r="L757" s="181">
        <v>2.5301</v>
      </c>
      <c r="M757" s="181">
        <v>7.016</v>
      </c>
      <c r="N757" s="181">
        <v>12.923</v>
      </c>
      <c r="O757" s="181">
        <v>9.2794000000000008</v>
      </c>
      <c r="P757" s="181">
        <v>7.8353000000000002</v>
      </c>
      <c r="Q757" s="181">
        <v>8.4074000000000009</v>
      </c>
      <c r="R757" s="181">
        <v>22.8368</v>
      </c>
      <c r="S757" s="124"/>
      <c r="T757" s="127"/>
      <c r="U757" s="128"/>
      <c r="V757" s="128"/>
      <c r="W757" s="128"/>
      <c r="X757" s="128"/>
      <c r="Y757" s="128"/>
      <c r="Z757" s="128"/>
      <c r="AA757" s="128"/>
      <c r="AB757" s="128"/>
      <c r="AC757" s="128"/>
      <c r="AD757" s="128"/>
      <c r="AE757" s="128"/>
      <c r="AF757" s="128"/>
      <c r="AG757" s="128"/>
      <c r="AH757" s="128"/>
    </row>
    <row r="758" spans="1:34" x14ac:dyDescent="0.3">
      <c r="A758" s="177" t="s">
        <v>1680</v>
      </c>
      <c r="B758" s="177" t="s">
        <v>1595</v>
      </c>
      <c r="C758" s="177">
        <v>140444</v>
      </c>
      <c r="D758" s="180">
        <v>44651</v>
      </c>
      <c r="E758" s="181">
        <v>17.1937</v>
      </c>
      <c r="F758" s="181">
        <v>2.8500000000000001E-2</v>
      </c>
      <c r="G758" s="181">
        <v>0.41289999999999999</v>
      </c>
      <c r="H758" s="181">
        <v>0.318</v>
      </c>
      <c r="I758" s="181">
        <v>0.58150000000000002</v>
      </c>
      <c r="J758" s="181">
        <v>2.3275999999999999</v>
      </c>
      <c r="K758" s="181">
        <v>0.52439999999999998</v>
      </c>
      <c r="L758" s="181">
        <v>1.369</v>
      </c>
      <c r="M758" s="181">
        <v>8.2617999999999991</v>
      </c>
      <c r="N758" s="181">
        <v>14.153600000000001</v>
      </c>
      <c r="O758" s="181">
        <v>13.6364</v>
      </c>
      <c r="P758" s="181">
        <v>10.803100000000001</v>
      </c>
      <c r="Q758" s="181">
        <v>11.0707</v>
      </c>
      <c r="R758" s="181">
        <v>25.9773</v>
      </c>
      <c r="S758" s="124"/>
      <c r="T758" s="127"/>
      <c r="U758" s="128"/>
      <c r="V758" s="128"/>
      <c r="W758" s="128"/>
      <c r="X758" s="128"/>
      <c r="Y758" s="128"/>
      <c r="Z758" s="128"/>
      <c r="AA758" s="128"/>
      <c r="AB758" s="128"/>
      <c r="AC758" s="128"/>
      <c r="AD758" s="128"/>
      <c r="AE758" s="128"/>
      <c r="AF758" s="128"/>
      <c r="AG758" s="128"/>
      <c r="AH758" s="128"/>
    </row>
    <row r="759" spans="1:34" x14ac:dyDescent="0.3">
      <c r="A759" s="177" t="s">
        <v>1680</v>
      </c>
      <c r="B759" s="177" t="s">
        <v>1618</v>
      </c>
      <c r="C759" s="177">
        <v>140447</v>
      </c>
      <c r="D759" s="180">
        <v>44651</v>
      </c>
      <c r="E759" s="181">
        <v>15.5945</v>
      </c>
      <c r="F759" s="181">
        <v>2.3699999999999999E-2</v>
      </c>
      <c r="G759" s="181">
        <v>0.39789999999999998</v>
      </c>
      <c r="H759" s="181">
        <v>0.28420000000000001</v>
      </c>
      <c r="I759" s="181">
        <v>0.51180000000000003</v>
      </c>
      <c r="J759" s="181">
        <v>2.1631999999999998</v>
      </c>
      <c r="K759" s="181">
        <v>5.45E-2</v>
      </c>
      <c r="L759" s="181">
        <v>0.4425</v>
      </c>
      <c r="M759" s="181">
        <v>6.7956000000000003</v>
      </c>
      <c r="N759" s="181">
        <v>12.115600000000001</v>
      </c>
      <c r="O759" s="181">
        <v>11.741400000000001</v>
      </c>
      <c r="P759" s="181">
        <v>8.7452000000000005</v>
      </c>
      <c r="Q759" s="181">
        <v>8.9898000000000007</v>
      </c>
      <c r="R759" s="181">
        <v>23.827999999999999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1680</v>
      </c>
      <c r="B760" s="177" t="s">
        <v>1596</v>
      </c>
      <c r="C760" s="177">
        <v>145693</v>
      </c>
      <c r="D760" s="180">
        <v>44651</v>
      </c>
      <c r="E760" s="181">
        <v>15.118</v>
      </c>
      <c r="F760" s="181">
        <v>-4.6300000000000001E-2</v>
      </c>
      <c r="G760" s="181">
        <v>0.90780000000000005</v>
      </c>
      <c r="H760" s="181">
        <v>0.77990000000000004</v>
      </c>
      <c r="I760" s="181">
        <v>0.63239999999999996</v>
      </c>
      <c r="J760" s="181">
        <v>1.538</v>
      </c>
      <c r="K760" s="181">
        <v>-4.6300000000000001E-2</v>
      </c>
      <c r="L760" s="181">
        <v>1.0899000000000001</v>
      </c>
      <c r="M760" s="181">
        <v>6.4123000000000001</v>
      </c>
      <c r="N760" s="181">
        <v>12.1264</v>
      </c>
      <c r="O760" s="181">
        <v>13.379899999999999</v>
      </c>
      <c r="P760" s="181"/>
      <c r="Q760" s="181">
        <v>13.3956</v>
      </c>
      <c r="R760" s="181">
        <v>23.8</v>
      </c>
      <c r="S760" s="124"/>
      <c r="T760" s="127"/>
      <c r="U760" s="128"/>
      <c r="V760" s="128"/>
      <c r="W760" s="128"/>
      <c r="X760" s="128"/>
      <c r="Y760" s="128"/>
      <c r="Z760" s="128"/>
      <c r="AA760" s="128"/>
      <c r="AB760" s="128"/>
      <c r="AC760" s="128"/>
      <c r="AD760" s="128"/>
      <c r="AE760" s="128"/>
      <c r="AF760" s="128"/>
      <c r="AG760" s="128"/>
      <c r="AH760" s="128"/>
    </row>
    <row r="761" spans="1:34" x14ac:dyDescent="0.3">
      <c r="A761" s="177" t="s">
        <v>1680</v>
      </c>
      <c r="B761" s="177" t="s">
        <v>1619</v>
      </c>
      <c r="C761" s="177">
        <v>145695</v>
      </c>
      <c r="D761" s="180">
        <v>44651</v>
      </c>
      <c r="E761" s="181">
        <v>14.587999999999999</v>
      </c>
      <c r="F761" s="181">
        <v>-4.8000000000000001E-2</v>
      </c>
      <c r="G761" s="181">
        <v>0.90610000000000002</v>
      </c>
      <c r="H761" s="181">
        <v>0.76670000000000005</v>
      </c>
      <c r="I761" s="181">
        <v>0.59299999999999997</v>
      </c>
      <c r="J761" s="181">
        <v>1.4535</v>
      </c>
      <c r="K761" s="181">
        <v>-0.29389999999999999</v>
      </c>
      <c r="L761" s="181">
        <v>0.57920000000000005</v>
      </c>
      <c r="M761" s="181">
        <v>5.6029999999999998</v>
      </c>
      <c r="N761" s="181">
        <v>10.986000000000001</v>
      </c>
      <c r="O761" s="181">
        <v>12.1774</v>
      </c>
      <c r="P761" s="181"/>
      <c r="Q761" s="181">
        <v>12.1714</v>
      </c>
      <c r="R761" s="181">
        <v>22.5396</v>
      </c>
      <c r="S761" s="124"/>
      <c r="T761" s="127"/>
      <c r="U761" s="128"/>
      <c r="V761" s="128"/>
      <c r="W761" s="128"/>
      <c r="X761" s="128"/>
      <c r="Y761" s="128"/>
      <c r="Z761" s="128"/>
      <c r="AA761" s="128"/>
      <c r="AB761" s="128"/>
      <c r="AC761" s="128"/>
      <c r="AD761" s="128"/>
      <c r="AE761" s="128"/>
      <c r="AF761" s="128"/>
      <c r="AG761" s="128"/>
      <c r="AH761" s="128"/>
    </row>
    <row r="762" spans="1:34" x14ac:dyDescent="0.3">
      <c r="A762" s="177" t="s">
        <v>1680</v>
      </c>
      <c r="B762" s="177" t="s">
        <v>1620</v>
      </c>
      <c r="C762" s="177">
        <v>134593</v>
      </c>
      <c r="D762" s="180">
        <v>44651</v>
      </c>
      <c r="E762" s="181">
        <v>12.336399999999999</v>
      </c>
      <c r="F762" s="181">
        <v>-3.4000000000000002E-2</v>
      </c>
      <c r="G762" s="181">
        <v>0.68479999999999996</v>
      </c>
      <c r="H762" s="181">
        <v>0.68059999999999998</v>
      </c>
      <c r="I762" s="181">
        <v>0.42330000000000001</v>
      </c>
      <c r="J762" s="181">
        <v>1.5533999999999999</v>
      </c>
      <c r="K762" s="181">
        <v>0.47399999999999998</v>
      </c>
      <c r="L762" s="181">
        <v>-0.23530000000000001</v>
      </c>
      <c r="M762" s="181">
        <v>3.1505999999999998</v>
      </c>
      <c r="N762" s="181">
        <v>7.9866999999999999</v>
      </c>
      <c r="O762" s="181">
        <v>-1.218</v>
      </c>
      <c r="P762" s="181">
        <v>1.4843</v>
      </c>
      <c r="Q762" s="181">
        <v>3.1168</v>
      </c>
      <c r="R762" s="181">
        <v>16.026299999999999</v>
      </c>
      <c r="S762" s="124"/>
      <c r="T762" s="127"/>
      <c r="U762" s="128"/>
      <c r="V762" s="128"/>
      <c r="W762" s="128"/>
      <c r="X762" s="128"/>
      <c r="Y762" s="128"/>
      <c r="Z762" s="128"/>
      <c r="AA762" s="128"/>
      <c r="AB762" s="128"/>
      <c r="AC762" s="128"/>
      <c r="AD762" s="128"/>
      <c r="AE762" s="128"/>
      <c r="AF762" s="128"/>
      <c r="AG762" s="128"/>
      <c r="AH762" s="128"/>
    </row>
    <row r="763" spans="1:34" x14ac:dyDescent="0.3">
      <c r="A763" s="177" t="s">
        <v>1680</v>
      </c>
      <c r="B763" s="177" t="s">
        <v>1597</v>
      </c>
      <c r="C763" s="177">
        <v>134594</v>
      </c>
      <c r="D763" s="180">
        <v>44651</v>
      </c>
      <c r="E763" s="181">
        <v>13.1874</v>
      </c>
      <c r="F763" s="181">
        <v>-3.1800000000000002E-2</v>
      </c>
      <c r="G763" s="181">
        <v>0.69099999999999995</v>
      </c>
      <c r="H763" s="181">
        <v>0.69640000000000002</v>
      </c>
      <c r="I763" s="181">
        <v>0.45400000000000001</v>
      </c>
      <c r="J763" s="181">
        <v>1.6221000000000001</v>
      </c>
      <c r="K763" s="181">
        <v>0.6764</v>
      </c>
      <c r="L763" s="181">
        <v>0.1762</v>
      </c>
      <c r="M763" s="181">
        <v>3.8018000000000001</v>
      </c>
      <c r="N763" s="181">
        <v>8.8895999999999997</v>
      </c>
      <c r="O763" s="181">
        <v>-0.40749999999999997</v>
      </c>
      <c r="P763" s="181">
        <v>2.4373</v>
      </c>
      <c r="Q763" s="181">
        <v>4.1272000000000002</v>
      </c>
      <c r="R763" s="181">
        <v>16.984100000000002</v>
      </c>
      <c r="S763" s="124"/>
      <c r="T763" s="127"/>
      <c r="U763" s="128"/>
      <c r="V763" s="128"/>
      <c r="W763" s="128"/>
      <c r="X763" s="128"/>
      <c r="Y763" s="128"/>
      <c r="Z763" s="128"/>
      <c r="AA763" s="128"/>
      <c r="AB763" s="128"/>
      <c r="AC763" s="128"/>
      <c r="AD763" s="128"/>
      <c r="AE763" s="128"/>
      <c r="AF763" s="128"/>
      <c r="AG763" s="128"/>
      <c r="AH763" s="128"/>
    </row>
    <row r="764" spans="1:34" x14ac:dyDescent="0.3">
      <c r="A764" s="177" t="s">
        <v>1680</v>
      </c>
      <c r="B764" s="177" t="s">
        <v>1621</v>
      </c>
      <c r="C764" s="177">
        <v>147700</v>
      </c>
      <c r="D764" s="180">
        <v>44651</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1680</v>
      </c>
      <c r="B765" s="177" t="s">
        <v>1598</v>
      </c>
      <c r="C765" s="177">
        <v>147697</v>
      </c>
      <c r="D765" s="180">
        <v>44651</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1680</v>
      </c>
      <c r="B766" s="177" t="s">
        <v>1622</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1680</v>
      </c>
      <c r="B767" s="177" t="s">
        <v>1599</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1680</v>
      </c>
      <c r="B768" s="177" t="s">
        <v>1623</v>
      </c>
      <c r="C768" s="177">
        <v>138372</v>
      </c>
      <c r="D768" s="180">
        <v>44651</v>
      </c>
      <c r="E768" s="181">
        <v>39.785800000000002</v>
      </c>
      <c r="F768" s="181">
        <v>-4.2700000000000002E-2</v>
      </c>
      <c r="G768" s="181">
        <v>0.3286</v>
      </c>
      <c r="H768" s="181">
        <v>0.27929999999999999</v>
      </c>
      <c r="I768" s="181">
        <v>0.379</v>
      </c>
      <c r="J768" s="181">
        <v>0.67490000000000006</v>
      </c>
      <c r="K768" s="181">
        <v>0.31390000000000001</v>
      </c>
      <c r="L768" s="181">
        <v>1.1507000000000001</v>
      </c>
      <c r="M768" s="181">
        <v>4.6944999999999997</v>
      </c>
      <c r="N768" s="181">
        <v>10.034700000000001</v>
      </c>
      <c r="O768" s="181">
        <v>7.9005999999999998</v>
      </c>
      <c r="P768" s="181">
        <v>7.0957999999999997</v>
      </c>
      <c r="Q768" s="181">
        <v>7.9001000000000001</v>
      </c>
      <c r="R768" s="181">
        <v>15.9481</v>
      </c>
      <c r="S768" s="124"/>
      <c r="T768" s="127"/>
      <c r="U768" s="128"/>
      <c r="V768" s="128"/>
      <c r="W768" s="128"/>
      <c r="X768" s="128"/>
      <c r="Y768" s="128"/>
      <c r="Z768" s="128"/>
      <c r="AA768" s="128"/>
      <c r="AB768" s="128"/>
      <c r="AC768" s="128"/>
      <c r="AD768" s="128"/>
      <c r="AE768" s="128"/>
      <c r="AF768" s="128"/>
      <c r="AG768" s="128"/>
      <c r="AH768" s="128"/>
    </row>
    <row r="769" spans="1:34" x14ac:dyDescent="0.3">
      <c r="A769" s="177" t="s">
        <v>1680</v>
      </c>
      <c r="B769" s="177" t="s">
        <v>1600</v>
      </c>
      <c r="C769" s="177">
        <v>138376</v>
      </c>
      <c r="D769" s="180">
        <v>44651</v>
      </c>
      <c r="E769" s="181">
        <v>43.892200000000003</v>
      </c>
      <c r="F769" s="181">
        <v>-4.0300000000000002E-2</v>
      </c>
      <c r="G769" s="181">
        <v>0.33560000000000001</v>
      </c>
      <c r="H769" s="181">
        <v>0.29549999999999998</v>
      </c>
      <c r="I769" s="181">
        <v>0.4113</v>
      </c>
      <c r="J769" s="181">
        <v>0.74639999999999995</v>
      </c>
      <c r="K769" s="181">
        <v>0.5242</v>
      </c>
      <c r="L769" s="181">
        <v>1.6131</v>
      </c>
      <c r="M769" s="181">
        <v>5.4851999999999999</v>
      </c>
      <c r="N769" s="181">
        <v>11.2713</v>
      </c>
      <c r="O769" s="181">
        <v>9.1318999999999999</v>
      </c>
      <c r="P769" s="181">
        <v>8.3539999999999992</v>
      </c>
      <c r="Q769" s="181">
        <v>9.5357000000000003</v>
      </c>
      <c r="R769" s="181">
        <v>17.3461</v>
      </c>
      <c r="S769" s="124"/>
      <c r="T769" s="127"/>
      <c r="U769" s="128"/>
      <c r="V769" s="128"/>
      <c r="W769" s="128"/>
      <c r="X769" s="128"/>
      <c r="Y769" s="128"/>
      <c r="Z769" s="128"/>
      <c r="AA769" s="128"/>
      <c r="AB769" s="128"/>
      <c r="AC769" s="128"/>
      <c r="AD769" s="128"/>
      <c r="AE769" s="128"/>
      <c r="AF769" s="128"/>
      <c r="AG769" s="128"/>
      <c r="AH769" s="128"/>
    </row>
    <row r="770" spans="1:34" x14ac:dyDescent="0.3">
      <c r="A770" s="177" t="s">
        <v>1680</v>
      </c>
      <c r="B770" s="177" t="s">
        <v>1777</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1680</v>
      </c>
      <c r="B771" s="177" t="s">
        <v>1778</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1680</v>
      </c>
      <c r="B772" s="177" t="s">
        <v>1601</v>
      </c>
      <c r="C772" s="177">
        <v>134643</v>
      </c>
      <c r="D772" s="180">
        <v>44651</v>
      </c>
      <c r="E772" s="181">
        <v>18.837499999999999</v>
      </c>
      <c r="F772" s="181">
        <v>-3.2399999999999998E-2</v>
      </c>
      <c r="G772" s="181">
        <v>0.75680000000000003</v>
      </c>
      <c r="H772" s="181">
        <v>0.74709999999999999</v>
      </c>
      <c r="I772" s="181">
        <v>0.59809999999999997</v>
      </c>
      <c r="J772" s="181">
        <v>1.4006000000000001</v>
      </c>
      <c r="K772" s="181">
        <v>0.43190000000000001</v>
      </c>
      <c r="L772" s="181">
        <v>1.8205</v>
      </c>
      <c r="M772" s="181">
        <v>6.0545</v>
      </c>
      <c r="N772" s="181">
        <v>10.9975</v>
      </c>
      <c r="O772" s="181">
        <v>11.0107</v>
      </c>
      <c r="P772" s="181">
        <v>9.6636000000000006</v>
      </c>
      <c r="Q772" s="181">
        <v>9.6866000000000003</v>
      </c>
      <c r="R772" s="181">
        <v>21.833100000000002</v>
      </c>
      <c r="S772" s="124"/>
      <c r="T772" s="127"/>
      <c r="U772" s="128"/>
      <c r="V772" s="128"/>
      <c r="W772" s="128"/>
      <c r="X772" s="128"/>
      <c r="Y772" s="128"/>
      <c r="Z772" s="128"/>
      <c r="AA772" s="128"/>
      <c r="AB772" s="128"/>
      <c r="AC772" s="128"/>
      <c r="AD772" s="128"/>
      <c r="AE772" s="128"/>
      <c r="AF772" s="128"/>
      <c r="AG772" s="128"/>
      <c r="AH772" s="128"/>
    </row>
    <row r="773" spans="1:34" x14ac:dyDescent="0.3">
      <c r="A773" s="177" t="s">
        <v>1680</v>
      </c>
      <c r="B773" s="177" t="s">
        <v>1624</v>
      </c>
      <c r="C773" s="177">
        <v>134644</v>
      </c>
      <c r="D773" s="180">
        <v>44651</v>
      </c>
      <c r="E773" s="181">
        <v>17.3812</v>
      </c>
      <c r="F773" s="181">
        <v>-3.39E-2</v>
      </c>
      <c r="G773" s="181">
        <v>0.75239999999999996</v>
      </c>
      <c r="H773" s="181">
        <v>0.73660000000000003</v>
      </c>
      <c r="I773" s="181">
        <v>0.57809999999999995</v>
      </c>
      <c r="J773" s="181">
        <v>1.3533999999999999</v>
      </c>
      <c r="K773" s="181">
        <v>0.29310000000000003</v>
      </c>
      <c r="L773" s="181">
        <v>1.5351999999999999</v>
      </c>
      <c r="M773" s="181">
        <v>5.6048999999999998</v>
      </c>
      <c r="N773" s="181">
        <v>10.3428</v>
      </c>
      <c r="O773" s="181">
        <v>10.3095</v>
      </c>
      <c r="P773" s="181">
        <v>8.5365000000000002</v>
      </c>
      <c r="Q773" s="181">
        <v>8.4055999999999997</v>
      </c>
      <c r="R773" s="181">
        <v>21.0581</v>
      </c>
      <c r="S773" s="124"/>
      <c r="T773" s="127"/>
      <c r="U773" s="128"/>
      <c r="V773" s="128"/>
      <c r="W773" s="128"/>
      <c r="X773" s="128"/>
      <c r="Y773" s="128"/>
      <c r="Z773" s="128"/>
      <c r="AA773" s="128"/>
      <c r="AB773" s="128"/>
      <c r="AC773" s="128"/>
      <c r="AD773" s="128"/>
      <c r="AE773" s="128"/>
      <c r="AF773" s="128"/>
      <c r="AG773" s="128"/>
      <c r="AH773" s="128"/>
    </row>
    <row r="774" spans="1:34" x14ac:dyDescent="0.3">
      <c r="A774" s="177" t="s">
        <v>1680</v>
      </c>
      <c r="B774" s="177" t="s">
        <v>1955</v>
      </c>
      <c r="C774" s="177">
        <v>149674</v>
      </c>
      <c r="D774" s="180">
        <v>44651</v>
      </c>
      <c r="E774" s="181">
        <v>50.260300000000001</v>
      </c>
      <c r="F774" s="181">
        <v>0.1353</v>
      </c>
      <c r="G774" s="181">
        <v>0.91149999999999998</v>
      </c>
      <c r="H774" s="181">
        <v>0.83460000000000001</v>
      </c>
      <c r="I774" s="181">
        <v>0.41320000000000001</v>
      </c>
      <c r="J774" s="181">
        <v>1.1829000000000001</v>
      </c>
      <c r="K774" s="181">
        <v>0.34620000000000001</v>
      </c>
      <c r="L774" s="181">
        <v>1.6553</v>
      </c>
      <c r="M774" s="181">
        <v>8.1311</v>
      </c>
      <c r="N774" s="181">
        <v>14.443300000000001</v>
      </c>
      <c r="O774" s="181">
        <v>11.950900000000001</v>
      </c>
      <c r="P774" s="181">
        <v>9.4620999999999995</v>
      </c>
      <c r="Q774" s="181">
        <v>8.4658999999999995</v>
      </c>
      <c r="R774" s="181">
        <v>22.652799999999999</v>
      </c>
      <c r="S774" s="124"/>
      <c r="T774" s="127"/>
      <c r="U774" s="128"/>
      <c r="V774" s="128"/>
      <c r="W774" s="128"/>
      <c r="X774" s="128"/>
      <c r="Y774" s="128"/>
      <c r="Z774" s="128"/>
      <c r="AA774" s="128"/>
      <c r="AB774" s="128"/>
      <c r="AC774" s="128"/>
      <c r="AD774" s="128"/>
      <c r="AE774" s="128"/>
      <c r="AF774" s="128"/>
      <c r="AG774" s="128"/>
      <c r="AH774" s="128"/>
    </row>
    <row r="775" spans="1:34" x14ac:dyDescent="0.3">
      <c r="A775" s="177" t="s">
        <v>1680</v>
      </c>
      <c r="B775" s="177" t="s">
        <v>1602</v>
      </c>
      <c r="C775" s="177">
        <v>149679</v>
      </c>
      <c r="D775" s="180">
        <v>44651</v>
      </c>
      <c r="E775" s="181">
        <v>55.244500000000002</v>
      </c>
      <c r="F775" s="181">
        <v>0.1401</v>
      </c>
      <c r="G775" s="181">
        <v>0.92610000000000003</v>
      </c>
      <c r="H775" s="181">
        <v>0.86860000000000004</v>
      </c>
      <c r="I775" s="181">
        <v>0.48110000000000003</v>
      </c>
      <c r="J775" s="181">
        <v>1.3334999999999999</v>
      </c>
      <c r="K775" s="181">
        <v>0.77600000000000002</v>
      </c>
      <c r="L775" s="181">
        <v>2.4998999999999998</v>
      </c>
      <c r="M775" s="181">
        <v>9.4324999999999992</v>
      </c>
      <c r="N775" s="181">
        <v>16.226900000000001</v>
      </c>
      <c r="O775" s="181">
        <v>13.4373</v>
      </c>
      <c r="P775" s="181">
        <v>10.8469</v>
      </c>
      <c r="Q775" s="181">
        <v>9.3339999999999996</v>
      </c>
      <c r="R775" s="181">
        <v>24.387599999999999</v>
      </c>
      <c r="S775" s="124"/>
      <c r="T775" s="127"/>
      <c r="U775" s="128"/>
      <c r="V775" s="128"/>
      <c r="W775" s="128"/>
      <c r="X775" s="128"/>
      <c r="Y775" s="128"/>
      <c r="Z775" s="128"/>
      <c r="AA775" s="128"/>
      <c r="AB775" s="128"/>
      <c r="AC775" s="128"/>
      <c r="AD775" s="128"/>
      <c r="AE775" s="128"/>
      <c r="AF775" s="128"/>
      <c r="AG775" s="128"/>
      <c r="AH775" s="128"/>
    </row>
    <row r="776" spans="1:34" x14ac:dyDescent="0.3">
      <c r="A776" s="177" t="s">
        <v>1680</v>
      </c>
      <c r="B776" s="177" t="s">
        <v>1956</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1680</v>
      </c>
      <c r="B777" s="177" t="s">
        <v>1957</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1680</v>
      </c>
      <c r="B778" s="177" t="s">
        <v>1603</v>
      </c>
      <c r="C778" s="177">
        <v>119960</v>
      </c>
      <c r="D778" s="180">
        <v>44651</v>
      </c>
      <c r="E778" s="181">
        <v>45.6053</v>
      </c>
      <c r="F778" s="181">
        <v>-7.9100000000000004E-2</v>
      </c>
      <c r="G778" s="181">
        <v>0.59109999999999996</v>
      </c>
      <c r="H778" s="181">
        <v>0.77070000000000005</v>
      </c>
      <c r="I778" s="181">
        <v>0.53639999999999999</v>
      </c>
      <c r="J778" s="181">
        <v>1.5507</v>
      </c>
      <c r="K778" s="181">
        <v>1.0565</v>
      </c>
      <c r="L778" s="181">
        <v>2.3148</v>
      </c>
      <c r="M778" s="181">
        <v>6.9447000000000001</v>
      </c>
      <c r="N778" s="181">
        <v>10.024100000000001</v>
      </c>
      <c r="O778" s="181">
        <v>9.4941999999999993</v>
      </c>
      <c r="P778" s="181">
        <v>7.9353999999999996</v>
      </c>
      <c r="Q778" s="181">
        <v>8.4184000000000001</v>
      </c>
      <c r="R778" s="181">
        <v>17.1203</v>
      </c>
      <c r="S778" s="124"/>
      <c r="T778" s="127"/>
      <c r="U778" s="128"/>
      <c r="V778" s="128"/>
      <c r="W778" s="128"/>
      <c r="X778" s="128"/>
      <c r="Y778" s="128"/>
      <c r="Z778" s="128"/>
      <c r="AA778" s="128"/>
      <c r="AB778" s="128"/>
      <c r="AC778" s="128"/>
      <c r="AD778" s="128"/>
      <c r="AE778" s="128"/>
      <c r="AF778" s="128"/>
      <c r="AG778" s="128"/>
      <c r="AH778" s="128"/>
    </row>
    <row r="779" spans="1:34" x14ac:dyDescent="0.3">
      <c r="A779" s="177" t="s">
        <v>1680</v>
      </c>
      <c r="B779" s="177" t="s">
        <v>1625</v>
      </c>
      <c r="C779" s="177">
        <v>101906</v>
      </c>
      <c r="D779" s="180">
        <v>44651</v>
      </c>
      <c r="E779" s="181">
        <v>54.708241264090098</v>
      </c>
      <c r="F779" s="181">
        <v>-8.1900000000000001E-2</v>
      </c>
      <c r="G779" s="181">
        <v>0.58320000000000005</v>
      </c>
      <c r="H779" s="181">
        <v>0.75129999999999997</v>
      </c>
      <c r="I779" s="181">
        <v>0.49230000000000002</v>
      </c>
      <c r="J779" s="181">
        <v>1.4570000000000001</v>
      </c>
      <c r="K779" s="181">
        <v>0.78380000000000005</v>
      </c>
      <c r="L779" s="181">
        <v>1.6729000000000001</v>
      </c>
      <c r="M779" s="181">
        <v>5.9317000000000002</v>
      </c>
      <c r="N779" s="181">
        <v>8.7010000000000005</v>
      </c>
      <c r="O779" s="181">
        <v>8.2606000000000002</v>
      </c>
      <c r="P779" s="181">
        <v>6.7683999999999997</v>
      </c>
      <c r="Q779" s="181">
        <v>7.8212999999999999</v>
      </c>
      <c r="R779" s="181">
        <v>15.7622</v>
      </c>
      <c r="S779" s="124"/>
      <c r="T779" s="127"/>
      <c r="U779" s="128"/>
      <c r="V779" s="128"/>
      <c r="W779" s="128"/>
      <c r="X779" s="128"/>
      <c r="Y779" s="128"/>
      <c r="Z779" s="128"/>
      <c r="AA779" s="128"/>
      <c r="AB779" s="128"/>
      <c r="AC779" s="128"/>
      <c r="AD779" s="128"/>
      <c r="AE779" s="128"/>
      <c r="AF779" s="128"/>
      <c r="AG779" s="128"/>
      <c r="AH779" s="128"/>
    </row>
    <row r="780" spans="1:34" x14ac:dyDescent="0.3">
      <c r="A780" s="177" t="s">
        <v>1680</v>
      </c>
      <c r="B780" s="177" t="s">
        <v>1604</v>
      </c>
      <c r="C780" s="177">
        <v>144312</v>
      </c>
      <c r="D780" s="180">
        <v>44651</v>
      </c>
      <c r="E780" s="181">
        <v>13.51</v>
      </c>
      <c r="F780" s="181">
        <v>-0.14779999999999999</v>
      </c>
      <c r="G780" s="181">
        <v>0.4461</v>
      </c>
      <c r="H780" s="181">
        <v>0.52080000000000004</v>
      </c>
      <c r="I780" s="181">
        <v>0.29699999999999999</v>
      </c>
      <c r="J780" s="181">
        <v>0.8962</v>
      </c>
      <c r="K780" s="181">
        <v>-0.36870000000000003</v>
      </c>
      <c r="L780" s="181">
        <v>0.14829999999999999</v>
      </c>
      <c r="M780" s="181">
        <v>4.3243</v>
      </c>
      <c r="N780" s="181">
        <v>7.3074000000000003</v>
      </c>
      <c r="O780" s="181">
        <v>8.9473000000000003</v>
      </c>
      <c r="P780" s="181"/>
      <c r="Q780" s="181">
        <v>8.6067</v>
      </c>
      <c r="R780" s="181">
        <v>15.7704</v>
      </c>
      <c r="S780" s="124"/>
      <c r="T780" s="127"/>
      <c r="U780" s="128"/>
      <c r="V780" s="128"/>
      <c r="W780" s="128"/>
      <c r="X780" s="128"/>
      <c r="Y780" s="128"/>
      <c r="Z780" s="128"/>
      <c r="AA780" s="128"/>
      <c r="AB780" s="128"/>
      <c r="AC780" s="128"/>
      <c r="AD780" s="128"/>
      <c r="AE780" s="128"/>
      <c r="AF780" s="128"/>
      <c r="AG780" s="128"/>
      <c r="AH780" s="128"/>
    </row>
    <row r="781" spans="1:34" x14ac:dyDescent="0.3">
      <c r="A781" s="177" t="s">
        <v>1680</v>
      </c>
      <c r="B781" s="177" t="s">
        <v>1626</v>
      </c>
      <c r="C781" s="177">
        <v>144310</v>
      </c>
      <c r="D781" s="180">
        <v>44651</v>
      </c>
      <c r="E781" s="181">
        <v>13.22</v>
      </c>
      <c r="F781" s="181">
        <v>-0.15110000000000001</v>
      </c>
      <c r="G781" s="181">
        <v>0.45590000000000003</v>
      </c>
      <c r="H781" s="181">
        <v>0.5323</v>
      </c>
      <c r="I781" s="181">
        <v>0.22739999999999999</v>
      </c>
      <c r="J781" s="181">
        <v>0.83909999999999996</v>
      </c>
      <c r="K781" s="181">
        <v>-0.52669999999999995</v>
      </c>
      <c r="L781" s="181">
        <v>-0.15110000000000001</v>
      </c>
      <c r="M781" s="181">
        <v>3.8492000000000002</v>
      </c>
      <c r="N781" s="181">
        <v>6.6989999999999998</v>
      </c>
      <c r="O781" s="181">
        <v>8.3369999999999997</v>
      </c>
      <c r="P781" s="181"/>
      <c r="Q781" s="181">
        <v>7.9618000000000002</v>
      </c>
      <c r="R781" s="181">
        <v>15.093400000000001</v>
      </c>
      <c r="S781" s="124"/>
      <c r="T781" s="127"/>
      <c r="U781" s="128"/>
      <c r="V781" s="128"/>
      <c r="W781" s="128"/>
      <c r="X781" s="128"/>
      <c r="Y781" s="128"/>
      <c r="Z781" s="128"/>
      <c r="AA781" s="128"/>
      <c r="AB781" s="128"/>
      <c r="AC781" s="128"/>
      <c r="AD781" s="128"/>
      <c r="AE781" s="128"/>
      <c r="AF781" s="128"/>
      <c r="AG781" s="128"/>
      <c r="AH781" s="128"/>
    </row>
    <row r="782" spans="1:34" x14ac:dyDescent="0.3">
      <c r="A782" s="177" t="s">
        <v>1680</v>
      </c>
      <c r="B782" s="177" t="s">
        <v>1605</v>
      </c>
      <c r="C782" s="177">
        <v>144490</v>
      </c>
      <c r="D782" s="180">
        <v>44651</v>
      </c>
      <c r="E782" s="181">
        <v>13.634399999999999</v>
      </c>
      <c r="F782" s="181">
        <v>-7.4800000000000005E-2</v>
      </c>
      <c r="G782" s="181">
        <v>0.32819999999999999</v>
      </c>
      <c r="H782" s="181">
        <v>0.40649999999999997</v>
      </c>
      <c r="I782" s="181">
        <v>0.35920000000000002</v>
      </c>
      <c r="J782" s="181">
        <v>1.4584999999999999</v>
      </c>
      <c r="K782" s="181">
        <v>1.2844</v>
      </c>
      <c r="L782" s="181">
        <v>1.5908</v>
      </c>
      <c r="M782" s="181">
        <v>6.7422000000000004</v>
      </c>
      <c r="N782" s="181">
        <v>11.581799999999999</v>
      </c>
      <c r="O782" s="181">
        <v>9.9600000000000009</v>
      </c>
      <c r="P782" s="181"/>
      <c r="Q782" s="181">
        <v>9.0289000000000001</v>
      </c>
      <c r="R782" s="181">
        <v>19.849</v>
      </c>
      <c r="S782" s="124"/>
      <c r="T782" s="127"/>
      <c r="U782" s="128"/>
      <c r="V782" s="128"/>
      <c r="W782" s="128"/>
      <c r="X782" s="128"/>
      <c r="Y782" s="128"/>
      <c r="Z782" s="128"/>
      <c r="AA782" s="128"/>
      <c r="AB782" s="128"/>
      <c r="AC782" s="128"/>
      <c r="AD782" s="128"/>
      <c r="AE782" s="128"/>
      <c r="AF782" s="128"/>
      <c r="AG782" s="128"/>
      <c r="AH782" s="128"/>
    </row>
    <row r="783" spans="1:34" x14ac:dyDescent="0.3">
      <c r="A783" s="177" t="s">
        <v>1680</v>
      </c>
      <c r="B783" s="177" t="s">
        <v>1627</v>
      </c>
      <c r="C783" s="177">
        <v>144484</v>
      </c>
      <c r="D783" s="180">
        <v>44651</v>
      </c>
      <c r="E783" s="181">
        <v>13.193099999999999</v>
      </c>
      <c r="F783" s="181">
        <v>-7.7299999999999994E-2</v>
      </c>
      <c r="G783" s="181">
        <v>0.32169999999999999</v>
      </c>
      <c r="H783" s="181">
        <v>0.39040000000000002</v>
      </c>
      <c r="I783" s="181">
        <v>0.32700000000000001</v>
      </c>
      <c r="J783" s="181">
        <v>1.3871</v>
      </c>
      <c r="K783" s="181">
        <v>1.0764</v>
      </c>
      <c r="L783" s="181">
        <v>1.171</v>
      </c>
      <c r="M783" s="181">
        <v>6.0803000000000003</v>
      </c>
      <c r="N783" s="181">
        <v>10.6609</v>
      </c>
      <c r="O783" s="181">
        <v>9.0569000000000006</v>
      </c>
      <c r="P783" s="181"/>
      <c r="Q783" s="181">
        <v>8.0332000000000008</v>
      </c>
      <c r="R783" s="181">
        <v>18.860399999999998</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-9.8652173913043456E-3</v>
      </c>
      <c r="G784" s="183">
        <v>0.58736086956521749</v>
      </c>
      <c r="H784" s="183">
        <v>0.5341717391304347</v>
      </c>
      <c r="I784" s="183">
        <v>0.38574347826086963</v>
      </c>
      <c r="J784" s="183">
        <v>1.2038652173913043</v>
      </c>
      <c r="K784" s="183">
        <v>0.27356304347826083</v>
      </c>
      <c r="L784" s="183">
        <v>0.91776304347826076</v>
      </c>
      <c r="M784" s="183">
        <v>5.3132347826086948</v>
      </c>
      <c r="N784" s="183">
        <v>9.6077086956521729</v>
      </c>
      <c r="O784" s="183">
        <v>9.2086095238095194</v>
      </c>
      <c r="P784" s="183">
        <v>8.0006281249999986</v>
      </c>
      <c r="Q784" s="183">
        <v>8.1828521739130444</v>
      </c>
      <c r="R784" s="183">
        <v>17.853173913043474</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-1.34E-2</v>
      </c>
      <c r="G785" s="183">
        <v>0.58715000000000006</v>
      </c>
      <c r="H785" s="183">
        <v>0.56600000000000006</v>
      </c>
      <c r="I785" s="183">
        <v>0.42264999999999997</v>
      </c>
      <c r="J785" s="183">
        <v>1.2639499999999999</v>
      </c>
      <c r="K785" s="183">
        <v>0.33005000000000001</v>
      </c>
      <c r="L785" s="183">
        <v>0.94420000000000004</v>
      </c>
      <c r="M785" s="183">
        <v>5.4359000000000002</v>
      </c>
      <c r="N785" s="183">
        <v>9.6438500000000005</v>
      </c>
      <c r="O785" s="183">
        <v>9.3369500000000016</v>
      </c>
      <c r="P785" s="183">
        <v>8.2834000000000003</v>
      </c>
      <c r="Q785" s="183">
        <v>8.4421499999999998</v>
      </c>
      <c r="R785" s="183">
        <v>17.852499999999999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1688</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1689</v>
      </c>
      <c r="B788" s="177" t="s">
        <v>1714</v>
      </c>
      <c r="C788" s="177">
        <v>103166</v>
      </c>
      <c r="D788" s="180">
        <v>44651</v>
      </c>
      <c r="E788" s="181">
        <v>1135.82</v>
      </c>
      <c r="F788" s="181">
        <v>-0.17399999999999999</v>
      </c>
      <c r="G788" s="181">
        <v>1.4061999999999999</v>
      </c>
      <c r="H788" s="181">
        <v>1.1559999999999999</v>
      </c>
      <c r="I788" s="181">
        <v>1.4397</v>
      </c>
      <c r="J788" s="181">
        <v>4.2458</v>
      </c>
      <c r="K788" s="181">
        <v>-1.5147999999999999</v>
      </c>
      <c r="L788" s="181">
        <v>-2.5114000000000001</v>
      </c>
      <c r="M788" s="181">
        <v>8.3125999999999998</v>
      </c>
      <c r="N788" s="181">
        <v>21.279599999999999</v>
      </c>
      <c r="O788" s="181">
        <v>15.8287</v>
      </c>
      <c r="P788" s="181">
        <v>12.635300000000001</v>
      </c>
      <c r="Q788" s="181">
        <v>22.1966</v>
      </c>
      <c r="R788" s="181">
        <v>45.253399999999999</v>
      </c>
      <c r="S788" s="124"/>
      <c r="T788" s="127"/>
      <c r="U788" s="128"/>
      <c r="V788" s="128"/>
      <c r="W788" s="128"/>
      <c r="X788" s="128"/>
      <c r="Y788" s="128"/>
      <c r="Z788" s="128"/>
      <c r="AA788" s="128"/>
      <c r="AB788" s="128"/>
      <c r="AC788" s="128"/>
      <c r="AD788" s="128"/>
      <c r="AE788" s="128"/>
      <c r="AF788" s="128"/>
      <c r="AG788" s="128"/>
      <c r="AH788" s="128"/>
    </row>
    <row r="789" spans="1:34" x14ac:dyDescent="0.3">
      <c r="A789" s="177" t="s">
        <v>1689</v>
      </c>
      <c r="B789" s="177" t="s">
        <v>1715</v>
      </c>
      <c r="C789" s="177">
        <v>120564</v>
      </c>
      <c r="D789" s="180">
        <v>44651</v>
      </c>
      <c r="E789" s="181">
        <v>1235.47</v>
      </c>
      <c r="F789" s="181">
        <v>-0.1721</v>
      </c>
      <c r="G789" s="181">
        <v>1.4117999999999999</v>
      </c>
      <c r="H789" s="181">
        <v>1.1701999999999999</v>
      </c>
      <c r="I789" s="181">
        <v>1.4668000000000001</v>
      </c>
      <c r="J789" s="181">
        <v>4.3136000000000001</v>
      </c>
      <c r="K789" s="181">
        <v>-1.3179000000000001</v>
      </c>
      <c r="L789" s="181">
        <v>-2.0975999999999999</v>
      </c>
      <c r="M789" s="181">
        <v>9.0355000000000008</v>
      </c>
      <c r="N789" s="181">
        <v>22.327400000000001</v>
      </c>
      <c r="O789" s="181">
        <v>16.840699999999998</v>
      </c>
      <c r="P789" s="181">
        <v>13.734500000000001</v>
      </c>
      <c r="Q789" s="181">
        <v>17.473500000000001</v>
      </c>
      <c r="R789" s="181">
        <v>46.527700000000003</v>
      </c>
      <c r="S789" s="124"/>
      <c r="T789" s="127"/>
      <c r="U789" s="128"/>
      <c r="V789" s="128"/>
      <c r="W789" s="128"/>
      <c r="X789" s="128"/>
      <c r="Y789" s="128"/>
      <c r="Z789" s="128"/>
      <c r="AA789" s="128"/>
      <c r="AB789" s="128"/>
      <c r="AC789" s="128"/>
      <c r="AD789" s="128"/>
      <c r="AE789" s="128"/>
      <c r="AF789" s="128"/>
      <c r="AG789" s="128"/>
      <c r="AH789" s="128"/>
    </row>
    <row r="790" spans="1:34" x14ac:dyDescent="0.3">
      <c r="A790" s="177" t="s">
        <v>1689</v>
      </c>
      <c r="B790" s="177" t="s">
        <v>1716</v>
      </c>
      <c r="C790" s="177">
        <v>141925</v>
      </c>
      <c r="D790" s="180">
        <v>44651</v>
      </c>
      <c r="E790" s="181">
        <v>19.739999999999998</v>
      </c>
      <c r="F790" s="181">
        <v>-0.20219999999999999</v>
      </c>
      <c r="G790" s="181">
        <v>1.7001999999999999</v>
      </c>
      <c r="H790" s="181">
        <v>1.2827</v>
      </c>
      <c r="I790" s="181">
        <v>0.45800000000000002</v>
      </c>
      <c r="J790" s="181">
        <v>2.4390000000000001</v>
      </c>
      <c r="K790" s="181">
        <v>-4.8674999999999997</v>
      </c>
      <c r="L790" s="181">
        <v>-3.2353000000000001</v>
      </c>
      <c r="M790" s="181">
        <v>10.1562</v>
      </c>
      <c r="N790" s="181">
        <v>21.03</v>
      </c>
      <c r="O790" s="181">
        <v>19.365100000000002</v>
      </c>
      <c r="P790" s="181"/>
      <c r="Q790" s="181">
        <v>16.838899999999999</v>
      </c>
      <c r="R790" s="181">
        <v>35.446399999999997</v>
      </c>
      <c r="S790" s="124"/>
      <c r="T790" s="127"/>
      <c r="U790" s="128"/>
      <c r="V790" s="128"/>
      <c r="W790" s="128"/>
      <c r="X790" s="128"/>
      <c r="Y790" s="128"/>
      <c r="Z790" s="128"/>
      <c r="AA790" s="128"/>
      <c r="AB790" s="128"/>
      <c r="AC790" s="128"/>
      <c r="AD790" s="128"/>
      <c r="AE790" s="128"/>
      <c r="AF790" s="128"/>
      <c r="AG790" s="128"/>
      <c r="AH790" s="128"/>
    </row>
    <row r="791" spans="1:34" x14ac:dyDescent="0.3">
      <c r="A791" s="177" t="s">
        <v>1689</v>
      </c>
      <c r="B791" s="177" t="s">
        <v>1717</v>
      </c>
      <c r="C791" s="177">
        <v>141927</v>
      </c>
      <c r="D791" s="180">
        <v>44651</v>
      </c>
      <c r="E791" s="181">
        <v>18.52</v>
      </c>
      <c r="F791" s="181">
        <v>-0.16170000000000001</v>
      </c>
      <c r="G791" s="181">
        <v>1.7023999999999999</v>
      </c>
      <c r="H791" s="181">
        <v>1.3129</v>
      </c>
      <c r="I791" s="181">
        <v>0.43380000000000002</v>
      </c>
      <c r="J791" s="181">
        <v>2.3203999999999998</v>
      </c>
      <c r="K791" s="181">
        <v>-5.1230000000000002</v>
      </c>
      <c r="L791" s="181">
        <v>-3.7921999999999998</v>
      </c>
      <c r="M791" s="181">
        <v>9.1981000000000002</v>
      </c>
      <c r="N791" s="181">
        <v>19.561</v>
      </c>
      <c r="O791" s="181">
        <v>17.745100000000001</v>
      </c>
      <c r="P791" s="181"/>
      <c r="Q791" s="181">
        <v>15.1455</v>
      </c>
      <c r="R791" s="181">
        <v>33.638399999999997</v>
      </c>
      <c r="S791" s="124"/>
      <c r="T791" s="127"/>
      <c r="U791" s="128"/>
      <c r="V791" s="128"/>
      <c r="W791" s="128"/>
      <c r="X791" s="128"/>
      <c r="Y791" s="128"/>
      <c r="Z791" s="128"/>
      <c r="AA791" s="128"/>
      <c r="AB791" s="128"/>
      <c r="AC791" s="128"/>
      <c r="AD791" s="128"/>
      <c r="AE791" s="128"/>
      <c r="AF791" s="128"/>
      <c r="AG791" s="128"/>
      <c r="AH791" s="128"/>
    </row>
    <row r="792" spans="1:34" x14ac:dyDescent="0.3">
      <c r="A792" s="177" t="s">
        <v>1689</v>
      </c>
      <c r="B792" s="177" t="s">
        <v>1779</v>
      </c>
      <c r="C792" s="177">
        <v>148404</v>
      </c>
      <c r="D792" s="180">
        <v>44651</v>
      </c>
      <c r="E792" s="181">
        <v>20.02</v>
      </c>
      <c r="F792" s="181">
        <v>0.30059999999999998</v>
      </c>
      <c r="G792" s="181">
        <v>1.4698</v>
      </c>
      <c r="H792" s="181">
        <v>1.5728</v>
      </c>
      <c r="I792" s="181">
        <v>1.1111</v>
      </c>
      <c r="J792" s="181">
        <v>3.0365000000000002</v>
      </c>
      <c r="K792" s="181">
        <v>-3.0977999999999999</v>
      </c>
      <c r="L792" s="181">
        <v>2.6667000000000001</v>
      </c>
      <c r="M792" s="181">
        <v>12.661799999999999</v>
      </c>
      <c r="N792" s="181">
        <v>33.023299999999999</v>
      </c>
      <c r="O792" s="181"/>
      <c r="P792" s="181"/>
      <c r="Q792" s="181">
        <v>48.569200000000002</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1689</v>
      </c>
      <c r="B793" s="177" t="s">
        <v>1728</v>
      </c>
      <c r="C793" s="177">
        <v>148405</v>
      </c>
      <c r="D793" s="180">
        <v>44651</v>
      </c>
      <c r="E793" s="181">
        <v>19.440000000000001</v>
      </c>
      <c r="F793" s="181">
        <v>0.30959999999999999</v>
      </c>
      <c r="G793" s="181">
        <v>1.5144</v>
      </c>
      <c r="H793" s="181">
        <v>1.5673999999999999</v>
      </c>
      <c r="I793" s="181">
        <v>1.0920000000000001</v>
      </c>
      <c r="J793" s="181">
        <v>2.9661</v>
      </c>
      <c r="K793" s="181">
        <v>-3.3797000000000001</v>
      </c>
      <c r="L793" s="181">
        <v>1.8868</v>
      </c>
      <c r="M793" s="181">
        <v>11.404</v>
      </c>
      <c r="N793" s="181">
        <v>30.997299999999999</v>
      </c>
      <c r="O793" s="181"/>
      <c r="P793" s="181"/>
      <c r="Q793" s="181">
        <v>46.0989</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1689</v>
      </c>
      <c r="B794" s="177" t="s">
        <v>1736</v>
      </c>
      <c r="C794" s="177">
        <v>118275</v>
      </c>
      <c r="D794" s="180">
        <v>44651</v>
      </c>
      <c r="E794" s="181">
        <v>239.12</v>
      </c>
      <c r="F794" s="181">
        <v>-0.1462</v>
      </c>
      <c r="G794" s="181">
        <v>1.6494</v>
      </c>
      <c r="H794" s="181">
        <v>1.4596</v>
      </c>
      <c r="I794" s="181">
        <v>0.62280000000000002</v>
      </c>
      <c r="J794" s="181">
        <v>1.8138000000000001</v>
      </c>
      <c r="K794" s="181">
        <v>-2.9033000000000002</v>
      </c>
      <c r="L794" s="181">
        <v>-1.5035000000000001</v>
      </c>
      <c r="M794" s="181">
        <v>10.8371</v>
      </c>
      <c r="N794" s="181">
        <v>22.474900000000002</v>
      </c>
      <c r="O794" s="181">
        <v>19.4741</v>
      </c>
      <c r="P794" s="181">
        <v>17.405000000000001</v>
      </c>
      <c r="Q794" s="181">
        <v>15.329599999999999</v>
      </c>
      <c r="R794" s="181">
        <v>42.365200000000002</v>
      </c>
      <c r="S794" s="124"/>
      <c r="T794" s="127"/>
      <c r="U794" s="128"/>
      <c r="V794" s="128"/>
      <c r="W794" s="128"/>
      <c r="X794" s="128"/>
      <c r="Y794" s="128"/>
      <c r="Z794" s="128"/>
      <c r="AA794" s="128"/>
      <c r="AB794" s="128"/>
      <c r="AC794" s="128"/>
      <c r="AD794" s="128"/>
      <c r="AE794" s="128"/>
      <c r="AF794" s="128"/>
      <c r="AG794" s="128"/>
      <c r="AH794" s="128"/>
    </row>
    <row r="795" spans="1:34" x14ac:dyDescent="0.3">
      <c r="A795" s="177" t="s">
        <v>1689</v>
      </c>
      <c r="B795" s="177" t="s">
        <v>1737</v>
      </c>
      <c r="C795" s="177">
        <v>101922</v>
      </c>
      <c r="D795" s="180">
        <v>44651</v>
      </c>
      <c r="E795" s="181">
        <v>221.85</v>
      </c>
      <c r="F795" s="181">
        <v>-0.153</v>
      </c>
      <c r="G795" s="181">
        <v>1.6355</v>
      </c>
      <c r="H795" s="181">
        <v>1.4311</v>
      </c>
      <c r="I795" s="181">
        <v>0.57120000000000004</v>
      </c>
      <c r="J795" s="181">
        <v>1.6914</v>
      </c>
      <c r="K795" s="181">
        <v>-3.2321</v>
      </c>
      <c r="L795" s="181">
        <v>-2.1696</v>
      </c>
      <c r="M795" s="181">
        <v>9.6964000000000006</v>
      </c>
      <c r="N795" s="181">
        <v>20.8202</v>
      </c>
      <c r="O795" s="181">
        <v>17.956700000000001</v>
      </c>
      <c r="P795" s="181">
        <v>16.199300000000001</v>
      </c>
      <c r="Q795" s="181">
        <v>18.184699999999999</v>
      </c>
      <c r="R795" s="181">
        <v>40.459099999999999</v>
      </c>
      <c r="S795" s="124"/>
      <c r="T795" s="127"/>
      <c r="U795" s="128"/>
      <c r="V795" s="128"/>
      <c r="W795" s="128"/>
      <c r="X795" s="128"/>
      <c r="Y795" s="128"/>
      <c r="Z795" s="128"/>
      <c r="AA795" s="128"/>
      <c r="AB795" s="128"/>
      <c r="AC795" s="128"/>
      <c r="AD795" s="128"/>
      <c r="AE795" s="128"/>
      <c r="AF795" s="128"/>
      <c r="AG795" s="128"/>
      <c r="AH795" s="128"/>
    </row>
    <row r="796" spans="1:34" x14ac:dyDescent="0.3">
      <c r="A796" s="177" t="s">
        <v>1689</v>
      </c>
      <c r="B796" s="177" t="s">
        <v>1780</v>
      </c>
      <c r="C796" s="177">
        <v>119076</v>
      </c>
      <c r="D796" s="180">
        <v>44651</v>
      </c>
      <c r="E796" s="181">
        <v>67.872</v>
      </c>
      <c r="F796" s="181">
        <v>0.24809999999999999</v>
      </c>
      <c r="G796" s="181">
        <v>2.3109000000000002</v>
      </c>
      <c r="H796" s="181">
        <v>1.9864999999999999</v>
      </c>
      <c r="I796" s="181">
        <v>0.94140000000000001</v>
      </c>
      <c r="J796" s="181">
        <v>2.0171000000000001</v>
      </c>
      <c r="K796" s="181">
        <v>-5.7464000000000004</v>
      </c>
      <c r="L796" s="181">
        <v>-5.7137000000000002</v>
      </c>
      <c r="M796" s="181">
        <v>4.2291999999999996</v>
      </c>
      <c r="N796" s="181">
        <v>16.286899999999999</v>
      </c>
      <c r="O796" s="181">
        <v>18.483000000000001</v>
      </c>
      <c r="P796" s="181">
        <v>15.2431</v>
      </c>
      <c r="Q796" s="181">
        <v>15.5404</v>
      </c>
      <c r="R796" s="181">
        <v>41.1036</v>
      </c>
      <c r="S796" s="124"/>
      <c r="T796" s="127"/>
      <c r="U796" s="128"/>
      <c r="V796" s="128"/>
      <c r="W796" s="128"/>
      <c r="X796" s="128"/>
      <c r="Y796" s="128"/>
      <c r="Z796" s="128"/>
      <c r="AA796" s="128"/>
      <c r="AB796" s="128"/>
      <c r="AC796" s="128"/>
      <c r="AD796" s="128"/>
      <c r="AE796" s="128"/>
      <c r="AF796" s="128"/>
      <c r="AG796" s="128"/>
      <c r="AH796" s="128"/>
    </row>
    <row r="797" spans="1:34" x14ac:dyDescent="0.3">
      <c r="A797" s="177" t="s">
        <v>1689</v>
      </c>
      <c r="B797" s="177" t="s">
        <v>1883</v>
      </c>
      <c r="C797" s="177">
        <v>119077</v>
      </c>
      <c r="D797" s="180">
        <v>44651</v>
      </c>
      <c r="E797" s="181">
        <v>187.557279853973</v>
      </c>
      <c r="F797" s="181">
        <v>0.24790000000000001</v>
      </c>
      <c r="G797" s="181">
        <v>2.3105000000000002</v>
      </c>
      <c r="H797" s="181">
        <v>1.9883999999999999</v>
      </c>
      <c r="I797" s="181">
        <v>0.94210000000000005</v>
      </c>
      <c r="J797" s="181">
        <v>2.0167000000000002</v>
      </c>
      <c r="K797" s="181">
        <v>-5.7466999999999997</v>
      </c>
      <c r="L797" s="181">
        <v>-5.7134999999999998</v>
      </c>
      <c r="M797" s="181">
        <v>4.2293000000000003</v>
      </c>
      <c r="N797" s="181">
        <v>16.288</v>
      </c>
      <c r="O797" s="181">
        <v>17.407800000000002</v>
      </c>
      <c r="P797" s="181">
        <v>14.6152</v>
      </c>
      <c r="Q797" s="181">
        <v>15.2018</v>
      </c>
      <c r="R797" s="181">
        <v>41.104100000000003</v>
      </c>
      <c r="S797" s="124"/>
      <c r="T797" s="127"/>
      <c r="U797" s="128"/>
      <c r="V797" s="128"/>
      <c r="W797" s="128"/>
      <c r="X797" s="128"/>
      <c r="Y797" s="128"/>
      <c r="Z797" s="128"/>
      <c r="AA797" s="128"/>
      <c r="AB797" s="128"/>
      <c r="AC797" s="128"/>
      <c r="AD797" s="128"/>
      <c r="AE797" s="128"/>
      <c r="AF797" s="128"/>
      <c r="AG797" s="128"/>
      <c r="AH797" s="128"/>
    </row>
    <row r="798" spans="1:34" x14ac:dyDescent="0.3">
      <c r="A798" s="177" t="s">
        <v>1689</v>
      </c>
      <c r="B798" s="177" t="s">
        <v>1781</v>
      </c>
      <c r="C798" s="177">
        <v>105875</v>
      </c>
      <c r="D798" s="180">
        <v>44651</v>
      </c>
      <c r="E798" s="181">
        <v>63.206000000000003</v>
      </c>
      <c r="F798" s="181">
        <v>0.2442</v>
      </c>
      <c r="G798" s="181">
        <v>2.3016000000000001</v>
      </c>
      <c r="H798" s="181">
        <v>1.9664999999999999</v>
      </c>
      <c r="I798" s="181">
        <v>0.89870000000000005</v>
      </c>
      <c r="J798" s="181">
        <v>1.9189000000000001</v>
      </c>
      <c r="K798" s="181">
        <v>-6.0091999999999999</v>
      </c>
      <c r="L798" s="181">
        <v>-6.2587000000000002</v>
      </c>
      <c r="M798" s="181">
        <v>3.3386</v>
      </c>
      <c r="N798" s="181">
        <v>14.999499999999999</v>
      </c>
      <c r="O798" s="181">
        <v>17.293600000000001</v>
      </c>
      <c r="P798" s="181">
        <v>14.2028</v>
      </c>
      <c r="Q798" s="181">
        <v>13.244</v>
      </c>
      <c r="R798" s="181">
        <v>39.615099999999998</v>
      </c>
      <c r="S798" s="124"/>
      <c r="T798" s="127"/>
      <c r="U798" s="128"/>
      <c r="V798" s="128"/>
      <c r="W798" s="128"/>
      <c r="X798" s="128"/>
      <c r="Y798" s="128"/>
      <c r="Z798" s="128"/>
      <c r="AA798" s="128"/>
      <c r="AB798" s="128"/>
      <c r="AC798" s="128"/>
      <c r="AD798" s="128"/>
      <c r="AE798" s="128"/>
      <c r="AF798" s="128"/>
      <c r="AG798" s="128"/>
      <c r="AH798" s="128"/>
    </row>
    <row r="799" spans="1:34" x14ac:dyDescent="0.3">
      <c r="A799" s="177" t="s">
        <v>1689</v>
      </c>
      <c r="B799" s="177" t="s">
        <v>1884</v>
      </c>
      <c r="C799" s="177">
        <v>100080</v>
      </c>
      <c r="D799" s="180">
        <v>44651</v>
      </c>
      <c r="E799" s="181">
        <v>788.30616110374399</v>
      </c>
      <c r="F799" s="181">
        <v>0.2457</v>
      </c>
      <c r="G799" s="181">
        <v>2.3016999999999999</v>
      </c>
      <c r="H799" s="181">
        <v>1.9670000000000001</v>
      </c>
      <c r="I799" s="181">
        <v>0.89880000000000004</v>
      </c>
      <c r="J799" s="181">
        <v>1.9187000000000001</v>
      </c>
      <c r="K799" s="181">
        <v>-6.0082000000000004</v>
      </c>
      <c r="L799" s="181">
        <v>-6.2580999999999998</v>
      </c>
      <c r="M799" s="181">
        <v>3.3380999999999998</v>
      </c>
      <c r="N799" s="181">
        <v>15.001899999999999</v>
      </c>
      <c r="O799" s="181">
        <v>16.222200000000001</v>
      </c>
      <c r="P799" s="181">
        <v>13.5738</v>
      </c>
      <c r="Q799" s="181">
        <v>19.140499999999999</v>
      </c>
      <c r="R799" s="181">
        <v>39.617600000000003</v>
      </c>
      <c r="S799" s="124"/>
      <c r="T799" s="127"/>
      <c r="U799" s="128"/>
      <c r="V799" s="128"/>
      <c r="W799" s="128"/>
      <c r="X799" s="128"/>
      <c r="Y799" s="128"/>
      <c r="Z799" s="128"/>
      <c r="AA799" s="128"/>
      <c r="AB799" s="128"/>
      <c r="AC799" s="128"/>
      <c r="AD799" s="128"/>
      <c r="AE799" s="128"/>
      <c r="AF799" s="128"/>
      <c r="AG799" s="128"/>
      <c r="AH799" s="128"/>
    </row>
    <row r="800" spans="1:34" x14ac:dyDescent="0.3">
      <c r="A800" s="177" t="s">
        <v>1689</v>
      </c>
      <c r="B800" s="177" t="s">
        <v>1698</v>
      </c>
      <c r="C800" s="177">
        <v>140353</v>
      </c>
      <c r="D800" s="180">
        <v>44651</v>
      </c>
      <c r="E800" s="181">
        <v>25.096</v>
      </c>
      <c r="F800" s="181">
        <v>4.0000000000000001E-3</v>
      </c>
      <c r="G800" s="181">
        <v>1.8506</v>
      </c>
      <c r="H800" s="181">
        <v>1.6567000000000001</v>
      </c>
      <c r="I800" s="181">
        <v>1.3774999999999999</v>
      </c>
      <c r="J800" s="181">
        <v>4.3623000000000003</v>
      </c>
      <c r="K800" s="181">
        <v>-0.92379999999999995</v>
      </c>
      <c r="L800" s="181">
        <v>1.0021</v>
      </c>
      <c r="M800" s="181">
        <v>12.796099999999999</v>
      </c>
      <c r="N800" s="181">
        <v>23.778099999999998</v>
      </c>
      <c r="O800" s="181">
        <v>18.034199999999998</v>
      </c>
      <c r="P800" s="181">
        <v>16.286899999999999</v>
      </c>
      <c r="Q800" s="181">
        <v>13.715400000000001</v>
      </c>
      <c r="R800" s="181">
        <v>46.157200000000003</v>
      </c>
      <c r="S800" s="124"/>
      <c r="T800" s="127"/>
      <c r="U800" s="128"/>
      <c r="V800" s="128"/>
      <c r="W800" s="128"/>
      <c r="X800" s="128"/>
      <c r="Y800" s="128"/>
      <c r="Z800" s="128"/>
      <c r="AA800" s="128"/>
      <c r="AB800" s="128"/>
      <c r="AC800" s="128"/>
      <c r="AD800" s="128"/>
      <c r="AE800" s="128"/>
      <c r="AF800" s="128"/>
      <c r="AG800" s="128"/>
      <c r="AH800" s="128"/>
    </row>
    <row r="801" spans="1:34" x14ac:dyDescent="0.3">
      <c r="A801" s="177" t="s">
        <v>1689</v>
      </c>
      <c r="B801" s="177" t="s">
        <v>1699</v>
      </c>
      <c r="C801" s="177">
        <v>140355</v>
      </c>
      <c r="D801" s="180">
        <v>44651</v>
      </c>
      <c r="E801" s="181">
        <v>22.873999999999999</v>
      </c>
      <c r="F801" s="181">
        <v>4.4000000000000003E-3</v>
      </c>
      <c r="G801" s="181">
        <v>1.8387</v>
      </c>
      <c r="H801" s="181">
        <v>1.6215999999999999</v>
      </c>
      <c r="I801" s="181">
        <v>1.3109999999999999</v>
      </c>
      <c r="J801" s="181">
        <v>4.2096</v>
      </c>
      <c r="K801" s="181">
        <v>-1.3541000000000001</v>
      </c>
      <c r="L801" s="181">
        <v>0.1313</v>
      </c>
      <c r="M801" s="181">
        <v>11.3361</v>
      </c>
      <c r="N801" s="181">
        <v>21.631399999999999</v>
      </c>
      <c r="O801" s="181">
        <v>15.972200000000001</v>
      </c>
      <c r="P801" s="181">
        <v>14.584099999999999</v>
      </c>
      <c r="Q801" s="181">
        <v>12.2523</v>
      </c>
      <c r="R801" s="181">
        <v>43.610300000000002</v>
      </c>
      <c r="S801" s="124"/>
      <c r="T801" s="127"/>
      <c r="U801" s="128"/>
      <c r="V801" s="128"/>
      <c r="W801" s="128"/>
      <c r="X801" s="128"/>
      <c r="Y801" s="128"/>
      <c r="Z801" s="128"/>
      <c r="AA801" s="128"/>
      <c r="AB801" s="128"/>
      <c r="AC801" s="128"/>
      <c r="AD801" s="128"/>
      <c r="AE801" s="128"/>
      <c r="AF801" s="128"/>
      <c r="AG801" s="128"/>
      <c r="AH801" s="128"/>
    </row>
    <row r="802" spans="1:34" x14ac:dyDescent="0.3">
      <c r="A802" s="177" t="s">
        <v>1689</v>
      </c>
      <c r="B802" s="177" t="s">
        <v>1704</v>
      </c>
      <c r="C802" s="177">
        <v>100520</v>
      </c>
      <c r="D802" s="180">
        <v>44651</v>
      </c>
      <c r="E802" s="181">
        <v>949.67060000000004</v>
      </c>
      <c r="F802" s="181">
        <v>0.2069</v>
      </c>
      <c r="G802" s="181">
        <v>1.897</v>
      </c>
      <c r="H802" s="181">
        <v>1.5851999999999999</v>
      </c>
      <c r="I802" s="181">
        <v>0.63480000000000003</v>
      </c>
      <c r="J802" s="181">
        <v>2.4940000000000002</v>
      </c>
      <c r="K802" s="181">
        <v>-1.2071000000000001</v>
      </c>
      <c r="L802" s="181">
        <v>0.10680000000000001</v>
      </c>
      <c r="M802" s="181">
        <v>12.5266</v>
      </c>
      <c r="N802" s="181">
        <v>23.569800000000001</v>
      </c>
      <c r="O802" s="181">
        <v>16.3215</v>
      </c>
      <c r="P802" s="181">
        <v>12.7697</v>
      </c>
      <c r="Q802" s="181">
        <v>17.993500000000001</v>
      </c>
      <c r="R802" s="181">
        <v>51.155700000000003</v>
      </c>
      <c r="S802" s="124"/>
      <c r="T802" s="127"/>
      <c r="U802" s="128"/>
      <c r="V802" s="128"/>
      <c r="W802" s="128"/>
      <c r="X802" s="128"/>
      <c r="Y802" s="128"/>
      <c r="Z802" s="128"/>
      <c r="AA802" s="128"/>
      <c r="AB802" s="128"/>
      <c r="AC802" s="128"/>
      <c r="AD802" s="128"/>
      <c r="AE802" s="128"/>
      <c r="AF802" s="128"/>
      <c r="AG802" s="128"/>
      <c r="AH802" s="128"/>
    </row>
    <row r="803" spans="1:34" x14ac:dyDescent="0.3">
      <c r="A803" s="177" t="s">
        <v>1689</v>
      </c>
      <c r="B803" s="177" t="s">
        <v>1705</v>
      </c>
      <c r="C803" s="177">
        <v>118535</v>
      </c>
      <c r="D803" s="180">
        <v>44651</v>
      </c>
      <c r="E803" s="181">
        <v>1030.7494999999999</v>
      </c>
      <c r="F803" s="181">
        <v>0.20760000000000001</v>
      </c>
      <c r="G803" s="181">
        <v>1.9014</v>
      </c>
      <c r="H803" s="181">
        <v>1.5971</v>
      </c>
      <c r="I803" s="181">
        <v>0.66080000000000005</v>
      </c>
      <c r="J803" s="181">
        <v>2.5607000000000002</v>
      </c>
      <c r="K803" s="181">
        <v>-1.0302</v>
      </c>
      <c r="L803" s="181">
        <v>0.46339999999999998</v>
      </c>
      <c r="M803" s="181">
        <v>13.1311</v>
      </c>
      <c r="N803" s="181">
        <v>24.452999999999999</v>
      </c>
      <c r="O803" s="181">
        <v>17.2014</v>
      </c>
      <c r="P803" s="181">
        <v>13.744999999999999</v>
      </c>
      <c r="Q803" s="181">
        <v>16.366</v>
      </c>
      <c r="R803" s="181">
        <v>52.264299999999999</v>
      </c>
      <c r="S803" s="124"/>
      <c r="T803" s="127"/>
      <c r="U803" s="128"/>
      <c r="V803" s="128"/>
      <c r="W803" s="128"/>
      <c r="X803" s="128"/>
      <c r="Y803" s="128"/>
      <c r="Z803" s="128"/>
      <c r="AA803" s="128"/>
      <c r="AB803" s="128"/>
      <c r="AC803" s="128"/>
      <c r="AD803" s="128"/>
      <c r="AE803" s="128"/>
      <c r="AF803" s="128"/>
      <c r="AG803" s="128"/>
      <c r="AH803" s="128"/>
    </row>
    <row r="804" spans="1:34" x14ac:dyDescent="0.3">
      <c r="A804" s="177" t="s">
        <v>1689</v>
      </c>
      <c r="B804" s="177" t="s">
        <v>1706</v>
      </c>
      <c r="C804" s="177">
        <v>101762</v>
      </c>
      <c r="D804" s="180">
        <v>44651</v>
      </c>
      <c r="E804" s="181">
        <v>1011.296</v>
      </c>
      <c r="F804" s="181">
        <v>9.8400000000000001E-2</v>
      </c>
      <c r="G804" s="181">
        <v>0.89229999999999998</v>
      </c>
      <c r="H804" s="181">
        <v>1.071</v>
      </c>
      <c r="I804" s="181">
        <v>1.0945</v>
      </c>
      <c r="J804" s="181">
        <v>4.3273000000000001</v>
      </c>
      <c r="K804" s="181">
        <v>3.7343000000000002</v>
      </c>
      <c r="L804" s="181">
        <v>2.9845000000000002</v>
      </c>
      <c r="M804" s="181">
        <v>14.041600000000001</v>
      </c>
      <c r="N804" s="181">
        <v>26.816099999999999</v>
      </c>
      <c r="O804" s="181">
        <v>14.036099999999999</v>
      </c>
      <c r="P804" s="181">
        <v>13.2044</v>
      </c>
      <c r="Q804" s="181">
        <v>18.450900000000001</v>
      </c>
      <c r="R804" s="181">
        <v>48.638800000000003</v>
      </c>
      <c r="S804" s="124"/>
      <c r="T804" s="127"/>
      <c r="U804" s="128"/>
      <c r="V804" s="128"/>
      <c r="W804" s="128"/>
      <c r="X804" s="128"/>
      <c r="Y804" s="128"/>
      <c r="Z804" s="128"/>
      <c r="AA804" s="128"/>
      <c r="AB804" s="128"/>
      <c r="AC804" s="128"/>
      <c r="AD804" s="128"/>
      <c r="AE804" s="128"/>
      <c r="AF804" s="128"/>
      <c r="AG804" s="128"/>
      <c r="AH804" s="128"/>
    </row>
    <row r="805" spans="1:34" x14ac:dyDescent="0.3">
      <c r="A805" s="177" t="s">
        <v>1689</v>
      </c>
      <c r="B805" s="177" t="s">
        <v>1707</v>
      </c>
      <c r="C805" s="177">
        <v>118955</v>
      </c>
      <c r="D805" s="180">
        <v>44651</v>
      </c>
      <c r="E805" s="181">
        <v>1081.826</v>
      </c>
      <c r="F805" s="181">
        <v>0.10050000000000001</v>
      </c>
      <c r="G805" s="181">
        <v>0.89890000000000003</v>
      </c>
      <c r="H805" s="181">
        <v>1.0857000000000001</v>
      </c>
      <c r="I805" s="181">
        <v>1.1228</v>
      </c>
      <c r="J805" s="181">
        <v>4.3898000000000001</v>
      </c>
      <c r="K805" s="181">
        <v>3.9152999999999998</v>
      </c>
      <c r="L805" s="181">
        <v>3.3239000000000001</v>
      </c>
      <c r="M805" s="181">
        <v>14.5886</v>
      </c>
      <c r="N805" s="181">
        <v>27.619</v>
      </c>
      <c r="O805" s="181">
        <v>14.7018</v>
      </c>
      <c r="P805" s="181">
        <v>14.001899999999999</v>
      </c>
      <c r="Q805" s="181">
        <v>15.1457</v>
      </c>
      <c r="R805" s="181">
        <v>49.539299999999997</v>
      </c>
      <c r="S805" s="124"/>
      <c r="T805" s="127"/>
      <c r="U805" s="128"/>
      <c r="V805" s="128"/>
      <c r="W805" s="128"/>
      <c r="X805" s="128"/>
      <c r="Y805" s="128"/>
      <c r="Z805" s="128"/>
      <c r="AA805" s="128"/>
      <c r="AB805" s="128"/>
      <c r="AC805" s="128"/>
      <c r="AD805" s="128"/>
      <c r="AE805" s="128"/>
      <c r="AF805" s="128"/>
      <c r="AG805" s="128"/>
      <c r="AH805" s="128"/>
    </row>
    <row r="806" spans="1:34" x14ac:dyDescent="0.3">
      <c r="A806" s="177" t="s">
        <v>1689</v>
      </c>
      <c r="B806" s="177" t="s">
        <v>1700</v>
      </c>
      <c r="C806" s="177">
        <v>102252</v>
      </c>
      <c r="D806" s="180">
        <v>44651</v>
      </c>
      <c r="E806" s="181">
        <v>130.8263</v>
      </c>
      <c r="F806" s="181">
        <v>-8.8900000000000007E-2</v>
      </c>
      <c r="G806" s="181">
        <v>1.9871000000000001</v>
      </c>
      <c r="H806" s="181">
        <v>1.6618999999999999</v>
      </c>
      <c r="I806" s="181">
        <v>1.1416999999999999</v>
      </c>
      <c r="J806" s="181">
        <v>3.1677</v>
      </c>
      <c r="K806" s="181">
        <v>-3.5813000000000001</v>
      </c>
      <c r="L806" s="181">
        <v>6.4199999999999993E-2</v>
      </c>
      <c r="M806" s="181">
        <v>10.832100000000001</v>
      </c>
      <c r="N806" s="181">
        <v>22.345800000000001</v>
      </c>
      <c r="O806" s="181">
        <v>13.537699999999999</v>
      </c>
      <c r="P806" s="181">
        <v>11.110900000000001</v>
      </c>
      <c r="Q806" s="181">
        <v>15.2559</v>
      </c>
      <c r="R806" s="181">
        <v>44.224499999999999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77" t="s">
        <v>1689</v>
      </c>
      <c r="B807" s="177" t="s">
        <v>1701</v>
      </c>
      <c r="C807" s="177">
        <v>120046</v>
      </c>
      <c r="D807" s="180">
        <v>44651</v>
      </c>
      <c r="E807" s="181">
        <v>141.8287</v>
      </c>
      <c r="F807" s="181">
        <v>-8.5699999999999998E-2</v>
      </c>
      <c r="G807" s="181">
        <v>1.9975000000000001</v>
      </c>
      <c r="H807" s="181">
        <v>1.6868000000000001</v>
      </c>
      <c r="I807" s="181">
        <v>1.1915</v>
      </c>
      <c r="J807" s="181">
        <v>3.2778</v>
      </c>
      <c r="K807" s="181">
        <v>-3.2926000000000002</v>
      </c>
      <c r="L807" s="181">
        <v>0.66</v>
      </c>
      <c r="M807" s="181">
        <v>11.819699999999999</v>
      </c>
      <c r="N807" s="181">
        <v>23.791899999999998</v>
      </c>
      <c r="O807" s="181">
        <v>14.8529</v>
      </c>
      <c r="P807" s="181">
        <v>12.2121</v>
      </c>
      <c r="Q807" s="181">
        <v>15.215999999999999</v>
      </c>
      <c r="R807" s="181">
        <v>45.915399999999998</v>
      </c>
      <c r="S807" s="124"/>
      <c r="T807" s="127"/>
      <c r="U807" s="128"/>
      <c r="V807" s="128"/>
      <c r="W807" s="128"/>
      <c r="X807" s="128"/>
      <c r="Y807" s="128"/>
      <c r="Z807" s="128"/>
      <c r="AA807" s="128"/>
      <c r="AB807" s="128"/>
      <c r="AC807" s="128"/>
      <c r="AD807" s="128"/>
      <c r="AE807" s="128"/>
      <c r="AF807" s="128"/>
      <c r="AG807" s="128"/>
      <c r="AH807" s="128"/>
    </row>
    <row r="808" spans="1:34" x14ac:dyDescent="0.3">
      <c r="A808" s="177" t="s">
        <v>1689</v>
      </c>
      <c r="B808" s="177" t="s">
        <v>1708</v>
      </c>
      <c r="C808" s="177">
        <v>128235</v>
      </c>
      <c r="D808" s="180">
        <v>44651</v>
      </c>
      <c r="E808" s="181">
        <v>34.49</v>
      </c>
      <c r="F808" s="181">
        <v>-0.14480000000000001</v>
      </c>
      <c r="G808" s="181">
        <v>1.7403999999999999</v>
      </c>
      <c r="H808" s="181">
        <v>1.3516999999999999</v>
      </c>
      <c r="I808" s="181">
        <v>8.7099999999999997E-2</v>
      </c>
      <c r="J808" s="181">
        <v>2.6183000000000001</v>
      </c>
      <c r="K808" s="181">
        <v>-2.0727000000000002</v>
      </c>
      <c r="L808" s="181">
        <v>0.64200000000000002</v>
      </c>
      <c r="M808" s="181">
        <v>14.966699999999999</v>
      </c>
      <c r="N808" s="181">
        <v>28.025200000000002</v>
      </c>
      <c r="O808" s="181">
        <v>18.2502</v>
      </c>
      <c r="P808" s="181">
        <v>13.382300000000001</v>
      </c>
      <c r="Q808" s="181">
        <v>16.707000000000001</v>
      </c>
      <c r="R808" s="181">
        <v>42.520600000000002</v>
      </c>
      <c r="S808" s="124"/>
      <c r="T808" s="127"/>
      <c r="U808" s="128"/>
      <c r="V808" s="128"/>
      <c r="W808" s="128"/>
      <c r="X808" s="128"/>
      <c r="Y808" s="128"/>
      <c r="Z808" s="128"/>
      <c r="AA808" s="128"/>
      <c r="AB808" s="128"/>
      <c r="AC808" s="128"/>
      <c r="AD808" s="128"/>
      <c r="AE808" s="128"/>
      <c r="AF808" s="128"/>
      <c r="AG808" s="128"/>
      <c r="AH808" s="128"/>
    </row>
    <row r="809" spans="1:34" x14ac:dyDescent="0.3">
      <c r="A809" s="177" t="s">
        <v>1689</v>
      </c>
      <c r="B809" s="177" t="s">
        <v>1709</v>
      </c>
      <c r="C809" s="177">
        <v>128236</v>
      </c>
      <c r="D809" s="180">
        <v>44651</v>
      </c>
      <c r="E809" s="181">
        <v>38.29</v>
      </c>
      <c r="F809" s="181">
        <v>-0.13039999999999999</v>
      </c>
      <c r="G809" s="181">
        <v>1.7539</v>
      </c>
      <c r="H809" s="181">
        <v>1.3768</v>
      </c>
      <c r="I809" s="181">
        <v>0.15690000000000001</v>
      </c>
      <c r="J809" s="181">
        <v>2.7368000000000001</v>
      </c>
      <c r="K809" s="181">
        <v>-1.7448999999999999</v>
      </c>
      <c r="L809" s="181">
        <v>1.3230999999999999</v>
      </c>
      <c r="M809" s="181">
        <v>16.171099999999999</v>
      </c>
      <c r="N809" s="181">
        <v>29.752600000000001</v>
      </c>
      <c r="O809" s="181">
        <v>19.883700000000001</v>
      </c>
      <c r="P809" s="181">
        <v>15.2182</v>
      </c>
      <c r="Q809" s="181">
        <v>18.239100000000001</v>
      </c>
      <c r="R809" s="181">
        <v>44.373699999999999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77" t="s">
        <v>1689</v>
      </c>
      <c r="B810" s="177" t="s">
        <v>1731</v>
      </c>
      <c r="C810" s="177">
        <v>118424</v>
      </c>
      <c r="D810" s="180">
        <v>44651</v>
      </c>
      <c r="E810" s="181">
        <v>143.78</v>
      </c>
      <c r="F810" s="181">
        <v>-0.14580000000000001</v>
      </c>
      <c r="G810" s="181">
        <v>1.0685</v>
      </c>
      <c r="H810" s="181">
        <v>0.73570000000000002</v>
      </c>
      <c r="I810" s="181">
        <v>-1.3899999999999999E-2</v>
      </c>
      <c r="J810" s="181">
        <v>1.8344</v>
      </c>
      <c r="K810" s="181">
        <v>-3.5550999999999999</v>
      </c>
      <c r="L810" s="181">
        <v>0.877</v>
      </c>
      <c r="M810" s="181">
        <v>10.719200000000001</v>
      </c>
      <c r="N810" s="181">
        <v>20.691700000000001</v>
      </c>
      <c r="O810" s="181">
        <v>13.554500000000001</v>
      </c>
      <c r="P810" s="181">
        <v>11.231999999999999</v>
      </c>
      <c r="Q810" s="181">
        <v>14.6989</v>
      </c>
      <c r="R810" s="181">
        <v>37.834699999999998</v>
      </c>
      <c r="S810" s="124"/>
      <c r="T810" s="127"/>
      <c r="U810" s="128"/>
      <c r="V810" s="128"/>
      <c r="W810" s="128"/>
      <c r="X810" s="128"/>
      <c r="Y810" s="128"/>
      <c r="Z810" s="128"/>
      <c r="AA810" s="128"/>
      <c r="AB810" s="128"/>
      <c r="AC810" s="128"/>
      <c r="AD810" s="128"/>
      <c r="AE810" s="128"/>
      <c r="AF810" s="128"/>
      <c r="AG810" s="128"/>
      <c r="AH810" s="128"/>
    </row>
    <row r="811" spans="1:34" x14ac:dyDescent="0.3">
      <c r="A811" s="177" t="s">
        <v>1689</v>
      </c>
      <c r="B811" s="177" t="s">
        <v>1732</v>
      </c>
      <c r="C811" s="177">
        <v>108594</v>
      </c>
      <c r="D811" s="180">
        <v>44651</v>
      </c>
      <c r="E811" s="181">
        <v>134.65</v>
      </c>
      <c r="F811" s="181">
        <v>-0.14829999999999999</v>
      </c>
      <c r="G811" s="181">
        <v>1.0582</v>
      </c>
      <c r="H811" s="181">
        <v>0.71809999999999996</v>
      </c>
      <c r="I811" s="181">
        <v>-4.4499999999999998E-2</v>
      </c>
      <c r="J811" s="181">
        <v>1.7685999999999999</v>
      </c>
      <c r="K811" s="181">
        <v>-3.7252000000000001</v>
      </c>
      <c r="L811" s="181">
        <v>0.52259999999999995</v>
      </c>
      <c r="M811" s="181">
        <v>10.1341</v>
      </c>
      <c r="N811" s="181">
        <v>19.848700000000001</v>
      </c>
      <c r="O811" s="181">
        <v>12.770200000000001</v>
      </c>
      <c r="P811" s="181">
        <v>10.444000000000001</v>
      </c>
      <c r="Q811" s="181">
        <v>17.050799999999999</v>
      </c>
      <c r="R811" s="181">
        <v>36.876600000000003</v>
      </c>
      <c r="S811" s="124"/>
      <c r="T811" s="127"/>
      <c r="U811" s="128"/>
      <c r="V811" s="128"/>
      <c r="W811" s="128"/>
      <c r="X811" s="128"/>
      <c r="Y811" s="128"/>
      <c r="Z811" s="128"/>
      <c r="AA811" s="128"/>
      <c r="AB811" s="128"/>
      <c r="AC811" s="128"/>
      <c r="AD811" s="128"/>
      <c r="AE811" s="128"/>
      <c r="AF811" s="128"/>
      <c r="AG811" s="128"/>
      <c r="AH811" s="128"/>
    </row>
    <row r="812" spans="1:34" x14ac:dyDescent="0.3">
      <c r="A812" s="177" t="s">
        <v>1689</v>
      </c>
      <c r="B812" s="177" t="s">
        <v>1710</v>
      </c>
      <c r="C812" s="177">
        <v>109522</v>
      </c>
      <c r="D812" s="180">
        <v>44651</v>
      </c>
      <c r="E812" s="181">
        <v>51.429699999999997</v>
      </c>
      <c r="F812" s="181">
        <v>0.1111</v>
      </c>
      <c r="G812" s="181">
        <v>1.9061999999999999</v>
      </c>
      <c r="H812" s="181">
        <v>1.5206999999999999</v>
      </c>
      <c r="I812" s="181">
        <v>1.5502</v>
      </c>
      <c r="J812" s="181">
        <v>3.1877</v>
      </c>
      <c r="K812" s="181">
        <v>-0.60699999999999998</v>
      </c>
      <c r="L812" s="181">
        <v>-0.84389999999999998</v>
      </c>
      <c r="M812" s="181">
        <v>13.493499999999999</v>
      </c>
      <c r="N812" s="181">
        <v>21.017900000000001</v>
      </c>
      <c r="O812" s="181">
        <v>18.2227</v>
      </c>
      <c r="P812" s="181">
        <v>13.747999999999999</v>
      </c>
      <c r="Q812" s="181">
        <v>12.870699999999999</v>
      </c>
      <c r="R812" s="181">
        <v>40.7241</v>
      </c>
      <c r="S812" s="124"/>
      <c r="T812" s="127"/>
      <c r="U812" s="128"/>
      <c r="V812" s="128"/>
      <c r="W812" s="128"/>
      <c r="X812" s="128"/>
      <c r="Y812" s="128"/>
      <c r="Z812" s="128"/>
      <c r="AA812" s="128"/>
      <c r="AB812" s="128"/>
      <c r="AC812" s="128"/>
      <c r="AD812" s="128"/>
      <c r="AE812" s="128"/>
      <c r="AF812" s="128"/>
      <c r="AG812" s="128"/>
      <c r="AH812" s="128"/>
    </row>
    <row r="813" spans="1:34" x14ac:dyDescent="0.3">
      <c r="A813" s="177" t="s">
        <v>1689</v>
      </c>
      <c r="B813" s="177" t="s">
        <v>1711</v>
      </c>
      <c r="C813" s="177">
        <v>120492</v>
      </c>
      <c r="D813" s="180">
        <v>44651</v>
      </c>
      <c r="E813" s="181">
        <v>56.2789</v>
      </c>
      <c r="F813" s="181">
        <v>0.1101</v>
      </c>
      <c r="G813" s="181">
        <v>1.9091</v>
      </c>
      <c r="H813" s="181">
        <v>1.5315000000000001</v>
      </c>
      <c r="I813" s="181">
        <v>1.5747</v>
      </c>
      <c r="J813" s="181">
        <v>3.2271000000000001</v>
      </c>
      <c r="K813" s="181">
        <v>-0.42730000000000001</v>
      </c>
      <c r="L813" s="181">
        <v>-0.47020000000000001</v>
      </c>
      <c r="M813" s="181">
        <v>14.145300000000001</v>
      </c>
      <c r="N813" s="181">
        <v>21.950199999999999</v>
      </c>
      <c r="O813" s="181">
        <v>19.142299999999999</v>
      </c>
      <c r="P813" s="181">
        <v>14.635199999999999</v>
      </c>
      <c r="Q813" s="181">
        <v>16.473800000000001</v>
      </c>
      <c r="R813" s="181">
        <v>41.816899999999997</v>
      </c>
      <c r="S813" s="124"/>
      <c r="T813" s="127"/>
      <c r="U813" s="128"/>
      <c r="V813" s="128"/>
      <c r="W813" s="128"/>
      <c r="X813" s="128"/>
      <c r="Y813" s="128"/>
      <c r="Z813" s="128"/>
      <c r="AA813" s="128"/>
      <c r="AB813" s="128"/>
      <c r="AC813" s="128"/>
      <c r="AD813" s="128"/>
      <c r="AE813" s="128"/>
      <c r="AF813" s="128"/>
      <c r="AG813" s="128"/>
      <c r="AH813" s="128"/>
    </row>
    <row r="814" spans="1:34" x14ac:dyDescent="0.3">
      <c r="A814" s="177" t="s">
        <v>1689</v>
      </c>
      <c r="B814" s="177" t="s">
        <v>1718</v>
      </c>
      <c r="C814" s="177">
        <v>112090</v>
      </c>
      <c r="D814" s="180">
        <v>44651</v>
      </c>
      <c r="E814" s="181">
        <v>51.970999999999997</v>
      </c>
      <c r="F814" s="181">
        <v>9.8199999999999996E-2</v>
      </c>
      <c r="G814" s="181">
        <v>1.9298999999999999</v>
      </c>
      <c r="H814" s="181">
        <v>1.9919</v>
      </c>
      <c r="I814" s="181">
        <v>1.6587000000000001</v>
      </c>
      <c r="J814" s="181">
        <v>3.8567999999999998</v>
      </c>
      <c r="K814" s="181">
        <v>-0.78649999999999998</v>
      </c>
      <c r="L814" s="181">
        <v>-1.7226999999999999</v>
      </c>
      <c r="M814" s="181">
        <v>7.1059000000000001</v>
      </c>
      <c r="N814" s="181">
        <v>15.5913</v>
      </c>
      <c r="O814" s="181">
        <v>13.531499999999999</v>
      </c>
      <c r="P814" s="181">
        <v>12.5695</v>
      </c>
      <c r="Q814" s="181">
        <v>14.023</v>
      </c>
      <c r="R814" s="181">
        <v>38.713299999999997</v>
      </c>
      <c r="S814" s="124"/>
      <c r="T814" s="127"/>
      <c r="U814" s="128"/>
      <c r="V814" s="128"/>
      <c r="W814" s="128"/>
      <c r="X814" s="128"/>
      <c r="Y814" s="128"/>
      <c r="Z814" s="128"/>
      <c r="AA814" s="128"/>
      <c r="AB814" s="128"/>
      <c r="AC814" s="128"/>
      <c r="AD814" s="128"/>
      <c r="AE814" s="128"/>
      <c r="AF814" s="128"/>
      <c r="AG814" s="128"/>
      <c r="AH814" s="128"/>
    </row>
    <row r="815" spans="1:34" x14ac:dyDescent="0.3">
      <c r="A815" s="177" t="s">
        <v>1689</v>
      </c>
      <c r="B815" s="177" t="s">
        <v>1719</v>
      </c>
      <c r="C815" s="177">
        <v>120166</v>
      </c>
      <c r="D815" s="180">
        <v>44651</v>
      </c>
      <c r="E815" s="181">
        <v>56.865000000000002</v>
      </c>
      <c r="F815" s="181">
        <v>0.1003</v>
      </c>
      <c r="G815" s="181">
        <v>1.9378</v>
      </c>
      <c r="H815" s="181">
        <v>2.0110000000000001</v>
      </c>
      <c r="I815" s="181">
        <v>1.6954</v>
      </c>
      <c r="J815" s="181">
        <v>3.9428000000000001</v>
      </c>
      <c r="K815" s="181">
        <v>-0.55259999999999998</v>
      </c>
      <c r="L815" s="181">
        <v>-1.2538</v>
      </c>
      <c r="M815" s="181">
        <v>7.8643000000000001</v>
      </c>
      <c r="N815" s="181">
        <v>16.693999999999999</v>
      </c>
      <c r="O815" s="181">
        <v>14.621499999999999</v>
      </c>
      <c r="P815" s="181">
        <v>13.712199999999999</v>
      </c>
      <c r="Q815" s="181">
        <v>16.932600000000001</v>
      </c>
      <c r="R815" s="181">
        <v>40.045299999999997</v>
      </c>
      <c r="S815" s="124"/>
      <c r="T815" s="127"/>
      <c r="U815" s="128"/>
      <c r="V815" s="128"/>
      <c r="W815" s="128"/>
      <c r="X815" s="128"/>
      <c r="Y815" s="128"/>
      <c r="Z815" s="128"/>
      <c r="AA815" s="128"/>
      <c r="AB815" s="128"/>
      <c r="AC815" s="128"/>
      <c r="AD815" s="128"/>
      <c r="AE815" s="128"/>
      <c r="AF815" s="128"/>
      <c r="AG815" s="128"/>
      <c r="AH815" s="128"/>
    </row>
    <row r="816" spans="1:34" x14ac:dyDescent="0.3">
      <c r="A816" s="177" t="s">
        <v>1689</v>
      </c>
      <c r="B816" s="177" t="s">
        <v>1733</v>
      </c>
      <c r="C816" s="177">
        <v>119291</v>
      </c>
      <c r="D816" s="180">
        <v>44651</v>
      </c>
      <c r="E816" s="181">
        <v>125.848</v>
      </c>
      <c r="F816" s="181">
        <v>0.29570000000000002</v>
      </c>
      <c r="G816" s="181">
        <v>1.6156999999999999</v>
      </c>
      <c r="H816" s="181">
        <v>1.3374999999999999</v>
      </c>
      <c r="I816" s="181">
        <v>1.7019</v>
      </c>
      <c r="J816" s="181">
        <v>3.6776</v>
      </c>
      <c r="K816" s="181">
        <v>-1.0713999999999999</v>
      </c>
      <c r="L816" s="181">
        <v>-0.93359999999999999</v>
      </c>
      <c r="M816" s="181">
        <v>7.6599000000000004</v>
      </c>
      <c r="N816" s="181">
        <v>18.84</v>
      </c>
      <c r="O816" s="181">
        <v>13.4809</v>
      </c>
      <c r="P816" s="181">
        <v>11.327500000000001</v>
      </c>
      <c r="Q816" s="181">
        <v>13.810600000000001</v>
      </c>
      <c r="R816" s="181">
        <v>41.6038</v>
      </c>
      <c r="S816" s="124"/>
      <c r="T816" s="127"/>
      <c r="U816" s="128"/>
      <c r="V816" s="128"/>
      <c r="W816" s="128"/>
      <c r="X816" s="128"/>
      <c r="Y816" s="128"/>
      <c r="Z816" s="128"/>
      <c r="AA816" s="128"/>
      <c r="AB816" s="128"/>
      <c r="AC816" s="128"/>
      <c r="AD816" s="128"/>
      <c r="AE816" s="128"/>
      <c r="AF816" s="128"/>
      <c r="AG816" s="128"/>
      <c r="AH816" s="128"/>
    </row>
    <row r="817" spans="1:34" x14ac:dyDescent="0.3">
      <c r="A817" s="177" t="s">
        <v>1689</v>
      </c>
      <c r="B817" s="177" t="s">
        <v>1734</v>
      </c>
      <c r="C817" s="177">
        <v>118043</v>
      </c>
      <c r="D817" s="180">
        <v>44651</v>
      </c>
      <c r="E817" s="181">
        <v>118.041</v>
      </c>
      <c r="F817" s="181">
        <v>0.29480000000000001</v>
      </c>
      <c r="G817" s="181">
        <v>1.6106</v>
      </c>
      <c r="H817" s="181">
        <v>1.3245</v>
      </c>
      <c r="I817" s="181">
        <v>1.6745000000000001</v>
      </c>
      <c r="J817" s="181">
        <v>3.6164999999999998</v>
      </c>
      <c r="K817" s="181">
        <v>-1.2423999999999999</v>
      </c>
      <c r="L817" s="181">
        <v>-1.2845</v>
      </c>
      <c r="M817" s="181">
        <v>7.0754000000000001</v>
      </c>
      <c r="N817" s="181">
        <v>17.973800000000001</v>
      </c>
      <c r="O817" s="181">
        <v>12.6911</v>
      </c>
      <c r="P817" s="181">
        <v>10.5328</v>
      </c>
      <c r="Q817" s="181">
        <v>15.741899999999999</v>
      </c>
      <c r="R817" s="181">
        <v>40.594200000000001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77" t="s">
        <v>1689</v>
      </c>
      <c r="B818" s="177" t="s">
        <v>1735</v>
      </c>
      <c r="C818" s="177">
        <v>120264</v>
      </c>
      <c r="D818" s="180">
        <v>44651</v>
      </c>
      <c r="E818" s="181">
        <v>69.362499999999997</v>
      </c>
      <c r="F818" s="181">
        <v>0.26840000000000003</v>
      </c>
      <c r="G818" s="181">
        <v>2.0002</v>
      </c>
      <c r="H818" s="181">
        <v>1.5976999999999999</v>
      </c>
      <c r="I818" s="181">
        <v>0.75890000000000002</v>
      </c>
      <c r="J818" s="181">
        <v>2.2530999999999999</v>
      </c>
      <c r="K818" s="181">
        <v>-3.6372</v>
      </c>
      <c r="L818" s="181">
        <v>-2.7608000000000001</v>
      </c>
      <c r="M818" s="181">
        <v>5.3708999999999998</v>
      </c>
      <c r="N818" s="181">
        <v>14.0489</v>
      </c>
      <c r="O818" s="181">
        <v>12.7003</v>
      </c>
      <c r="P818" s="181">
        <v>9.8394999999999992</v>
      </c>
      <c r="Q818" s="181">
        <v>10.5311</v>
      </c>
      <c r="R818" s="181">
        <v>30.086400000000001</v>
      </c>
      <c r="S818" s="124"/>
      <c r="T818" s="127"/>
      <c r="U818" s="128"/>
      <c r="V818" s="128"/>
      <c r="W818" s="128"/>
      <c r="X818" s="128"/>
      <c r="Y818" s="128"/>
      <c r="Z818" s="128"/>
      <c r="AA818" s="128"/>
      <c r="AB818" s="128"/>
      <c r="AC818" s="128"/>
      <c r="AD818" s="128"/>
      <c r="AE818" s="128"/>
      <c r="AF818" s="128"/>
      <c r="AG818" s="128"/>
      <c r="AH818" s="128"/>
    </row>
    <row r="819" spans="1:34" x14ac:dyDescent="0.3">
      <c r="A819" s="177" t="s">
        <v>1689</v>
      </c>
      <c r="B819" s="177" t="s">
        <v>1929</v>
      </c>
      <c r="C819" s="177">
        <v>100313</v>
      </c>
      <c r="D819" s="180">
        <v>44651</v>
      </c>
      <c r="E819" s="181">
        <v>64.795699999999997</v>
      </c>
      <c r="F819" s="181">
        <v>0.26579999999999998</v>
      </c>
      <c r="G819" s="181">
        <v>1.9921</v>
      </c>
      <c r="H819" s="181">
        <v>1.5788</v>
      </c>
      <c r="I819" s="181">
        <v>0.72140000000000004</v>
      </c>
      <c r="J819" s="181">
        <v>2.1688999999999998</v>
      </c>
      <c r="K819" s="181">
        <v>-3.8620999999999999</v>
      </c>
      <c r="L819" s="181">
        <v>-3.2263999999999999</v>
      </c>
      <c r="M819" s="181">
        <v>4.6067</v>
      </c>
      <c r="N819" s="181">
        <v>12.943899999999999</v>
      </c>
      <c r="O819" s="181">
        <v>11.751200000000001</v>
      </c>
      <c r="P819" s="181">
        <v>8.8752999999999993</v>
      </c>
      <c r="Q819" s="181">
        <v>9.0327999999999999</v>
      </c>
      <c r="R819" s="181">
        <v>28.868600000000001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77" t="s">
        <v>1689</v>
      </c>
      <c r="B820" s="177" t="s">
        <v>1729</v>
      </c>
      <c r="C820" s="177">
        <v>129046</v>
      </c>
      <c r="D820" s="180">
        <v>44651</v>
      </c>
      <c r="E820" s="181">
        <v>34.754399999999997</v>
      </c>
      <c r="F820" s="181">
        <v>-0.26490000000000002</v>
      </c>
      <c r="G820" s="181">
        <v>2.3096999999999999</v>
      </c>
      <c r="H820" s="181">
        <v>1.7605999999999999</v>
      </c>
      <c r="I820" s="181">
        <v>0.83819999999999995</v>
      </c>
      <c r="J820" s="181">
        <v>1.7073</v>
      </c>
      <c r="K820" s="181">
        <v>-6.2915999999999999</v>
      </c>
      <c r="L820" s="181">
        <v>-9.3970000000000002</v>
      </c>
      <c r="M820" s="181">
        <v>-2.6126999999999998</v>
      </c>
      <c r="N820" s="181">
        <v>3.2989000000000002</v>
      </c>
      <c r="O820" s="181">
        <v>8.4503000000000004</v>
      </c>
      <c r="P820" s="181">
        <v>8.1979000000000006</v>
      </c>
      <c r="Q820" s="181">
        <v>17.012899999999998</v>
      </c>
      <c r="R820" s="181">
        <v>29.8386</v>
      </c>
      <c r="S820" s="124"/>
      <c r="T820" s="127"/>
      <c r="U820" s="128"/>
      <c r="V820" s="128"/>
      <c r="W820" s="128"/>
      <c r="X820" s="128"/>
      <c r="Y820" s="128"/>
      <c r="Z820" s="128"/>
      <c r="AA820" s="128"/>
      <c r="AB820" s="128"/>
      <c r="AC820" s="128"/>
      <c r="AD820" s="128"/>
      <c r="AE820" s="128"/>
      <c r="AF820" s="128"/>
      <c r="AG820" s="128"/>
      <c r="AH820" s="128"/>
    </row>
    <row r="821" spans="1:34" x14ac:dyDescent="0.3">
      <c r="A821" s="177" t="s">
        <v>1689</v>
      </c>
      <c r="B821" s="177" t="s">
        <v>1730</v>
      </c>
      <c r="C821" s="177">
        <v>129048</v>
      </c>
      <c r="D821" s="180">
        <v>44651</v>
      </c>
      <c r="E821" s="181">
        <v>32.255099999999999</v>
      </c>
      <c r="F821" s="181">
        <v>-0.2671</v>
      </c>
      <c r="G821" s="181">
        <v>2.302</v>
      </c>
      <c r="H821" s="181">
        <v>1.7431000000000001</v>
      </c>
      <c r="I821" s="181">
        <v>0.80349999999999999</v>
      </c>
      <c r="J821" s="181">
        <v>1.6306</v>
      </c>
      <c r="K821" s="181">
        <v>-6.4964000000000004</v>
      </c>
      <c r="L821" s="181">
        <v>-9.7956000000000003</v>
      </c>
      <c r="M821" s="181">
        <v>-3.2604000000000002</v>
      </c>
      <c r="N821" s="181">
        <v>2.3721000000000001</v>
      </c>
      <c r="O821" s="181">
        <v>7.4779999999999998</v>
      </c>
      <c r="P821" s="181">
        <v>7.2084000000000001</v>
      </c>
      <c r="Q821" s="181">
        <v>15.916700000000001</v>
      </c>
      <c r="R821" s="181">
        <v>28.655999999999999</v>
      </c>
      <c r="S821" s="124"/>
      <c r="T821" s="127"/>
      <c r="U821" s="128"/>
      <c r="V821" s="128"/>
      <c r="W821" s="128"/>
      <c r="X821" s="128"/>
      <c r="Y821" s="128"/>
      <c r="Z821" s="128"/>
      <c r="AA821" s="128"/>
      <c r="AB821" s="128"/>
      <c r="AC821" s="128"/>
      <c r="AD821" s="128"/>
      <c r="AE821" s="128"/>
      <c r="AF821" s="128"/>
      <c r="AG821" s="128"/>
      <c r="AH821" s="128"/>
    </row>
    <row r="822" spans="1:34" x14ac:dyDescent="0.3">
      <c r="A822" s="177" t="s">
        <v>1689</v>
      </c>
      <c r="B822" s="177" t="s">
        <v>1914</v>
      </c>
      <c r="C822" s="177">
        <v>143793</v>
      </c>
      <c r="D822" s="180">
        <v>44651</v>
      </c>
      <c r="E822" s="181">
        <v>16.950600000000001</v>
      </c>
      <c r="F822" s="181">
        <v>2.9499999999999998E-2</v>
      </c>
      <c r="G822" s="181">
        <v>1.9038999999999999</v>
      </c>
      <c r="H822" s="181">
        <v>1.5918000000000001</v>
      </c>
      <c r="I822" s="181">
        <v>1.4464999999999999</v>
      </c>
      <c r="J822" s="181">
        <v>4.1197999999999997</v>
      </c>
      <c r="K822" s="181">
        <v>-2.6655000000000002</v>
      </c>
      <c r="L822" s="181">
        <v>0.1004</v>
      </c>
      <c r="M822" s="181">
        <v>12.275700000000001</v>
      </c>
      <c r="N822" s="181">
        <v>24.253</v>
      </c>
      <c r="O822" s="181">
        <v>16.165400000000002</v>
      </c>
      <c r="P822" s="181"/>
      <c r="Q822" s="181">
        <v>15.203099999999999</v>
      </c>
      <c r="R822" s="181">
        <v>42.907899999999998</v>
      </c>
      <c r="S822" s="124"/>
      <c r="T822" s="127"/>
      <c r="U822" s="128"/>
      <c r="V822" s="128"/>
      <c r="W822" s="128"/>
      <c r="X822" s="128"/>
      <c r="Y822" s="128"/>
      <c r="Z822" s="128"/>
      <c r="AA822" s="128"/>
      <c r="AB822" s="128"/>
      <c r="AC822" s="128"/>
      <c r="AD822" s="128"/>
      <c r="AE822" s="128"/>
      <c r="AF822" s="128"/>
      <c r="AG822" s="128"/>
      <c r="AH822" s="128"/>
    </row>
    <row r="823" spans="1:34" x14ac:dyDescent="0.3">
      <c r="A823" s="177" t="s">
        <v>1689</v>
      </c>
      <c r="B823" s="177" t="s">
        <v>1915</v>
      </c>
      <c r="C823" s="177">
        <v>143787</v>
      </c>
      <c r="D823" s="180">
        <v>44651</v>
      </c>
      <c r="E823" s="181">
        <v>15.6944</v>
      </c>
      <c r="F823" s="181">
        <v>2.4199999999999999E-2</v>
      </c>
      <c r="G823" s="181">
        <v>1.8885000000000001</v>
      </c>
      <c r="H823" s="181">
        <v>1.482</v>
      </c>
      <c r="I823" s="181">
        <v>1.3006</v>
      </c>
      <c r="J823" s="181">
        <v>3.8807</v>
      </c>
      <c r="K823" s="181">
        <v>-3.1808000000000001</v>
      </c>
      <c r="L823" s="181">
        <v>-0.89539999999999997</v>
      </c>
      <c r="M823" s="181">
        <v>10.672800000000001</v>
      </c>
      <c r="N823" s="181">
        <v>21.866099999999999</v>
      </c>
      <c r="O823" s="181">
        <v>13.881600000000001</v>
      </c>
      <c r="P823" s="181"/>
      <c r="Q823" s="181">
        <v>12.8485</v>
      </c>
      <c r="R823" s="181">
        <v>40.056399999999996</v>
      </c>
      <c r="S823" s="124"/>
      <c r="T823" s="127"/>
      <c r="U823" s="128"/>
      <c r="V823" s="128"/>
      <c r="W823" s="128"/>
      <c r="X823" s="128"/>
      <c r="Y823" s="128"/>
      <c r="Z823" s="128"/>
      <c r="AA823" s="128"/>
      <c r="AB823" s="128"/>
      <c r="AC823" s="128"/>
      <c r="AD823" s="128"/>
      <c r="AE823" s="128"/>
      <c r="AF823" s="128"/>
      <c r="AG823" s="128"/>
      <c r="AH823" s="128"/>
    </row>
    <row r="824" spans="1:34" x14ac:dyDescent="0.3">
      <c r="A824" s="177" t="s">
        <v>1689</v>
      </c>
      <c r="B824" s="177" t="s">
        <v>1691</v>
      </c>
      <c r="C824" s="177">
        <v>122639</v>
      </c>
      <c r="D824" s="180">
        <v>44651</v>
      </c>
      <c r="E824" s="181">
        <v>52.514099999999999</v>
      </c>
      <c r="F824" s="181">
        <v>-8.4099999999999994E-2</v>
      </c>
      <c r="G824" s="181">
        <v>0.49159999999999998</v>
      </c>
      <c r="H824" s="181">
        <v>0.86719999999999997</v>
      </c>
      <c r="I824" s="181">
        <v>2.2856999999999998</v>
      </c>
      <c r="J824" s="181">
        <v>4.3795999999999999</v>
      </c>
      <c r="K824" s="181">
        <v>-3.5697000000000001</v>
      </c>
      <c r="L824" s="181">
        <v>0.30120000000000002</v>
      </c>
      <c r="M824" s="181">
        <v>15.8323</v>
      </c>
      <c r="N824" s="181">
        <v>31.518699999999999</v>
      </c>
      <c r="O824" s="181">
        <v>26.762699999999999</v>
      </c>
      <c r="P824" s="181">
        <v>21.3597</v>
      </c>
      <c r="Q824" s="181">
        <v>20.620899999999999</v>
      </c>
      <c r="R824" s="181">
        <v>54.997900000000001</v>
      </c>
      <c r="S824" s="124"/>
      <c r="T824" s="127"/>
      <c r="U824" s="128"/>
      <c r="V824" s="128"/>
      <c r="W824" s="128"/>
      <c r="X824" s="128"/>
      <c r="Y824" s="128"/>
      <c r="Z824" s="128"/>
      <c r="AA824" s="128"/>
      <c r="AB824" s="128"/>
      <c r="AC824" s="128"/>
      <c r="AD824" s="128"/>
      <c r="AE824" s="128"/>
      <c r="AF824" s="128"/>
      <c r="AG824" s="128"/>
      <c r="AH824" s="128"/>
    </row>
    <row r="825" spans="1:34" x14ac:dyDescent="0.3">
      <c r="A825" s="177" t="s">
        <v>1689</v>
      </c>
      <c r="B825" s="177" t="s">
        <v>1690</v>
      </c>
      <c r="C825" s="177">
        <v>122640</v>
      </c>
      <c r="D825" s="180">
        <v>44651</v>
      </c>
      <c r="E825" s="181">
        <v>49.4756</v>
      </c>
      <c r="F825" s="181">
        <v>-8.6599999999999996E-2</v>
      </c>
      <c r="G825" s="181">
        <v>0.48359999999999997</v>
      </c>
      <c r="H825" s="181">
        <v>0.84860000000000002</v>
      </c>
      <c r="I825" s="181">
        <v>2.2471999999999999</v>
      </c>
      <c r="J825" s="181">
        <v>4.2919999999999998</v>
      </c>
      <c r="K825" s="181">
        <v>-3.7974999999999999</v>
      </c>
      <c r="L825" s="181">
        <v>-0.17879999999999999</v>
      </c>
      <c r="M825" s="181">
        <v>14.990500000000001</v>
      </c>
      <c r="N825" s="181">
        <v>30.1935</v>
      </c>
      <c r="O825" s="181">
        <v>25.596800000000002</v>
      </c>
      <c r="P825" s="181">
        <v>20.395600000000002</v>
      </c>
      <c r="Q825" s="181">
        <v>19.8111</v>
      </c>
      <c r="R825" s="181">
        <v>53.473799999999997</v>
      </c>
      <c r="S825" s="124"/>
      <c r="T825" s="127"/>
      <c r="U825" s="128"/>
      <c r="V825" s="128"/>
      <c r="W825" s="128"/>
      <c r="X825" s="128"/>
      <c r="Y825" s="128"/>
      <c r="Z825" s="128"/>
      <c r="AA825" s="128"/>
      <c r="AB825" s="128"/>
      <c r="AC825" s="128"/>
      <c r="AD825" s="128"/>
      <c r="AE825" s="128"/>
      <c r="AF825" s="128"/>
      <c r="AG825" s="128"/>
      <c r="AH825" s="128"/>
    </row>
    <row r="826" spans="1:34" x14ac:dyDescent="0.3">
      <c r="A826" s="177" t="s">
        <v>1689</v>
      </c>
      <c r="B826" s="177" t="s">
        <v>1720</v>
      </c>
      <c r="C826" s="177">
        <v>133839</v>
      </c>
      <c r="D826" s="180">
        <v>44651</v>
      </c>
      <c r="E826" s="181">
        <v>28.67</v>
      </c>
      <c r="F826" s="181">
        <v>-3.49E-2</v>
      </c>
      <c r="G826" s="181">
        <v>1.9559</v>
      </c>
      <c r="H826" s="181">
        <v>1.1287</v>
      </c>
      <c r="I826" s="181">
        <v>0.95069999999999999</v>
      </c>
      <c r="J826" s="181">
        <v>3.2780999999999998</v>
      </c>
      <c r="K826" s="181">
        <v>-4.7824999999999998</v>
      </c>
      <c r="L826" s="181">
        <v>-2.4498000000000002</v>
      </c>
      <c r="M826" s="181">
        <v>11.124000000000001</v>
      </c>
      <c r="N826" s="181">
        <v>28.738199999999999</v>
      </c>
      <c r="O826" s="181">
        <v>26.720800000000001</v>
      </c>
      <c r="P826" s="181">
        <v>19.155999999999999</v>
      </c>
      <c r="Q826" s="181">
        <v>16.041499999999999</v>
      </c>
      <c r="R826" s="181">
        <v>60.209099999999999</v>
      </c>
      <c r="S826" s="124"/>
      <c r="T826" s="127"/>
      <c r="U826" s="128"/>
      <c r="V826" s="128"/>
      <c r="W826" s="128"/>
      <c r="X826" s="128"/>
      <c r="Y826" s="128"/>
      <c r="Z826" s="128"/>
      <c r="AA826" s="128"/>
      <c r="AB826" s="128"/>
      <c r="AC826" s="128"/>
      <c r="AD826" s="128"/>
      <c r="AE826" s="128"/>
      <c r="AF826" s="128"/>
      <c r="AG826" s="128"/>
      <c r="AH826" s="128"/>
    </row>
    <row r="827" spans="1:34" x14ac:dyDescent="0.3">
      <c r="A827" s="177" t="s">
        <v>1689</v>
      </c>
      <c r="B827" s="177" t="s">
        <v>1721</v>
      </c>
      <c r="C827" s="177">
        <v>133836</v>
      </c>
      <c r="D827" s="180">
        <v>44651</v>
      </c>
      <c r="E827" s="181">
        <v>25.71</v>
      </c>
      <c r="F827" s="181">
        <v>-7.7700000000000005E-2</v>
      </c>
      <c r="G827" s="181">
        <v>1.9429000000000001</v>
      </c>
      <c r="H827" s="181">
        <v>1.0612999999999999</v>
      </c>
      <c r="I827" s="181">
        <v>0.90269999999999995</v>
      </c>
      <c r="J827" s="181">
        <v>3.1288</v>
      </c>
      <c r="K827" s="181">
        <v>-5.1990999999999996</v>
      </c>
      <c r="L827" s="181">
        <v>-3.3822000000000001</v>
      </c>
      <c r="M827" s="181">
        <v>9.5441000000000003</v>
      </c>
      <c r="N827" s="181">
        <v>26.215</v>
      </c>
      <c r="O827" s="181">
        <v>24.297499999999999</v>
      </c>
      <c r="P827" s="181">
        <v>16.923500000000001</v>
      </c>
      <c r="Q827" s="181">
        <v>14.269</v>
      </c>
      <c r="R827" s="181">
        <v>57.078699999999998</v>
      </c>
      <c r="S827" s="124"/>
      <c r="T827" s="127"/>
      <c r="U827" s="128"/>
      <c r="V827" s="128"/>
      <c r="W827" s="128"/>
      <c r="X827" s="128"/>
      <c r="Y827" s="128"/>
      <c r="Z827" s="128"/>
      <c r="AA827" s="128"/>
      <c r="AB827" s="128"/>
      <c r="AC827" s="128"/>
      <c r="AD827" s="128"/>
      <c r="AE827" s="128"/>
      <c r="AF827" s="128"/>
      <c r="AG827" s="128"/>
      <c r="AH827" s="128"/>
    </row>
    <row r="828" spans="1:34" x14ac:dyDescent="0.3">
      <c r="A828" s="177" t="s">
        <v>1689</v>
      </c>
      <c r="B828" s="177" t="s">
        <v>1722</v>
      </c>
      <c r="C828" s="177">
        <v>119718</v>
      </c>
      <c r="D828" s="180">
        <v>44651</v>
      </c>
      <c r="E828" s="181">
        <v>82.723600000000005</v>
      </c>
      <c r="F828" s="181">
        <v>-0.16109999999999999</v>
      </c>
      <c r="G828" s="181">
        <v>1.1556</v>
      </c>
      <c r="H828" s="181">
        <v>1.4525999999999999</v>
      </c>
      <c r="I828" s="181">
        <v>1.4058999999999999</v>
      </c>
      <c r="J828" s="181">
        <v>4.0484</v>
      </c>
      <c r="K828" s="181">
        <v>0.6502</v>
      </c>
      <c r="L828" s="181">
        <v>0.84750000000000003</v>
      </c>
      <c r="M828" s="181">
        <v>11.5481</v>
      </c>
      <c r="N828" s="181">
        <v>22.505600000000001</v>
      </c>
      <c r="O828" s="181">
        <v>17.1584</v>
      </c>
      <c r="P828" s="181">
        <v>14.608599999999999</v>
      </c>
      <c r="Q828" s="181">
        <v>17.2424</v>
      </c>
      <c r="R828" s="181">
        <v>44.806399999999996</v>
      </c>
      <c r="S828" s="124"/>
      <c r="T828" s="127"/>
      <c r="U828" s="128"/>
      <c r="V828" s="128"/>
      <c r="W828" s="128"/>
      <c r="X828" s="128"/>
      <c r="Y828" s="128"/>
      <c r="Z828" s="128"/>
      <c r="AA828" s="128"/>
      <c r="AB828" s="128"/>
      <c r="AC828" s="128"/>
      <c r="AD828" s="128"/>
      <c r="AE828" s="128"/>
      <c r="AF828" s="128"/>
      <c r="AG828" s="128"/>
      <c r="AH828" s="128"/>
    </row>
    <row r="829" spans="1:34" x14ac:dyDescent="0.3">
      <c r="A829" s="177" t="s">
        <v>1689</v>
      </c>
      <c r="B829" s="177" t="s">
        <v>1723</v>
      </c>
      <c r="C829" s="177">
        <v>103215</v>
      </c>
      <c r="D829" s="180">
        <v>44651</v>
      </c>
      <c r="E829" s="181">
        <v>76.181299999999993</v>
      </c>
      <c r="F829" s="181">
        <v>-0.1638</v>
      </c>
      <c r="G829" s="181">
        <v>1.1473</v>
      </c>
      <c r="H829" s="181">
        <v>1.4332</v>
      </c>
      <c r="I829" s="181">
        <v>1.3676999999999999</v>
      </c>
      <c r="J829" s="181">
        <v>3.9546999999999999</v>
      </c>
      <c r="K829" s="181">
        <v>0.40460000000000002</v>
      </c>
      <c r="L829" s="181">
        <v>0.36330000000000001</v>
      </c>
      <c r="M829" s="181">
        <v>10.7525</v>
      </c>
      <c r="N829" s="181">
        <v>21.3246</v>
      </c>
      <c r="O829" s="181">
        <v>16.058900000000001</v>
      </c>
      <c r="P829" s="181">
        <v>13.4541</v>
      </c>
      <c r="Q829" s="181">
        <v>13.055199999999999</v>
      </c>
      <c r="R829" s="181">
        <v>43.417099999999998</v>
      </c>
      <c r="S829" s="124"/>
      <c r="T829" s="127"/>
      <c r="U829" s="128"/>
      <c r="V829" s="128"/>
      <c r="W829" s="128"/>
      <c r="X829" s="128"/>
      <c r="Y829" s="128"/>
      <c r="Z829" s="128"/>
      <c r="AA829" s="128"/>
      <c r="AB829" s="128"/>
      <c r="AC829" s="128"/>
      <c r="AD829" s="128"/>
      <c r="AE829" s="128"/>
      <c r="AF829" s="128"/>
      <c r="AG829" s="128"/>
      <c r="AH829" s="128"/>
    </row>
    <row r="830" spans="1:34" x14ac:dyDescent="0.3">
      <c r="A830" s="177" t="s">
        <v>1689</v>
      </c>
      <c r="B830" s="177" t="s">
        <v>1724</v>
      </c>
      <c r="C830" s="177">
        <v>144905</v>
      </c>
      <c r="D830" s="180">
        <v>44651</v>
      </c>
      <c r="E830" s="181">
        <v>15.317500000000001</v>
      </c>
      <c r="F830" s="181">
        <v>-6.9800000000000001E-2</v>
      </c>
      <c r="G830" s="181">
        <v>1.3416999999999999</v>
      </c>
      <c r="H830" s="181">
        <v>1.4095</v>
      </c>
      <c r="I830" s="181">
        <v>0.34129999999999999</v>
      </c>
      <c r="J830" s="181">
        <v>2.3321999999999998</v>
      </c>
      <c r="K830" s="181">
        <v>-1.5369999999999999</v>
      </c>
      <c r="L830" s="181">
        <v>-1.1256999999999999</v>
      </c>
      <c r="M830" s="181">
        <v>9.8926999999999996</v>
      </c>
      <c r="N830" s="181">
        <v>17.0991</v>
      </c>
      <c r="O830" s="181">
        <v>12.697900000000001</v>
      </c>
      <c r="P830" s="181"/>
      <c r="Q830" s="181">
        <v>12.929500000000001</v>
      </c>
      <c r="R830" s="181">
        <v>34.417999999999999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77" t="s">
        <v>1689</v>
      </c>
      <c r="B831" s="177" t="s">
        <v>1725</v>
      </c>
      <c r="C831" s="177">
        <v>144902</v>
      </c>
      <c r="D831" s="180">
        <v>44651</v>
      </c>
      <c r="E831" s="181">
        <v>14.3728</v>
      </c>
      <c r="F831" s="181">
        <v>-7.4399999999999994E-2</v>
      </c>
      <c r="G831" s="181">
        <v>1.3268</v>
      </c>
      <c r="H831" s="181">
        <v>1.3740000000000001</v>
      </c>
      <c r="I831" s="181">
        <v>0.27139999999999997</v>
      </c>
      <c r="J831" s="181">
        <v>2.1760999999999999</v>
      </c>
      <c r="K831" s="181">
        <v>-1.9791000000000001</v>
      </c>
      <c r="L831" s="181">
        <v>-2.0246</v>
      </c>
      <c r="M831" s="181">
        <v>8.3954000000000004</v>
      </c>
      <c r="N831" s="181">
        <v>14.9778</v>
      </c>
      <c r="O831" s="181">
        <v>10.6576</v>
      </c>
      <c r="P831" s="181"/>
      <c r="Q831" s="181">
        <v>10.898099999999999</v>
      </c>
      <c r="R831" s="181">
        <v>32.008400000000002</v>
      </c>
      <c r="S831" s="124"/>
      <c r="T831" s="127"/>
      <c r="U831" s="128"/>
      <c r="V831" s="128"/>
      <c r="W831" s="128"/>
      <c r="X831" s="128"/>
      <c r="Y831" s="128"/>
      <c r="Z831" s="128"/>
      <c r="AA831" s="128"/>
      <c r="AB831" s="128"/>
      <c r="AC831" s="128"/>
      <c r="AD831" s="128"/>
      <c r="AE831" s="128"/>
      <c r="AF831" s="128"/>
      <c r="AG831" s="128"/>
      <c r="AH831" s="128"/>
    </row>
    <row r="832" spans="1:34" x14ac:dyDescent="0.3">
      <c r="A832" s="177" t="s">
        <v>1689</v>
      </c>
      <c r="B832" s="177" t="s">
        <v>1702</v>
      </c>
      <c r="C832" s="177">
        <v>144546</v>
      </c>
      <c r="D832" s="180">
        <v>44651</v>
      </c>
      <c r="E832" s="181">
        <v>16.5138</v>
      </c>
      <c r="F832" s="181">
        <v>-0.2278</v>
      </c>
      <c r="G832" s="181">
        <v>1.395</v>
      </c>
      <c r="H832" s="181">
        <v>0.76029999999999998</v>
      </c>
      <c r="I832" s="181">
        <v>0.25619999999999998</v>
      </c>
      <c r="J832" s="181">
        <v>3.4011999999999998</v>
      </c>
      <c r="K832" s="181">
        <v>-4.2005999999999997</v>
      </c>
      <c r="L832" s="181">
        <v>-3.3433000000000002</v>
      </c>
      <c r="M832" s="181">
        <v>8.6641999999999992</v>
      </c>
      <c r="N832" s="181">
        <v>17.1358</v>
      </c>
      <c r="O832" s="181">
        <v>15.933299999999999</v>
      </c>
      <c r="P832" s="181"/>
      <c r="Q832" s="181">
        <v>15.098800000000001</v>
      </c>
      <c r="R832" s="181">
        <v>36.338700000000003</v>
      </c>
      <c r="S832" s="124"/>
      <c r="T832" s="127"/>
      <c r="U832" s="128"/>
      <c r="V832" s="128"/>
      <c r="W832" s="128"/>
      <c r="X832" s="128"/>
      <c r="Y832" s="128"/>
      <c r="Z832" s="128"/>
      <c r="AA832" s="128"/>
      <c r="AB832" s="128"/>
      <c r="AC832" s="128"/>
      <c r="AD832" s="128"/>
      <c r="AE832" s="128"/>
      <c r="AF832" s="128"/>
      <c r="AG832" s="128"/>
      <c r="AH832" s="128"/>
    </row>
    <row r="833" spans="1:34" x14ac:dyDescent="0.3">
      <c r="A833" s="177" t="s">
        <v>1689</v>
      </c>
      <c r="B833" s="177" t="s">
        <v>1703</v>
      </c>
      <c r="C833" s="177">
        <v>144548</v>
      </c>
      <c r="D833" s="180">
        <v>44651</v>
      </c>
      <c r="E833" s="181">
        <v>15.5276</v>
      </c>
      <c r="F833" s="181">
        <v>-0.23130000000000001</v>
      </c>
      <c r="G833" s="181">
        <v>1.3835</v>
      </c>
      <c r="H833" s="181">
        <v>0.73960000000000004</v>
      </c>
      <c r="I833" s="181">
        <v>0.2097</v>
      </c>
      <c r="J833" s="181">
        <v>3.2839</v>
      </c>
      <c r="K833" s="181">
        <v>-4.5259999999999998</v>
      </c>
      <c r="L833" s="181">
        <v>-4.0119999999999996</v>
      </c>
      <c r="M833" s="181">
        <v>7.5311000000000003</v>
      </c>
      <c r="N833" s="181">
        <v>15.517300000000001</v>
      </c>
      <c r="O833" s="181">
        <v>14.0482</v>
      </c>
      <c r="P833" s="181"/>
      <c r="Q833" s="181">
        <v>13.129</v>
      </c>
      <c r="R833" s="181">
        <v>34.246899999999997</v>
      </c>
      <c r="S833" s="124"/>
      <c r="T833" s="127"/>
      <c r="U833" s="128"/>
      <c r="V833" s="128"/>
      <c r="W833" s="128"/>
      <c r="X833" s="128"/>
      <c r="Y833" s="128"/>
      <c r="Z833" s="128"/>
      <c r="AA833" s="128"/>
      <c r="AB833" s="128"/>
      <c r="AC833" s="128"/>
      <c r="AD833" s="128"/>
      <c r="AE833" s="128"/>
      <c r="AF833" s="128"/>
      <c r="AG833" s="128"/>
      <c r="AH833" s="128"/>
    </row>
    <row r="834" spans="1:34" x14ac:dyDescent="0.3">
      <c r="A834" s="177" t="s">
        <v>1689</v>
      </c>
      <c r="B834" s="177" t="s">
        <v>1726</v>
      </c>
      <c r="C834" s="177">
        <v>118883</v>
      </c>
      <c r="D834" s="180">
        <v>44651</v>
      </c>
      <c r="E834" s="181">
        <v>157.62</v>
      </c>
      <c r="F834" s="181">
        <v>0.2417</v>
      </c>
      <c r="G834" s="181">
        <v>2.3972000000000002</v>
      </c>
      <c r="H834" s="181">
        <v>2.8717000000000001</v>
      </c>
      <c r="I834" s="181">
        <v>2.8986000000000001</v>
      </c>
      <c r="J834" s="181">
        <v>6.6153000000000004</v>
      </c>
      <c r="K834" s="181">
        <v>3.8614000000000002</v>
      </c>
      <c r="L834" s="181">
        <v>1.9205000000000001</v>
      </c>
      <c r="M834" s="181">
        <v>11.039099999999999</v>
      </c>
      <c r="N834" s="181">
        <v>21.246200000000002</v>
      </c>
      <c r="O834" s="181">
        <v>10.4108</v>
      </c>
      <c r="P834" s="181">
        <v>8.5063999999999993</v>
      </c>
      <c r="Q834" s="181">
        <v>10.231400000000001</v>
      </c>
      <c r="R834" s="181">
        <v>37.805500000000002</v>
      </c>
      <c r="S834" s="124"/>
      <c r="T834" s="127"/>
      <c r="U834" s="128"/>
      <c r="V834" s="128"/>
      <c r="W834" s="128"/>
      <c r="X834" s="128"/>
      <c r="Y834" s="128"/>
      <c r="Z834" s="128"/>
      <c r="AA834" s="128"/>
      <c r="AB834" s="128"/>
      <c r="AC834" s="128"/>
      <c r="AD834" s="128"/>
      <c r="AE834" s="128"/>
      <c r="AF834" s="128"/>
      <c r="AG834" s="128"/>
      <c r="AH834" s="128"/>
    </row>
    <row r="835" spans="1:34" x14ac:dyDescent="0.3">
      <c r="A835" s="177" t="s">
        <v>1689</v>
      </c>
      <c r="B835" s="177" t="s">
        <v>1727</v>
      </c>
      <c r="C835" s="177">
        <v>100476</v>
      </c>
      <c r="D835" s="180">
        <v>44651</v>
      </c>
      <c r="E835" s="181">
        <v>151.77000000000001</v>
      </c>
      <c r="F835" s="181">
        <v>0.24440000000000001</v>
      </c>
      <c r="G835" s="181">
        <v>2.4020000000000001</v>
      </c>
      <c r="H835" s="181">
        <v>2.8740000000000001</v>
      </c>
      <c r="I835" s="181">
        <v>2.8948999999999998</v>
      </c>
      <c r="J835" s="181">
        <v>6.61</v>
      </c>
      <c r="K835" s="181">
        <v>3.8525</v>
      </c>
      <c r="L835" s="181">
        <v>1.9069</v>
      </c>
      <c r="M835" s="181">
        <v>10.9998</v>
      </c>
      <c r="N835" s="181">
        <v>21.193000000000001</v>
      </c>
      <c r="O835" s="181">
        <v>10.3156</v>
      </c>
      <c r="P835" s="181">
        <v>8.391</v>
      </c>
      <c r="Q835" s="181">
        <v>10.1302</v>
      </c>
      <c r="R835" s="181">
        <v>37.693100000000001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7" t="s">
        <v>1689</v>
      </c>
      <c r="B836" s="177" t="s">
        <v>1712</v>
      </c>
      <c r="C836" s="177">
        <v>119292</v>
      </c>
      <c r="D836" s="180">
        <v>44651</v>
      </c>
      <c r="E836" s="181">
        <v>35.159999999999997</v>
      </c>
      <c r="F836" s="181">
        <v>-0.25530000000000003</v>
      </c>
      <c r="G836" s="181">
        <v>1.5012000000000001</v>
      </c>
      <c r="H836" s="181">
        <v>1.6478999999999999</v>
      </c>
      <c r="I836" s="181">
        <v>1.1798999999999999</v>
      </c>
      <c r="J836" s="181">
        <v>2.7168999999999999</v>
      </c>
      <c r="K836" s="181">
        <v>-4.1177999999999999</v>
      </c>
      <c r="L836" s="181">
        <v>-2.0613000000000001</v>
      </c>
      <c r="M836" s="181">
        <v>10.150399999999999</v>
      </c>
      <c r="N836" s="181">
        <v>23.541799999999999</v>
      </c>
      <c r="O836" s="181">
        <v>19.8565</v>
      </c>
      <c r="P836" s="181">
        <v>15.058</v>
      </c>
      <c r="Q836" s="181">
        <v>13.5098</v>
      </c>
      <c r="R836" s="181">
        <v>46.7791</v>
      </c>
      <c r="S836" s="124"/>
      <c r="T836" s="127"/>
      <c r="U836" s="128"/>
      <c r="V836" s="128"/>
      <c r="W836" s="128"/>
      <c r="X836" s="128"/>
      <c r="Y836" s="128"/>
      <c r="Z836" s="128"/>
      <c r="AA836" s="128"/>
      <c r="AB836" s="128"/>
      <c r="AC836" s="128"/>
      <c r="AD836" s="128"/>
      <c r="AE836" s="128"/>
      <c r="AF836" s="128"/>
      <c r="AG836" s="128"/>
      <c r="AH836" s="128"/>
    </row>
    <row r="837" spans="1:34" x14ac:dyDescent="0.3">
      <c r="A837" s="177" t="s">
        <v>1689</v>
      </c>
      <c r="B837" s="177" t="s">
        <v>1713</v>
      </c>
      <c r="C837" s="177">
        <v>115270</v>
      </c>
      <c r="D837" s="180">
        <v>44651</v>
      </c>
      <c r="E837" s="181">
        <v>32.81</v>
      </c>
      <c r="F837" s="181">
        <v>-0.27360000000000001</v>
      </c>
      <c r="G837" s="181">
        <v>1.4846999999999999</v>
      </c>
      <c r="H837" s="181">
        <v>1.6104000000000001</v>
      </c>
      <c r="I837" s="181">
        <v>1.1093999999999999</v>
      </c>
      <c r="J837" s="181">
        <v>2.5954000000000002</v>
      </c>
      <c r="K837" s="181">
        <v>-4.3997999999999999</v>
      </c>
      <c r="L837" s="181">
        <v>-2.5541999999999998</v>
      </c>
      <c r="M837" s="181">
        <v>9.3301999999999996</v>
      </c>
      <c r="N837" s="181">
        <v>22.3797</v>
      </c>
      <c r="O837" s="181">
        <v>18.902799999999999</v>
      </c>
      <c r="P837" s="181">
        <v>14.2347</v>
      </c>
      <c r="Q837" s="181">
        <v>11.613799999999999</v>
      </c>
      <c r="R837" s="181">
        <v>45.491399999999999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77" t="s">
        <v>1689</v>
      </c>
      <c r="B838" s="177" t="s">
        <v>1782</v>
      </c>
      <c r="C838" s="177">
        <v>120662</v>
      </c>
      <c r="D838" s="180">
        <v>44651</v>
      </c>
      <c r="E838" s="181">
        <v>256.41559999999998</v>
      </c>
      <c r="F838" s="181">
        <v>-0.13739999999999999</v>
      </c>
      <c r="G838" s="181">
        <v>2.3826000000000001</v>
      </c>
      <c r="H838" s="181">
        <v>1.3932</v>
      </c>
      <c r="I838" s="181">
        <v>0.43980000000000002</v>
      </c>
      <c r="J838" s="181">
        <v>1.6117999999999999</v>
      </c>
      <c r="K838" s="181">
        <v>-8.3747000000000007</v>
      </c>
      <c r="L838" s="181">
        <v>-6.7572000000000001</v>
      </c>
      <c r="M838" s="181">
        <v>6.4409000000000001</v>
      </c>
      <c r="N838" s="181">
        <v>16.247399999999999</v>
      </c>
      <c r="O838" s="181">
        <v>20.119199999999999</v>
      </c>
      <c r="P838" s="181">
        <v>17.105599999999999</v>
      </c>
      <c r="Q838" s="181">
        <v>16.319500000000001</v>
      </c>
      <c r="R838" s="181">
        <v>46.337200000000003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77" t="s">
        <v>1689</v>
      </c>
      <c r="B839" s="177" t="s">
        <v>1885</v>
      </c>
      <c r="C839" s="177">
        <v>120663</v>
      </c>
      <c r="D839" s="180">
        <v>44651</v>
      </c>
      <c r="E839" s="181">
        <v>225.142136278301</v>
      </c>
      <c r="F839" s="181">
        <v>-0.13739999999999999</v>
      </c>
      <c r="G839" s="181">
        <v>2.3826000000000001</v>
      </c>
      <c r="H839" s="181">
        <v>1.3932</v>
      </c>
      <c r="I839" s="181">
        <v>0.43980000000000002</v>
      </c>
      <c r="J839" s="181">
        <v>1.6117999999999999</v>
      </c>
      <c r="K839" s="181">
        <v>-8.3747000000000007</v>
      </c>
      <c r="L839" s="181">
        <v>-6.7571000000000003</v>
      </c>
      <c r="M839" s="181">
        <v>6.4446000000000003</v>
      </c>
      <c r="N839" s="181">
        <v>16.2515</v>
      </c>
      <c r="O839" s="181">
        <v>19.985499999999998</v>
      </c>
      <c r="P839" s="181">
        <v>16.951599999999999</v>
      </c>
      <c r="Q839" s="181">
        <v>16.229700000000001</v>
      </c>
      <c r="R839" s="181">
        <v>46.3399</v>
      </c>
      <c r="S839" s="124"/>
      <c r="T839" s="127"/>
      <c r="U839" s="128"/>
      <c r="V839" s="128"/>
      <c r="W839" s="128"/>
      <c r="X839" s="128"/>
      <c r="Y839" s="128"/>
      <c r="Z839" s="128"/>
      <c r="AA839" s="128"/>
      <c r="AB839" s="128"/>
      <c r="AC839" s="128"/>
      <c r="AD839" s="128"/>
      <c r="AE839" s="128"/>
      <c r="AF839" s="128"/>
      <c r="AG839" s="128"/>
      <c r="AH839" s="128"/>
    </row>
    <row r="840" spans="1:34" x14ac:dyDescent="0.3">
      <c r="A840" s="177" t="s">
        <v>1689</v>
      </c>
      <c r="B840" s="177" t="s">
        <v>1783</v>
      </c>
      <c r="C840" s="177">
        <v>100669</v>
      </c>
      <c r="D840" s="180">
        <v>44651</v>
      </c>
      <c r="E840" s="181">
        <v>244.97300000000001</v>
      </c>
      <c r="F840" s="181">
        <v>-0.1399</v>
      </c>
      <c r="G840" s="181">
        <v>2.3742999999999999</v>
      </c>
      <c r="H840" s="181">
        <v>1.3762000000000001</v>
      </c>
      <c r="I840" s="181">
        <v>0.40560000000000002</v>
      </c>
      <c r="J840" s="181">
        <v>1.5328999999999999</v>
      </c>
      <c r="K840" s="181">
        <v>-8.5776000000000003</v>
      </c>
      <c r="L840" s="181">
        <v>-7.1573000000000002</v>
      </c>
      <c r="M840" s="181">
        <v>5.7706</v>
      </c>
      <c r="N840" s="181">
        <v>15.314399999999999</v>
      </c>
      <c r="O840" s="181">
        <v>19.302499999999998</v>
      </c>
      <c r="P840" s="181">
        <v>16.396999999999998</v>
      </c>
      <c r="Q840" s="181">
        <v>15.6784</v>
      </c>
      <c r="R840" s="181">
        <v>45.242899999999999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77" t="s">
        <v>1689</v>
      </c>
      <c r="B841" s="177" t="s">
        <v>1886</v>
      </c>
      <c r="C841" s="177">
        <v>100668</v>
      </c>
      <c r="D841" s="180">
        <v>44651</v>
      </c>
      <c r="E841" s="181">
        <v>392.24177115179702</v>
      </c>
      <c r="F841" s="181">
        <v>-0.1399</v>
      </c>
      <c r="G841" s="181">
        <v>2.3742999999999999</v>
      </c>
      <c r="H841" s="181">
        <v>1.3762000000000001</v>
      </c>
      <c r="I841" s="181">
        <v>0.40570000000000001</v>
      </c>
      <c r="J841" s="181">
        <v>1.5328999999999999</v>
      </c>
      <c r="K841" s="181">
        <v>-8.5776000000000003</v>
      </c>
      <c r="L841" s="181">
        <v>-7.1573000000000002</v>
      </c>
      <c r="M841" s="181">
        <v>5.7702</v>
      </c>
      <c r="N841" s="181">
        <v>15.3139</v>
      </c>
      <c r="O841" s="181">
        <v>19.164000000000001</v>
      </c>
      <c r="P841" s="181">
        <v>16.238700000000001</v>
      </c>
      <c r="Q841" s="181">
        <v>13.0624</v>
      </c>
      <c r="R841" s="181">
        <v>45.242600000000003</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-5.1481481481481517E-3</v>
      </c>
      <c r="G842" s="183">
        <v>1.7375444444444443</v>
      </c>
      <c r="H842" s="183">
        <v>1.4833018518518513</v>
      </c>
      <c r="I842" s="183">
        <v>1.0246907407407408</v>
      </c>
      <c r="J842" s="183">
        <v>3.052151851851852</v>
      </c>
      <c r="K842" s="183">
        <v>-2.9231444444444437</v>
      </c>
      <c r="L842" s="183">
        <v>-1.8278537037037039</v>
      </c>
      <c r="M842" s="183">
        <v>9.4095907407407378</v>
      </c>
      <c r="N842" s="183">
        <v>20.629201851851853</v>
      </c>
      <c r="O842" s="183">
        <v>16.458446153846154</v>
      </c>
      <c r="P842" s="183">
        <v>13.755165909090909</v>
      </c>
      <c r="Q842" s="183">
        <v>16.376361111111105</v>
      </c>
      <c r="R842" s="183">
        <v>42.193844230769223</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-7.6050000000000006E-2</v>
      </c>
      <c r="G843" s="183">
        <v>1.8446500000000001</v>
      </c>
      <c r="H843" s="183">
        <v>1.4560999999999999</v>
      </c>
      <c r="I843" s="183">
        <v>0.94640000000000002</v>
      </c>
      <c r="J843" s="183">
        <v>3.0013000000000001</v>
      </c>
      <c r="K843" s="183">
        <v>-3.2623500000000001</v>
      </c>
      <c r="L843" s="183">
        <v>-1.26915</v>
      </c>
      <c r="M843" s="183">
        <v>10.142250000000001</v>
      </c>
      <c r="N843" s="183">
        <v>21.2196</v>
      </c>
      <c r="O843" s="183">
        <v>16.271850000000001</v>
      </c>
      <c r="P843" s="183">
        <v>13.746499999999999</v>
      </c>
      <c r="Q843" s="183">
        <v>15.29275</v>
      </c>
      <c r="R843" s="183">
        <v>42.091049999999996</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44651</v>
      </c>
      <c r="E846" s="181">
        <v>277.91390000000001</v>
      </c>
      <c r="F846" s="181">
        <v>29.732299999999999</v>
      </c>
      <c r="G846" s="181">
        <v>9.4064999999999994</v>
      </c>
      <c r="H846" s="181">
        <v>12.361700000000001</v>
      </c>
      <c r="I846" s="181">
        <v>12.7803</v>
      </c>
      <c r="J846" s="181">
        <v>7.3297999999999996</v>
      </c>
      <c r="K846" s="181">
        <v>4.907</v>
      </c>
      <c r="L846" s="181">
        <v>3.7328000000000001</v>
      </c>
      <c r="M846" s="181">
        <v>4.2622999999999998</v>
      </c>
      <c r="N846" s="181">
        <v>4.5513000000000003</v>
      </c>
      <c r="O846" s="181">
        <v>6.5458999999999996</v>
      </c>
      <c r="P846" s="181">
        <v>6.9275000000000002</v>
      </c>
      <c r="Q846" s="181">
        <v>8.1621000000000006</v>
      </c>
      <c r="R846" s="181">
        <v>5.8205</v>
      </c>
      <c r="S846" s="124" t="s">
        <v>1905</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44651</v>
      </c>
      <c r="E847" s="181">
        <v>283.54930000000002</v>
      </c>
      <c r="F847" s="181">
        <v>29.978999999999999</v>
      </c>
      <c r="G847" s="181">
        <v>9.6621000000000006</v>
      </c>
      <c r="H847" s="181">
        <v>12.6198</v>
      </c>
      <c r="I847" s="181">
        <v>13.037599999999999</v>
      </c>
      <c r="J847" s="181">
        <v>7.5865</v>
      </c>
      <c r="K847" s="181">
        <v>5.1492000000000004</v>
      </c>
      <c r="L847" s="181">
        <v>3.9586999999999999</v>
      </c>
      <c r="M847" s="181">
        <v>4.4759000000000002</v>
      </c>
      <c r="N847" s="181">
        <v>4.7530999999999999</v>
      </c>
      <c r="O847" s="181">
        <v>6.7531999999999996</v>
      </c>
      <c r="P847" s="181">
        <v>7.1574999999999998</v>
      </c>
      <c r="Q847" s="181">
        <v>8.2223000000000006</v>
      </c>
      <c r="R847" s="181">
        <v>6.0129999999999999</v>
      </c>
      <c r="S847" s="124" t="s">
        <v>1905</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1784</v>
      </c>
      <c r="C848" s="177">
        <v>148771</v>
      </c>
      <c r="D848" s="180">
        <v>44651</v>
      </c>
      <c r="E848" s="181">
        <v>10.498100000000001</v>
      </c>
      <c r="F848" s="181">
        <v>-18.7652</v>
      </c>
      <c r="G848" s="181">
        <v>-5.0972</v>
      </c>
      <c r="H848" s="181">
        <v>1.242</v>
      </c>
      <c r="I848" s="181">
        <v>1.839</v>
      </c>
      <c r="J848" s="181">
        <v>3.1261999999999999</v>
      </c>
      <c r="K848" s="181">
        <v>1.9602999999999999</v>
      </c>
      <c r="L848" s="181">
        <v>2.3932000000000002</v>
      </c>
      <c r="M848" s="181">
        <v>3.8851</v>
      </c>
      <c r="N848" s="181">
        <v>4.4286000000000003</v>
      </c>
      <c r="O848" s="181"/>
      <c r="P848" s="181"/>
      <c r="Q848" s="181">
        <v>4.8186999999999998</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1785</v>
      </c>
      <c r="C849" s="177">
        <v>148768</v>
      </c>
      <c r="D849" s="180">
        <v>44651</v>
      </c>
      <c r="E849" s="181">
        <v>10.4674</v>
      </c>
      <c r="F849" s="181">
        <v>-19.168500000000002</v>
      </c>
      <c r="G849" s="181">
        <v>-5.4604999999999997</v>
      </c>
      <c r="H849" s="181">
        <v>0.99650000000000005</v>
      </c>
      <c r="I849" s="181">
        <v>1.5701000000000001</v>
      </c>
      <c r="J849" s="181">
        <v>2.8641000000000001</v>
      </c>
      <c r="K849" s="181">
        <v>1.6768000000000001</v>
      </c>
      <c r="L849" s="181">
        <v>2.1122999999999998</v>
      </c>
      <c r="M849" s="181">
        <v>3.6009000000000002</v>
      </c>
      <c r="N849" s="181">
        <v>4.1334999999999997</v>
      </c>
      <c r="O849" s="181"/>
      <c r="P849" s="181"/>
      <c r="Q849" s="181">
        <v>4.5218999999999996</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44651</v>
      </c>
      <c r="E850" s="181">
        <v>32.470500000000001</v>
      </c>
      <c r="F850" s="181">
        <v>33.4163</v>
      </c>
      <c r="G850" s="181">
        <v>16.772099999999998</v>
      </c>
      <c r="H850" s="181">
        <v>9.0728000000000009</v>
      </c>
      <c r="I850" s="181">
        <v>8.0945</v>
      </c>
      <c r="J850" s="181">
        <v>5.1460999999999997</v>
      </c>
      <c r="K850" s="181">
        <v>3.3052999999999999</v>
      </c>
      <c r="L850" s="181">
        <v>2.3811</v>
      </c>
      <c r="M850" s="181">
        <v>3.3477000000000001</v>
      </c>
      <c r="N850" s="181">
        <v>3.5047999999999999</v>
      </c>
      <c r="O850" s="181">
        <v>5.2253999999999996</v>
      </c>
      <c r="P850" s="181">
        <v>5.7203999999999997</v>
      </c>
      <c r="Q850" s="181">
        <v>5.7824999999999998</v>
      </c>
      <c r="R850" s="181">
        <v>4.3094999999999999</v>
      </c>
      <c r="S850" s="124" t="s">
        <v>1905</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44651</v>
      </c>
      <c r="E851" s="181">
        <v>34.625</v>
      </c>
      <c r="F851" s="181">
        <v>34.186500000000002</v>
      </c>
      <c r="G851" s="181">
        <v>17.488900000000001</v>
      </c>
      <c r="H851" s="181">
        <v>9.7464999999999993</v>
      </c>
      <c r="I851" s="181">
        <v>8.7637999999999998</v>
      </c>
      <c r="J851" s="181">
        <v>5.8231000000000002</v>
      </c>
      <c r="K851" s="181">
        <v>3.9741</v>
      </c>
      <c r="L851" s="181">
        <v>3.0470000000000002</v>
      </c>
      <c r="M851" s="181">
        <v>4.0327000000000002</v>
      </c>
      <c r="N851" s="181">
        <v>4.1970999999999998</v>
      </c>
      <c r="O851" s="181">
        <v>5.8997999999999999</v>
      </c>
      <c r="P851" s="181">
        <v>6.36</v>
      </c>
      <c r="Q851" s="181">
        <v>6.8368000000000002</v>
      </c>
      <c r="R851" s="181">
        <v>5.0349000000000004</v>
      </c>
      <c r="S851" s="124" t="s">
        <v>1905</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44651</v>
      </c>
      <c r="E852" s="181">
        <v>39.599200000000003</v>
      </c>
      <c r="F852" s="181">
        <v>14.2003</v>
      </c>
      <c r="G852" s="181">
        <v>7.6245000000000003</v>
      </c>
      <c r="H852" s="181">
        <v>9.3393999999999995</v>
      </c>
      <c r="I852" s="181">
        <v>8.4346999999999994</v>
      </c>
      <c r="J852" s="181">
        <v>5.4184999999999999</v>
      </c>
      <c r="K852" s="181">
        <v>3.6947000000000001</v>
      </c>
      <c r="L852" s="181">
        <v>3.0145</v>
      </c>
      <c r="M852" s="181">
        <v>3.9943</v>
      </c>
      <c r="N852" s="181">
        <v>4.4508999999999999</v>
      </c>
      <c r="O852" s="181">
        <v>6.7847</v>
      </c>
      <c r="P852" s="181">
        <v>6.9687000000000001</v>
      </c>
      <c r="Q852" s="181">
        <v>7.9112999999999998</v>
      </c>
      <c r="R852" s="181">
        <v>6.1969000000000003</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44651</v>
      </c>
      <c r="E853" s="181">
        <v>40.095199999999998</v>
      </c>
      <c r="F853" s="181">
        <v>14.3889</v>
      </c>
      <c r="G853" s="181">
        <v>7.8643000000000001</v>
      </c>
      <c r="H853" s="181">
        <v>9.5891000000000002</v>
      </c>
      <c r="I853" s="181">
        <v>8.6835000000000004</v>
      </c>
      <c r="J853" s="181">
        <v>5.6712999999999996</v>
      </c>
      <c r="K853" s="181">
        <v>3.9464000000000001</v>
      </c>
      <c r="L853" s="181">
        <v>3.2681</v>
      </c>
      <c r="M853" s="181">
        <v>4.2519</v>
      </c>
      <c r="N853" s="181">
        <v>4.7123999999999997</v>
      </c>
      <c r="O853" s="181">
        <v>7.0086000000000004</v>
      </c>
      <c r="P853" s="181">
        <v>7.1673</v>
      </c>
      <c r="Q853" s="181">
        <v>8.0274999999999999</v>
      </c>
      <c r="R853" s="181">
        <v>6.4515000000000002</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44651</v>
      </c>
      <c r="E854" s="181">
        <v>337.33409999999998</v>
      </c>
      <c r="F854" s="181">
        <v>49.721200000000003</v>
      </c>
      <c r="G854" s="181">
        <v>23.5685</v>
      </c>
      <c r="H854" s="181">
        <v>14.9358</v>
      </c>
      <c r="I854" s="181">
        <v>11.187900000000001</v>
      </c>
      <c r="J854" s="181">
        <v>6.2077</v>
      </c>
      <c r="K854" s="181">
        <v>1.8654999999999999</v>
      </c>
      <c r="L854" s="181">
        <v>0.91339999999999999</v>
      </c>
      <c r="M854" s="181">
        <v>3.2033</v>
      </c>
      <c r="N854" s="181">
        <v>4.0128000000000004</v>
      </c>
      <c r="O854" s="181">
        <v>6.6299000000000001</v>
      </c>
      <c r="P854" s="181">
        <v>6.6412000000000004</v>
      </c>
      <c r="Q854" s="181">
        <v>7.7065000000000001</v>
      </c>
      <c r="R854" s="181">
        <v>6.0086000000000004</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44651</v>
      </c>
      <c r="E855" s="181">
        <v>360.66050000000001</v>
      </c>
      <c r="F855" s="181">
        <v>50.448599999999999</v>
      </c>
      <c r="G855" s="181">
        <v>24.289899999999999</v>
      </c>
      <c r="H855" s="181">
        <v>15.658200000000001</v>
      </c>
      <c r="I855" s="181">
        <v>11.9116</v>
      </c>
      <c r="J855" s="181">
        <v>6.9318999999999997</v>
      </c>
      <c r="K855" s="181">
        <v>2.5895000000000001</v>
      </c>
      <c r="L855" s="181">
        <v>1.6380999999999999</v>
      </c>
      <c r="M855" s="181">
        <v>3.9426999999999999</v>
      </c>
      <c r="N855" s="181">
        <v>4.7644000000000002</v>
      </c>
      <c r="O855" s="181">
        <v>7.4122000000000003</v>
      </c>
      <c r="P855" s="181">
        <v>7.4477000000000002</v>
      </c>
      <c r="Q855" s="181">
        <v>8.4308999999999994</v>
      </c>
      <c r="R855" s="181">
        <v>6.7755999999999998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1786</v>
      </c>
      <c r="C856" s="177">
        <v>148711</v>
      </c>
      <c r="D856" s="180">
        <v>44651</v>
      </c>
      <c r="E856" s="181">
        <v>10.471399999999999</v>
      </c>
      <c r="F856" s="181">
        <v>3.8347000000000002</v>
      </c>
      <c r="G856" s="181">
        <v>8.6041000000000007</v>
      </c>
      <c r="H856" s="181">
        <v>5.5831</v>
      </c>
      <c r="I856" s="181">
        <v>4.8140999999999998</v>
      </c>
      <c r="J856" s="181">
        <v>4.8662999999999998</v>
      </c>
      <c r="K856" s="181">
        <v>4.4400000000000004</v>
      </c>
      <c r="L856" s="181">
        <v>3.8851</v>
      </c>
      <c r="M856" s="181">
        <v>4.1220999999999997</v>
      </c>
      <c r="N856" s="181">
        <v>4.3144999999999998</v>
      </c>
      <c r="O856" s="181"/>
      <c r="P856" s="181"/>
      <c r="Q856" s="181">
        <v>4.2279999999999998</v>
      </c>
      <c r="R856" s="181"/>
      <c r="S856" s="124" t="s">
        <v>1904</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1787</v>
      </c>
      <c r="C857" s="177">
        <v>148705</v>
      </c>
      <c r="D857" s="180">
        <v>44651</v>
      </c>
      <c r="E857" s="181">
        <v>10.4147</v>
      </c>
      <c r="F857" s="181">
        <v>3.5049999999999999</v>
      </c>
      <c r="G857" s="181">
        <v>8.0661000000000005</v>
      </c>
      <c r="H857" s="181">
        <v>5.0616000000000003</v>
      </c>
      <c r="I857" s="181">
        <v>4.3128000000000002</v>
      </c>
      <c r="J857" s="181">
        <v>4.3686999999999996</v>
      </c>
      <c r="K857" s="181">
        <v>3.9318</v>
      </c>
      <c r="L857" s="181">
        <v>3.3856000000000002</v>
      </c>
      <c r="M857" s="181">
        <v>3.6168999999999998</v>
      </c>
      <c r="N857" s="181">
        <v>3.8065000000000002</v>
      </c>
      <c r="O857" s="181"/>
      <c r="P857" s="181"/>
      <c r="Q857" s="181">
        <v>3.7204999999999999</v>
      </c>
      <c r="R857" s="181"/>
      <c r="S857" s="124" t="s">
        <v>1904</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44651</v>
      </c>
      <c r="E858" s="181">
        <v>1227.3269</v>
      </c>
      <c r="F858" s="181">
        <v>27.407599999999999</v>
      </c>
      <c r="G858" s="181">
        <v>16.109300000000001</v>
      </c>
      <c r="H858" s="181">
        <v>16.666799999999999</v>
      </c>
      <c r="I858" s="181">
        <v>8.8755000000000006</v>
      </c>
      <c r="J858" s="181">
        <v>4.5368000000000004</v>
      </c>
      <c r="K858" s="181">
        <v>4.0868000000000002</v>
      </c>
      <c r="L858" s="181">
        <v>3.4582000000000002</v>
      </c>
      <c r="M858" s="181">
        <v>5.1454000000000004</v>
      </c>
      <c r="N858" s="181">
        <v>6.0735000000000001</v>
      </c>
      <c r="O858" s="181"/>
      <c r="P858" s="181"/>
      <c r="Q858" s="181">
        <v>7.3657000000000004</v>
      </c>
      <c r="R858" s="181">
        <v>7.3367000000000004</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44651</v>
      </c>
      <c r="E859" s="181">
        <v>1214.8169</v>
      </c>
      <c r="F859" s="181">
        <v>27.007000000000001</v>
      </c>
      <c r="G859" s="181">
        <v>15.7081</v>
      </c>
      <c r="H859" s="181">
        <v>16.265799999999999</v>
      </c>
      <c r="I859" s="181">
        <v>8.4741999999999997</v>
      </c>
      <c r="J859" s="181">
        <v>4.1359000000000004</v>
      </c>
      <c r="K859" s="181">
        <v>3.6829000000000001</v>
      </c>
      <c r="L859" s="181">
        <v>3.0525000000000002</v>
      </c>
      <c r="M859" s="181">
        <v>4.7312000000000003</v>
      </c>
      <c r="N859" s="181">
        <v>5.6504000000000003</v>
      </c>
      <c r="O859" s="181"/>
      <c r="P859" s="181"/>
      <c r="Q859" s="181">
        <v>6.9847000000000001</v>
      </c>
      <c r="R859" s="181">
        <v>6.9078999999999997</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44651</v>
      </c>
      <c r="E860" s="181">
        <v>36.229799999999997</v>
      </c>
      <c r="F860" s="181">
        <v>7.5575000000000001</v>
      </c>
      <c r="G860" s="181">
        <v>4.9722</v>
      </c>
      <c r="H860" s="181">
        <v>5.5902000000000003</v>
      </c>
      <c r="I860" s="181">
        <v>4.9531000000000001</v>
      </c>
      <c r="J860" s="181">
        <v>3.5007000000000001</v>
      </c>
      <c r="K860" s="181">
        <v>3.8887999999999998</v>
      </c>
      <c r="L860" s="181">
        <v>3.2765</v>
      </c>
      <c r="M860" s="181">
        <v>4.1578999999999997</v>
      </c>
      <c r="N860" s="181">
        <v>4.5351999999999997</v>
      </c>
      <c r="O860" s="181">
        <v>7.4085000000000001</v>
      </c>
      <c r="P860" s="181">
        <v>7.0621999999999998</v>
      </c>
      <c r="Q860" s="181">
        <v>7.5944000000000003</v>
      </c>
      <c r="R860" s="181">
        <v>6.7784000000000004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44651</v>
      </c>
      <c r="E861" s="181">
        <v>37.744399999999999</v>
      </c>
      <c r="F861" s="181">
        <v>7.8346</v>
      </c>
      <c r="G861" s="181">
        <v>5.2887000000000004</v>
      </c>
      <c r="H861" s="181">
        <v>5.9194000000000004</v>
      </c>
      <c r="I861" s="181">
        <v>5.2809999999999997</v>
      </c>
      <c r="J861" s="181">
        <v>3.8306</v>
      </c>
      <c r="K861" s="181">
        <v>4.2222</v>
      </c>
      <c r="L861" s="181">
        <v>3.6122000000000001</v>
      </c>
      <c r="M861" s="181">
        <v>4.4985999999999997</v>
      </c>
      <c r="N861" s="181">
        <v>4.8804999999999996</v>
      </c>
      <c r="O861" s="181">
        <v>7.8087</v>
      </c>
      <c r="P861" s="181">
        <v>7.4946000000000002</v>
      </c>
      <c r="Q861" s="181">
        <v>8.2501999999999995</v>
      </c>
      <c r="R861" s="181">
        <v>7.1391999999999998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1788</v>
      </c>
      <c r="C862" s="177">
        <v>148550</v>
      </c>
      <c r="D862" s="180">
        <v>44651</v>
      </c>
      <c r="E862" s="181">
        <v>10.651899999999999</v>
      </c>
      <c r="F862" s="181">
        <v>17.141100000000002</v>
      </c>
      <c r="G862" s="181">
        <v>10.8606</v>
      </c>
      <c r="H862" s="181">
        <v>6.8623000000000003</v>
      </c>
      <c r="I862" s="181">
        <v>7.6097000000000001</v>
      </c>
      <c r="J862" s="181">
        <v>5.1736000000000004</v>
      </c>
      <c r="K862" s="181">
        <v>4.3133999999999997</v>
      </c>
      <c r="L862" s="181">
        <v>3.2700999999999998</v>
      </c>
      <c r="M862" s="181">
        <v>4.3601999999999999</v>
      </c>
      <c r="N862" s="181">
        <v>4.3536999999999999</v>
      </c>
      <c r="O862" s="181"/>
      <c r="P862" s="181"/>
      <c r="Q862" s="181">
        <v>4.5326000000000004</v>
      </c>
      <c r="R862" s="181"/>
      <c r="S862" s="124" t="s">
        <v>1905</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1789</v>
      </c>
      <c r="C863" s="177">
        <v>148543</v>
      </c>
      <c r="D863" s="180">
        <v>44651</v>
      </c>
      <c r="E863" s="181">
        <v>10.620900000000001</v>
      </c>
      <c r="F863" s="181">
        <v>16.847200000000001</v>
      </c>
      <c r="G863" s="181">
        <v>10.6629</v>
      </c>
      <c r="H863" s="181">
        <v>6.6853999999999996</v>
      </c>
      <c r="I863" s="181">
        <v>7.4097</v>
      </c>
      <c r="J863" s="181">
        <v>4.9763000000000002</v>
      </c>
      <c r="K863" s="181">
        <v>4.1117999999999997</v>
      </c>
      <c r="L863" s="181">
        <v>3.0655000000000001</v>
      </c>
      <c r="M863" s="181">
        <v>4.1502999999999997</v>
      </c>
      <c r="N863" s="181">
        <v>4.1417999999999999</v>
      </c>
      <c r="O863" s="181"/>
      <c r="P863" s="181"/>
      <c r="Q863" s="181">
        <v>4.319</v>
      </c>
      <c r="R863" s="181"/>
      <c r="S863" s="124" t="s">
        <v>1905</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44651</v>
      </c>
      <c r="E864" s="181">
        <v>1258.4241</v>
      </c>
      <c r="F864" s="181">
        <v>16.998799999999999</v>
      </c>
      <c r="G864" s="181">
        <v>11.567399999999999</v>
      </c>
      <c r="H864" s="181">
        <v>7.2122000000000002</v>
      </c>
      <c r="I864" s="181">
        <v>6.2239000000000004</v>
      </c>
      <c r="J864" s="181">
        <v>5.0430999999999999</v>
      </c>
      <c r="K864" s="181">
        <v>3.3264</v>
      </c>
      <c r="L864" s="181">
        <v>2.6787999999999998</v>
      </c>
      <c r="M864" s="181">
        <v>3.7229999999999999</v>
      </c>
      <c r="N864" s="181">
        <v>4.0399000000000003</v>
      </c>
      <c r="O864" s="181">
        <v>6.5415000000000001</v>
      </c>
      <c r="P864" s="181"/>
      <c r="Q864" s="181">
        <v>6.9538000000000002</v>
      </c>
      <c r="R864" s="181">
        <v>5.6295999999999999</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44651</v>
      </c>
      <c r="E865" s="181">
        <v>1221.3078</v>
      </c>
      <c r="F865" s="181">
        <v>16.4985</v>
      </c>
      <c r="G865" s="181">
        <v>11.0669</v>
      </c>
      <c r="H865" s="181">
        <v>6.7111999999999998</v>
      </c>
      <c r="I865" s="181">
        <v>5.7226999999999997</v>
      </c>
      <c r="J865" s="181">
        <v>4.5410000000000004</v>
      </c>
      <c r="K865" s="181">
        <v>2.8226</v>
      </c>
      <c r="L865" s="181">
        <v>2.1726999999999999</v>
      </c>
      <c r="M865" s="181">
        <v>3.1309999999999998</v>
      </c>
      <c r="N865" s="181">
        <v>3.3653</v>
      </c>
      <c r="O865" s="181">
        <v>5.6403999999999996</v>
      </c>
      <c r="P865" s="181"/>
      <c r="Q865" s="181">
        <v>6.0213999999999999</v>
      </c>
      <c r="R865" s="181">
        <v>4.8023999999999996</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18.138569999999998</v>
      </c>
      <c r="G866" s="183">
        <v>10.451270000000001</v>
      </c>
      <c r="H866" s="183">
        <v>8.9059899999999992</v>
      </c>
      <c r="I866" s="183">
        <v>7.4989850000000002</v>
      </c>
      <c r="J866" s="183">
        <v>5.0539100000000001</v>
      </c>
      <c r="K866" s="183">
        <v>3.5947750000000007</v>
      </c>
      <c r="L866" s="183">
        <v>2.9158200000000001</v>
      </c>
      <c r="M866" s="183">
        <v>4.0316700000000001</v>
      </c>
      <c r="N866" s="183">
        <v>4.433510000000001</v>
      </c>
      <c r="O866" s="183">
        <v>6.638233333333333</v>
      </c>
      <c r="P866" s="183">
        <v>6.894709999999999</v>
      </c>
      <c r="Q866" s="183">
        <v>6.519540000000001</v>
      </c>
      <c r="R866" s="183">
        <v>6.0860500000000002</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16.923000000000002</v>
      </c>
      <c r="G867" s="183">
        <v>10.162500000000001</v>
      </c>
      <c r="H867" s="183">
        <v>8.1425000000000001</v>
      </c>
      <c r="I867" s="183">
        <v>7.8521000000000001</v>
      </c>
      <c r="J867" s="183">
        <v>5.0097000000000005</v>
      </c>
      <c r="K867" s="183">
        <v>3.9102999999999999</v>
      </c>
      <c r="L867" s="183">
        <v>3.0590000000000002</v>
      </c>
      <c r="M867" s="183">
        <v>4.0773999999999999</v>
      </c>
      <c r="N867" s="183">
        <v>4.3911499999999997</v>
      </c>
      <c r="O867" s="183">
        <v>6.6915499999999994</v>
      </c>
      <c r="P867" s="183">
        <v>7.0154499999999995</v>
      </c>
      <c r="Q867" s="183">
        <v>6.9692500000000006</v>
      </c>
      <c r="R867" s="183">
        <v>6.1049500000000005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44651</v>
      </c>
      <c r="E870" s="181">
        <v>90.484099999999998</v>
      </c>
      <c r="F870" s="181">
        <v>-0.1086</v>
      </c>
      <c r="G870" s="181">
        <v>1.7391000000000001</v>
      </c>
      <c r="H870" s="181">
        <v>1.6681999999999999</v>
      </c>
      <c r="I870" s="181">
        <v>0.98950000000000005</v>
      </c>
      <c r="J870" s="181">
        <v>3.2648999999999999</v>
      </c>
      <c r="K870" s="181">
        <v>-2.0579999999999998</v>
      </c>
      <c r="L870" s="181">
        <v>-2.1476999999999999</v>
      </c>
      <c r="M870" s="181">
        <v>9.6268999999999991</v>
      </c>
      <c r="N870" s="181">
        <v>19.635000000000002</v>
      </c>
      <c r="O870" s="181">
        <v>15.0223</v>
      </c>
      <c r="P870" s="181">
        <v>12.099399999999999</v>
      </c>
      <c r="Q870" s="181">
        <v>14.3331</v>
      </c>
      <c r="R870" s="181">
        <v>40.566499999999998</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44651</v>
      </c>
      <c r="E871" s="181">
        <v>98.739199999999997</v>
      </c>
      <c r="F871" s="181">
        <v>-0.106</v>
      </c>
      <c r="G871" s="181">
        <v>1.7472000000000001</v>
      </c>
      <c r="H871" s="181">
        <v>1.6840999999999999</v>
      </c>
      <c r="I871" s="181">
        <v>1.0175000000000001</v>
      </c>
      <c r="J871" s="181">
        <v>3.3355000000000001</v>
      </c>
      <c r="K871" s="181">
        <v>-1.8484</v>
      </c>
      <c r="L871" s="181">
        <v>-1.7169000000000001</v>
      </c>
      <c r="M871" s="181">
        <v>10.353199999999999</v>
      </c>
      <c r="N871" s="181">
        <v>20.696400000000001</v>
      </c>
      <c r="O871" s="181">
        <v>16.0489</v>
      </c>
      <c r="P871" s="181">
        <v>13.2006</v>
      </c>
      <c r="Q871" s="181">
        <v>15.4107</v>
      </c>
      <c r="R871" s="181">
        <v>41.837400000000002</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44651</v>
      </c>
      <c r="E872" s="181">
        <v>48.18</v>
      </c>
      <c r="F872" s="181">
        <v>-0.39279999999999998</v>
      </c>
      <c r="G872" s="181">
        <v>1.7528999999999999</v>
      </c>
      <c r="H872" s="181">
        <v>1.3249</v>
      </c>
      <c r="I872" s="181">
        <v>0.10390000000000001</v>
      </c>
      <c r="J872" s="181">
        <v>1.667</v>
      </c>
      <c r="K872" s="181">
        <v>-6.3010999999999999</v>
      </c>
      <c r="L872" s="181">
        <v>-8.3681999999999999</v>
      </c>
      <c r="M872" s="181">
        <v>5.5884</v>
      </c>
      <c r="N872" s="181">
        <v>16.348700000000001</v>
      </c>
      <c r="O872" s="181">
        <v>18.072399999999998</v>
      </c>
      <c r="P872" s="181">
        <v>16.678999999999998</v>
      </c>
      <c r="Q872" s="181">
        <v>16.578299999999999</v>
      </c>
      <c r="R872" s="181">
        <v>37.321300000000001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44651</v>
      </c>
      <c r="E873" s="181">
        <v>43.11</v>
      </c>
      <c r="F873" s="181">
        <v>-0.39279999999999998</v>
      </c>
      <c r="G873" s="181">
        <v>1.7464999999999999</v>
      </c>
      <c r="H873" s="181">
        <v>1.3161</v>
      </c>
      <c r="I873" s="181">
        <v>6.9599999999999995E-2</v>
      </c>
      <c r="J873" s="181">
        <v>1.5548</v>
      </c>
      <c r="K873" s="181">
        <v>-6.5670000000000002</v>
      </c>
      <c r="L873" s="181">
        <v>-8.8775999999999993</v>
      </c>
      <c r="M873" s="181">
        <v>4.7122000000000002</v>
      </c>
      <c r="N873" s="181">
        <v>15.0213</v>
      </c>
      <c r="O873" s="181">
        <v>16.6861</v>
      </c>
      <c r="P873" s="181">
        <v>15.2865</v>
      </c>
      <c r="Q873" s="181">
        <v>16.151700000000002</v>
      </c>
      <c r="R873" s="181">
        <v>35.760599999999997</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2016</v>
      </c>
      <c r="C874" s="177">
        <v>150264</v>
      </c>
      <c r="D874" s="180">
        <v>44651</v>
      </c>
      <c r="E874" s="181">
        <v>15.4838</v>
      </c>
      <c r="F874" s="181">
        <v>8.9899999999999994E-2</v>
      </c>
      <c r="G874" s="181">
        <v>1.4899</v>
      </c>
      <c r="H874" s="181">
        <v>0.95520000000000005</v>
      </c>
      <c r="I874" s="181">
        <v>1.159</v>
      </c>
      <c r="J874" s="181">
        <v>4.8257000000000003</v>
      </c>
      <c r="K874" s="181">
        <v>0.84540000000000004</v>
      </c>
      <c r="L874" s="181">
        <v>-0.69389999999999996</v>
      </c>
      <c r="M874" s="181">
        <v>11.925700000000001</v>
      </c>
      <c r="N874" s="181">
        <v>21.689699999999998</v>
      </c>
      <c r="O874" s="181">
        <v>16.645199999999999</v>
      </c>
      <c r="P874" s="181"/>
      <c r="Q874" s="181">
        <v>10.2394</v>
      </c>
      <c r="R874" s="181">
        <v>37.540100000000002</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2017</v>
      </c>
      <c r="C875" s="177">
        <v>150263</v>
      </c>
      <c r="D875" s="180">
        <v>44651</v>
      </c>
      <c r="E875" s="181">
        <v>14.508699999999999</v>
      </c>
      <c r="F875" s="181">
        <v>8.48E-2</v>
      </c>
      <c r="G875" s="181">
        <v>1.4764999999999999</v>
      </c>
      <c r="H875" s="181">
        <v>0.92379999999999995</v>
      </c>
      <c r="I875" s="181">
        <v>1.0953999999999999</v>
      </c>
      <c r="J875" s="181">
        <v>4.6803999999999997</v>
      </c>
      <c r="K875" s="181">
        <v>0.441</v>
      </c>
      <c r="L875" s="181">
        <v>-1.5024</v>
      </c>
      <c r="M875" s="181">
        <v>10.5593</v>
      </c>
      <c r="N875" s="181">
        <v>19.7087</v>
      </c>
      <c r="O875" s="181">
        <v>14.94</v>
      </c>
      <c r="P875" s="181"/>
      <c r="Q875" s="181">
        <v>8.6521000000000008</v>
      </c>
      <c r="R875" s="181">
        <v>35.433500000000002</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44651</v>
      </c>
      <c r="E876" s="181">
        <v>35.368000000000002</v>
      </c>
      <c r="F876" s="181">
        <v>7.6399999999999996E-2</v>
      </c>
      <c r="G876" s="181">
        <v>1.9309000000000001</v>
      </c>
      <c r="H876" s="181">
        <v>1.3757999999999999</v>
      </c>
      <c r="I876" s="181">
        <v>0.72619999999999996</v>
      </c>
      <c r="J876" s="181">
        <v>2.9306000000000001</v>
      </c>
      <c r="K876" s="181">
        <v>-4.4366000000000003</v>
      </c>
      <c r="L876" s="181">
        <v>-4.2840999999999996</v>
      </c>
      <c r="M876" s="181">
        <v>2.1015999999999999</v>
      </c>
      <c r="N876" s="181">
        <v>12.590299999999999</v>
      </c>
      <c r="O876" s="181">
        <v>13.622199999999999</v>
      </c>
      <c r="P876" s="181">
        <v>11.0372</v>
      </c>
      <c r="Q876" s="181">
        <v>13.378</v>
      </c>
      <c r="R876" s="181">
        <v>38.345799999999997</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44651</v>
      </c>
      <c r="E877" s="181">
        <v>32.796999999999997</v>
      </c>
      <c r="F877" s="181">
        <v>7.3200000000000001E-2</v>
      </c>
      <c r="G877" s="181">
        <v>1.9237</v>
      </c>
      <c r="H877" s="181">
        <v>1.3535999999999999</v>
      </c>
      <c r="I877" s="181">
        <v>0.68459999999999999</v>
      </c>
      <c r="J877" s="181">
        <v>2.8376999999999999</v>
      </c>
      <c r="K877" s="181">
        <v>-4.6875999999999998</v>
      </c>
      <c r="L877" s="181">
        <v>-4.7927</v>
      </c>
      <c r="M877" s="181">
        <v>1.2909999999999999</v>
      </c>
      <c r="N877" s="181">
        <v>11.399100000000001</v>
      </c>
      <c r="O877" s="181">
        <v>12.414199999999999</v>
      </c>
      <c r="P877" s="181">
        <v>9.9611999999999998</v>
      </c>
      <c r="Q877" s="181">
        <v>10.5768</v>
      </c>
      <c r="R877" s="181">
        <v>36.8748</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44651</v>
      </c>
      <c r="E878" s="181">
        <v>64.97</v>
      </c>
      <c r="F878" s="181">
        <v>0.313</v>
      </c>
      <c r="G878" s="181">
        <v>1.8358000000000001</v>
      </c>
      <c r="H878" s="181">
        <v>2.1745000000000001</v>
      </c>
      <c r="I878" s="181">
        <v>0.74990000000000001</v>
      </c>
      <c r="J878" s="181">
        <v>2.5169000000000001</v>
      </c>
      <c r="K878" s="181">
        <v>-0.37659999999999999</v>
      </c>
      <c r="L878" s="181">
        <v>-0.27350000000000002</v>
      </c>
      <c r="M878" s="181">
        <v>11.3826</v>
      </c>
      <c r="N878" s="181">
        <v>23.9968</v>
      </c>
      <c r="O878" s="181">
        <v>16.1035</v>
      </c>
      <c r="P878" s="181">
        <v>13.422499999999999</v>
      </c>
      <c r="Q878" s="181">
        <v>13.5854</v>
      </c>
      <c r="R878" s="181">
        <v>49.087800000000001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44651</v>
      </c>
      <c r="E879" s="181">
        <v>71.238699999999994</v>
      </c>
      <c r="F879" s="181">
        <v>0.315</v>
      </c>
      <c r="G879" s="181">
        <v>1.8420000000000001</v>
      </c>
      <c r="H879" s="181">
        <v>2.1892999999999998</v>
      </c>
      <c r="I879" s="181">
        <v>0.77980000000000005</v>
      </c>
      <c r="J879" s="181">
        <v>2.5840999999999998</v>
      </c>
      <c r="K879" s="181">
        <v>-0.18759999999999999</v>
      </c>
      <c r="L879" s="181">
        <v>0.10639999999999999</v>
      </c>
      <c r="M879" s="181">
        <v>12.0259</v>
      </c>
      <c r="N879" s="181">
        <v>24.962</v>
      </c>
      <c r="O879" s="181">
        <v>17.075299999999999</v>
      </c>
      <c r="P879" s="181">
        <v>14.498100000000001</v>
      </c>
      <c r="Q879" s="181">
        <v>18.6767</v>
      </c>
      <c r="R879" s="181">
        <v>50.292999999999999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44651</v>
      </c>
      <c r="E880" s="181">
        <v>115.571</v>
      </c>
      <c r="F880" s="181">
        <v>0.12479999999999999</v>
      </c>
      <c r="G880" s="181">
        <v>1.5580000000000001</v>
      </c>
      <c r="H880" s="181">
        <v>1.7448999999999999</v>
      </c>
      <c r="I880" s="181">
        <v>0.46939999999999998</v>
      </c>
      <c r="J880" s="181">
        <v>4.7645</v>
      </c>
      <c r="K880" s="181">
        <v>2.0413000000000001</v>
      </c>
      <c r="L880" s="181">
        <v>7.8982999999999999</v>
      </c>
      <c r="M880" s="181">
        <v>18.8721</v>
      </c>
      <c r="N880" s="181">
        <v>30.356000000000002</v>
      </c>
      <c r="O880" s="181">
        <v>13.5777</v>
      </c>
      <c r="P880" s="181">
        <v>10.2972</v>
      </c>
      <c r="Q880" s="181">
        <v>14.9682</v>
      </c>
      <c r="R880" s="181">
        <v>47.622100000000003</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44651</v>
      </c>
      <c r="E881" s="181">
        <v>125.82899999999999</v>
      </c>
      <c r="F881" s="181">
        <v>0.12889999999999999</v>
      </c>
      <c r="G881" s="181">
        <v>1.57</v>
      </c>
      <c r="H881" s="181">
        <v>1.7754000000000001</v>
      </c>
      <c r="I881" s="181">
        <v>0.52810000000000001</v>
      </c>
      <c r="J881" s="181">
        <v>4.9012000000000002</v>
      </c>
      <c r="K881" s="181">
        <v>2.4274</v>
      </c>
      <c r="L881" s="181">
        <v>8.6624999999999996</v>
      </c>
      <c r="M881" s="181">
        <v>20.042899999999999</v>
      </c>
      <c r="N881" s="181">
        <v>32.005499999999998</v>
      </c>
      <c r="O881" s="181">
        <v>14.783200000000001</v>
      </c>
      <c r="P881" s="181">
        <v>11.4528</v>
      </c>
      <c r="Q881" s="181">
        <v>13.254300000000001</v>
      </c>
      <c r="R881" s="181">
        <v>49.323300000000003</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1790</v>
      </c>
      <c r="C882" s="177">
        <v>148411</v>
      </c>
      <c r="D882" s="180">
        <v>44651</v>
      </c>
      <c r="E882" s="181">
        <v>16.363499999999998</v>
      </c>
      <c r="F882" s="181">
        <v>2.3800000000000002E-2</v>
      </c>
      <c r="G882" s="181">
        <v>2.2157</v>
      </c>
      <c r="H882" s="181">
        <v>2.0167999999999999</v>
      </c>
      <c r="I882" s="181">
        <v>1.1654</v>
      </c>
      <c r="J882" s="181">
        <v>3.5023</v>
      </c>
      <c r="K882" s="181">
        <v>-2.4624000000000001</v>
      </c>
      <c r="L882" s="181">
        <v>-0.24690000000000001</v>
      </c>
      <c r="M882" s="181">
        <v>13.1983</v>
      </c>
      <c r="N882" s="181">
        <v>22.595099999999999</v>
      </c>
      <c r="O882" s="181"/>
      <c r="P882" s="181"/>
      <c r="Q882" s="181">
        <v>33.820700000000002</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44651</v>
      </c>
      <c r="E883" s="181">
        <v>15.9147</v>
      </c>
      <c r="F883" s="181">
        <v>1.95E-2</v>
      </c>
      <c r="G883" s="181">
        <v>2.2014</v>
      </c>
      <c r="H883" s="181">
        <v>1.982</v>
      </c>
      <c r="I883" s="181">
        <v>1.0976999999999999</v>
      </c>
      <c r="J883" s="181">
        <v>3.3496000000000001</v>
      </c>
      <c r="K883" s="181">
        <v>-2.8679000000000001</v>
      </c>
      <c r="L883" s="181">
        <v>-1.0710999999999999</v>
      </c>
      <c r="M883" s="181">
        <v>11.808400000000001</v>
      </c>
      <c r="N883" s="181">
        <v>20.601500000000001</v>
      </c>
      <c r="O883" s="181"/>
      <c r="P883" s="181"/>
      <c r="Q883" s="181">
        <v>31.6371</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44651</v>
      </c>
      <c r="E884" s="181">
        <v>48.92</v>
      </c>
      <c r="F884" s="181">
        <v>-8.1699999999999995E-2</v>
      </c>
      <c r="G884" s="181">
        <v>1.9167000000000001</v>
      </c>
      <c r="H884" s="181">
        <v>1.8742000000000001</v>
      </c>
      <c r="I884" s="181">
        <v>1.2626999999999999</v>
      </c>
      <c r="J884" s="181">
        <v>4.3070000000000004</v>
      </c>
      <c r="K884" s="181">
        <v>-0.75070000000000003</v>
      </c>
      <c r="L884" s="181">
        <v>-0.44769999999999999</v>
      </c>
      <c r="M884" s="181">
        <v>12.150399999999999</v>
      </c>
      <c r="N884" s="181">
        <v>23.9422</v>
      </c>
      <c r="O884" s="181">
        <v>17.129300000000001</v>
      </c>
      <c r="P884" s="181">
        <v>13.1477</v>
      </c>
      <c r="Q884" s="181">
        <v>13.151300000000001</v>
      </c>
      <c r="R884" s="181">
        <v>46.898499999999999</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44651</v>
      </c>
      <c r="E885" s="181">
        <v>53.85</v>
      </c>
      <c r="F885" s="181">
        <v>-9.2799999999999994E-2</v>
      </c>
      <c r="G885" s="181">
        <v>1.9307000000000001</v>
      </c>
      <c r="H885" s="181">
        <v>1.8920999999999999</v>
      </c>
      <c r="I885" s="181">
        <v>1.298</v>
      </c>
      <c r="J885" s="181">
        <v>4.4009</v>
      </c>
      <c r="K885" s="181">
        <v>-0.44369999999999998</v>
      </c>
      <c r="L885" s="181">
        <v>0.20469999999999999</v>
      </c>
      <c r="M885" s="181">
        <v>13.2254</v>
      </c>
      <c r="N885" s="181">
        <v>25.5245</v>
      </c>
      <c r="O885" s="181">
        <v>18.471499999999999</v>
      </c>
      <c r="P885" s="181">
        <v>14.410299999999999</v>
      </c>
      <c r="Q885" s="181">
        <v>14.5702</v>
      </c>
      <c r="R885" s="181">
        <v>48.680599999999998</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44651</v>
      </c>
      <c r="E886" s="181">
        <v>16.28</v>
      </c>
      <c r="F886" s="181">
        <v>-6.1400000000000003E-2</v>
      </c>
      <c r="G886" s="181">
        <v>2.3256000000000001</v>
      </c>
      <c r="H886" s="181">
        <v>2.133</v>
      </c>
      <c r="I886" s="181">
        <v>1.4330000000000001</v>
      </c>
      <c r="J886" s="181">
        <v>3.234</v>
      </c>
      <c r="K886" s="181">
        <v>-0.48899999999999999</v>
      </c>
      <c r="L886" s="181">
        <v>0.80500000000000005</v>
      </c>
      <c r="M886" s="181">
        <v>14.8096</v>
      </c>
      <c r="N886" s="181">
        <v>23.9909</v>
      </c>
      <c r="O886" s="181">
        <v>16.663399999999999</v>
      </c>
      <c r="P886" s="181"/>
      <c r="Q886" s="181">
        <v>11.798299999999999</v>
      </c>
      <c r="R886" s="181">
        <v>42.121499999999997</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44651</v>
      </c>
      <c r="E887" s="181">
        <v>15.27</v>
      </c>
      <c r="F887" s="181">
        <v>0</v>
      </c>
      <c r="G887" s="181">
        <v>2.3458000000000001</v>
      </c>
      <c r="H887" s="181">
        <v>2.1404999999999998</v>
      </c>
      <c r="I887" s="181">
        <v>1.3944000000000001</v>
      </c>
      <c r="J887" s="181">
        <v>3.1757</v>
      </c>
      <c r="K887" s="181">
        <v>-0.71519999999999995</v>
      </c>
      <c r="L887" s="181">
        <v>0.32850000000000001</v>
      </c>
      <c r="M887" s="181">
        <v>14.0403</v>
      </c>
      <c r="N887" s="181">
        <v>22.946899999999999</v>
      </c>
      <c r="O887" s="181">
        <v>15.533799999999999</v>
      </c>
      <c r="P887" s="181"/>
      <c r="Q887" s="181">
        <v>10.1716</v>
      </c>
      <c r="R887" s="181">
        <v>40.8232</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44651</v>
      </c>
      <c r="E888" s="181">
        <v>60.16</v>
      </c>
      <c r="F888" s="181">
        <v>-0.38090000000000002</v>
      </c>
      <c r="G888" s="181">
        <v>1.4844999999999999</v>
      </c>
      <c r="H888" s="181">
        <v>1.4502999999999999</v>
      </c>
      <c r="I888" s="181">
        <v>0.68620000000000003</v>
      </c>
      <c r="J888" s="181">
        <v>2.1739000000000002</v>
      </c>
      <c r="K888" s="181">
        <v>-2.6537000000000002</v>
      </c>
      <c r="L888" s="181">
        <v>1.0412999999999999</v>
      </c>
      <c r="M888" s="181">
        <v>8.9459999999999997</v>
      </c>
      <c r="N888" s="181">
        <v>17.845199999999998</v>
      </c>
      <c r="O888" s="181">
        <v>15.2149</v>
      </c>
      <c r="P888" s="181">
        <v>13.7051</v>
      </c>
      <c r="Q888" s="181">
        <v>12.6561</v>
      </c>
      <c r="R888" s="181">
        <v>37.912700000000001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44651</v>
      </c>
      <c r="E889" s="181">
        <v>53.33</v>
      </c>
      <c r="F889" s="181">
        <v>-0.39219999999999999</v>
      </c>
      <c r="G889" s="181">
        <v>1.4650000000000001</v>
      </c>
      <c r="H889" s="181">
        <v>1.4071</v>
      </c>
      <c r="I889" s="181">
        <v>0.62260000000000004</v>
      </c>
      <c r="J889" s="181">
        <v>2.0474999999999999</v>
      </c>
      <c r="K889" s="181">
        <v>-2.9834000000000001</v>
      </c>
      <c r="L889" s="181">
        <v>0.35749999999999998</v>
      </c>
      <c r="M889" s="181">
        <v>7.8463000000000003</v>
      </c>
      <c r="N889" s="181">
        <v>16.263400000000001</v>
      </c>
      <c r="O889" s="181">
        <v>13.6678</v>
      </c>
      <c r="P889" s="181">
        <v>12.0601</v>
      </c>
      <c r="Q889" s="181">
        <v>10.991199999999999</v>
      </c>
      <c r="R889" s="181">
        <v>36.031300000000002</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44651</v>
      </c>
      <c r="E890" s="181">
        <v>32.090400000000002</v>
      </c>
      <c r="F890" s="181">
        <v>-1.9599999999999999E-2</v>
      </c>
      <c r="G890" s="181">
        <v>2.3809999999999998</v>
      </c>
      <c r="H890" s="181">
        <v>1.8833</v>
      </c>
      <c r="I890" s="181">
        <v>1.1036999999999999</v>
      </c>
      <c r="J890" s="181">
        <v>1.8788</v>
      </c>
      <c r="K890" s="181">
        <v>-4.5720999999999998</v>
      </c>
      <c r="L890" s="181">
        <v>-0.86499999999999999</v>
      </c>
      <c r="M890" s="181">
        <v>12.0291</v>
      </c>
      <c r="N890" s="181">
        <v>23.882000000000001</v>
      </c>
      <c r="O890" s="181">
        <v>24.301500000000001</v>
      </c>
      <c r="P890" s="181">
        <v>18.781700000000001</v>
      </c>
      <c r="Q890" s="181">
        <v>17.011099999999999</v>
      </c>
      <c r="R890" s="181">
        <v>48.576000000000001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44651</v>
      </c>
      <c r="E891" s="181">
        <v>29.253399999999999</v>
      </c>
      <c r="F891" s="181">
        <v>-2.2599999999999999E-2</v>
      </c>
      <c r="G891" s="181">
        <v>2.3723000000000001</v>
      </c>
      <c r="H891" s="181">
        <v>1.8626</v>
      </c>
      <c r="I891" s="181">
        <v>1.0623</v>
      </c>
      <c r="J891" s="181">
        <v>1.7864</v>
      </c>
      <c r="K891" s="181">
        <v>-4.8277000000000001</v>
      </c>
      <c r="L891" s="181">
        <v>-1.4020999999999999</v>
      </c>
      <c r="M891" s="181">
        <v>11.1059</v>
      </c>
      <c r="N891" s="181">
        <v>22.503699999999998</v>
      </c>
      <c r="O891" s="181">
        <v>22.729900000000001</v>
      </c>
      <c r="P891" s="181">
        <v>17.166</v>
      </c>
      <c r="Q891" s="181">
        <v>15.5609</v>
      </c>
      <c r="R891" s="181">
        <v>46.846600000000002</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1791</v>
      </c>
      <c r="C892" s="177">
        <v>148481</v>
      </c>
      <c r="D892" s="180">
        <v>44651</v>
      </c>
      <c r="E892" s="181">
        <v>15.66</v>
      </c>
      <c r="F892" s="181">
        <v>-0.19120000000000001</v>
      </c>
      <c r="G892" s="181">
        <v>1.3592</v>
      </c>
      <c r="H892" s="181">
        <v>1.0974999999999999</v>
      </c>
      <c r="I892" s="181">
        <v>0.64270000000000005</v>
      </c>
      <c r="J892" s="181">
        <v>2.6884999999999999</v>
      </c>
      <c r="K892" s="181">
        <v>-6.5075000000000003</v>
      </c>
      <c r="L892" s="181">
        <v>0</v>
      </c>
      <c r="M892" s="181">
        <v>13.478300000000001</v>
      </c>
      <c r="N892" s="181">
        <v>25.28</v>
      </c>
      <c r="O892" s="181"/>
      <c r="P892" s="181"/>
      <c r="Q892" s="181">
        <v>34.816400000000002</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1792</v>
      </c>
      <c r="C893" s="177">
        <v>148483</v>
      </c>
      <c r="D893" s="180">
        <v>44651</v>
      </c>
      <c r="E893" s="181">
        <v>15.25</v>
      </c>
      <c r="F893" s="181">
        <v>-0.1963</v>
      </c>
      <c r="G893" s="181">
        <v>1.3289</v>
      </c>
      <c r="H893" s="181">
        <v>1.0603</v>
      </c>
      <c r="I893" s="181">
        <v>0.59370000000000001</v>
      </c>
      <c r="J893" s="181">
        <v>2.5554999999999999</v>
      </c>
      <c r="K893" s="181">
        <v>-6.8418000000000001</v>
      </c>
      <c r="L893" s="181">
        <v>-0.84530000000000005</v>
      </c>
      <c r="M893" s="181">
        <v>12.05</v>
      </c>
      <c r="N893" s="181">
        <v>23.182600000000001</v>
      </c>
      <c r="O893" s="181"/>
      <c r="P893" s="181"/>
      <c r="Q893" s="181">
        <v>32.454999999999998</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816</v>
      </c>
      <c r="C894" s="177">
        <v>107410</v>
      </c>
      <c r="D894" s="180">
        <v>44651</v>
      </c>
      <c r="E894" s="181">
        <v>11.6114</v>
      </c>
      <c r="F894" s="181">
        <v>-0.2457</v>
      </c>
      <c r="G894" s="181">
        <v>2.0190000000000001</v>
      </c>
      <c r="H894" s="181">
        <v>1.6439999999999999</v>
      </c>
      <c r="I894" s="181">
        <v>1.532</v>
      </c>
      <c r="J894" s="181">
        <v>3.6612</v>
      </c>
      <c r="K894" s="181">
        <v>0.22620000000000001</v>
      </c>
      <c r="L894" s="181">
        <v>-1.3005</v>
      </c>
      <c r="M894" s="181">
        <v>10.834899999999999</v>
      </c>
      <c r="N894" s="181">
        <v>15.7402</v>
      </c>
      <c r="O894" s="181">
        <v>7.3120000000000003</v>
      </c>
      <c r="P894" s="181">
        <v>9.5623000000000005</v>
      </c>
      <c r="Q894" s="181">
        <v>1.0668</v>
      </c>
      <c r="R894" s="181">
        <v>32.577500000000001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817</v>
      </c>
      <c r="C895" s="177">
        <v>120488</v>
      </c>
      <c r="D895" s="180">
        <v>44651</v>
      </c>
      <c r="E895" s="181">
        <v>13.0382</v>
      </c>
      <c r="F895" s="181">
        <v>-0.24709999999999999</v>
      </c>
      <c r="G895" s="181">
        <v>2.0219</v>
      </c>
      <c r="H895" s="181">
        <v>1.6559999999999999</v>
      </c>
      <c r="I895" s="181">
        <v>1.5593999999999999</v>
      </c>
      <c r="J895" s="181">
        <v>3.7073999999999998</v>
      </c>
      <c r="K895" s="181">
        <v>0.42980000000000002</v>
      </c>
      <c r="L895" s="181">
        <v>-0.82909999999999995</v>
      </c>
      <c r="M895" s="181">
        <v>11.673400000000001</v>
      </c>
      <c r="N895" s="181">
        <v>16.935600000000001</v>
      </c>
      <c r="O895" s="181">
        <v>8.8024000000000004</v>
      </c>
      <c r="P895" s="181">
        <v>10.9514</v>
      </c>
      <c r="Q895" s="181">
        <v>13.9838</v>
      </c>
      <c r="R895" s="181">
        <v>34.1053</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818</v>
      </c>
      <c r="C896" s="177">
        <v>147473</v>
      </c>
      <c r="D896" s="180">
        <v>44651</v>
      </c>
      <c r="E896" s="181">
        <v>17.042000000000002</v>
      </c>
      <c r="F896" s="181">
        <v>5.8999999999999999E-3</v>
      </c>
      <c r="G896" s="181">
        <v>2.2561</v>
      </c>
      <c r="H896" s="181">
        <v>2.0478999999999998</v>
      </c>
      <c r="I896" s="181">
        <v>1.35</v>
      </c>
      <c r="J896" s="181">
        <v>2.9167999999999998</v>
      </c>
      <c r="K896" s="181">
        <v>-0.87829999999999997</v>
      </c>
      <c r="L896" s="181">
        <v>0.52500000000000002</v>
      </c>
      <c r="M896" s="181">
        <v>12.2514</v>
      </c>
      <c r="N896" s="181">
        <v>22.007400000000001</v>
      </c>
      <c r="O896" s="181"/>
      <c r="P896" s="181"/>
      <c r="Q896" s="181">
        <v>21.743300000000001</v>
      </c>
      <c r="R896" s="181">
        <v>45.319400000000002</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819</v>
      </c>
      <c r="C897" s="177">
        <v>147477</v>
      </c>
      <c r="D897" s="180">
        <v>44651</v>
      </c>
      <c r="E897" s="181">
        <v>16.265000000000001</v>
      </c>
      <c r="F897" s="181">
        <v>0</v>
      </c>
      <c r="G897" s="181">
        <v>2.2376999999999998</v>
      </c>
      <c r="H897" s="181">
        <v>2.0196999999999998</v>
      </c>
      <c r="I897" s="181">
        <v>1.2827999999999999</v>
      </c>
      <c r="J897" s="181">
        <v>2.7673999999999999</v>
      </c>
      <c r="K897" s="181">
        <v>-1.2806999999999999</v>
      </c>
      <c r="L897" s="181">
        <v>-0.29420000000000002</v>
      </c>
      <c r="M897" s="181">
        <v>10.8725</v>
      </c>
      <c r="N897" s="181">
        <v>20.010300000000001</v>
      </c>
      <c r="O897" s="181"/>
      <c r="P897" s="181"/>
      <c r="Q897" s="181">
        <v>19.6645</v>
      </c>
      <c r="R897" s="181">
        <v>42.873699999999999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820</v>
      </c>
      <c r="C898" s="177">
        <v>145376</v>
      </c>
      <c r="D898" s="180">
        <v>44651</v>
      </c>
      <c r="E898" s="181">
        <v>16.183</v>
      </c>
      <c r="F898" s="181">
        <v>0.17330000000000001</v>
      </c>
      <c r="G898" s="181">
        <v>1.7735000000000001</v>
      </c>
      <c r="H898" s="181">
        <v>1.6839</v>
      </c>
      <c r="I898" s="181">
        <v>2.0236999999999998</v>
      </c>
      <c r="J898" s="181">
        <v>3.5182000000000002</v>
      </c>
      <c r="K898" s="181">
        <v>-3.4197000000000002</v>
      </c>
      <c r="L898" s="181">
        <v>-3.6554000000000002</v>
      </c>
      <c r="M898" s="181">
        <v>3.129</v>
      </c>
      <c r="N898" s="181">
        <v>13.1046</v>
      </c>
      <c r="O898" s="181">
        <v>14.442</v>
      </c>
      <c r="P898" s="181"/>
      <c r="Q898" s="181">
        <v>15.196300000000001</v>
      </c>
      <c r="R898" s="181">
        <v>33.707999999999998</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821</v>
      </c>
      <c r="C899" s="177">
        <v>145378</v>
      </c>
      <c r="D899" s="180">
        <v>44651</v>
      </c>
      <c r="E899" s="181">
        <v>15.561999999999999</v>
      </c>
      <c r="F899" s="181">
        <v>0.17380000000000001</v>
      </c>
      <c r="G899" s="181">
        <v>1.7656000000000001</v>
      </c>
      <c r="H899" s="181">
        <v>1.6593</v>
      </c>
      <c r="I899" s="181">
        <v>1.9790000000000001</v>
      </c>
      <c r="J899" s="181">
        <v>3.4089</v>
      </c>
      <c r="K899" s="181">
        <v>-3.7183999999999999</v>
      </c>
      <c r="L899" s="181">
        <v>-4.2515000000000001</v>
      </c>
      <c r="M899" s="181">
        <v>2.1665000000000001</v>
      </c>
      <c r="N899" s="181">
        <v>11.723699999999999</v>
      </c>
      <c r="O899" s="181">
        <v>13.1212</v>
      </c>
      <c r="P899" s="181"/>
      <c r="Q899" s="181">
        <v>13.879200000000001</v>
      </c>
      <c r="R899" s="181">
        <v>32.135899999999999</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1793</v>
      </c>
      <c r="C900" s="177">
        <v>148567</v>
      </c>
      <c r="D900" s="180">
        <v>44651</v>
      </c>
      <c r="E900" s="181">
        <v>15.7623</v>
      </c>
      <c r="F900" s="181">
        <v>-9.2499999999999999E-2</v>
      </c>
      <c r="G900" s="181">
        <v>1.2422</v>
      </c>
      <c r="H900" s="181">
        <v>1.2169000000000001</v>
      </c>
      <c r="I900" s="181">
        <v>1.4129</v>
      </c>
      <c r="J900" s="181">
        <v>4.7510000000000003</v>
      </c>
      <c r="K900" s="181">
        <v>2.6372</v>
      </c>
      <c r="L900" s="181">
        <v>1.706</v>
      </c>
      <c r="M900" s="181">
        <v>15.549200000000001</v>
      </c>
      <c r="N900" s="181">
        <v>29.8752</v>
      </c>
      <c r="O900" s="181"/>
      <c r="P900" s="181"/>
      <c r="Q900" s="181">
        <v>39.492699999999999</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1794</v>
      </c>
      <c r="C901" s="177">
        <v>148571</v>
      </c>
      <c r="D901" s="180">
        <v>44651</v>
      </c>
      <c r="E901" s="181">
        <v>15.292</v>
      </c>
      <c r="F901" s="181">
        <v>-9.9299999999999999E-2</v>
      </c>
      <c r="G901" s="181">
        <v>1.2239</v>
      </c>
      <c r="H901" s="181">
        <v>1.1737</v>
      </c>
      <c r="I901" s="181">
        <v>1.3271999999999999</v>
      </c>
      <c r="J901" s="181">
        <v>4.5556999999999999</v>
      </c>
      <c r="K901" s="181">
        <v>2.0554999999999999</v>
      </c>
      <c r="L901" s="181">
        <v>0.51529999999999998</v>
      </c>
      <c r="M901" s="181">
        <v>13.5862</v>
      </c>
      <c r="N901" s="181">
        <v>27.016300000000001</v>
      </c>
      <c r="O901" s="181"/>
      <c r="P901" s="181"/>
      <c r="Q901" s="181">
        <v>36.435899999999997</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822</v>
      </c>
      <c r="C902" s="177">
        <v>147206</v>
      </c>
      <c r="D902" s="180">
        <v>44651</v>
      </c>
      <c r="E902" s="181">
        <v>19.957999999999998</v>
      </c>
      <c r="F902" s="181">
        <v>-0.02</v>
      </c>
      <c r="G902" s="181">
        <v>2.2229000000000001</v>
      </c>
      <c r="H902" s="181">
        <v>1.5829</v>
      </c>
      <c r="I902" s="181">
        <v>0.86419999999999997</v>
      </c>
      <c r="J902" s="181">
        <v>2.0922000000000001</v>
      </c>
      <c r="K902" s="181">
        <v>-4.2965</v>
      </c>
      <c r="L902" s="181">
        <v>-1.2908999999999999</v>
      </c>
      <c r="M902" s="181">
        <v>11.347899999999999</v>
      </c>
      <c r="N902" s="181">
        <v>22.886500000000002</v>
      </c>
      <c r="O902" s="181"/>
      <c r="P902" s="181"/>
      <c r="Q902" s="181">
        <v>27.094899999999999</v>
      </c>
      <c r="R902" s="181">
        <v>52.738500000000002</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823</v>
      </c>
      <c r="C903" s="177">
        <v>147203</v>
      </c>
      <c r="D903" s="180">
        <v>44651</v>
      </c>
      <c r="E903" s="181">
        <v>19.081</v>
      </c>
      <c r="F903" s="181">
        <v>-2.1000000000000001E-2</v>
      </c>
      <c r="G903" s="181">
        <v>2.2122999999999999</v>
      </c>
      <c r="H903" s="181">
        <v>1.5595000000000001</v>
      </c>
      <c r="I903" s="181">
        <v>0.81369999999999998</v>
      </c>
      <c r="J903" s="181">
        <v>1.9829000000000001</v>
      </c>
      <c r="K903" s="181">
        <v>-4.6093000000000002</v>
      </c>
      <c r="L903" s="181">
        <v>-1.9626999999999999</v>
      </c>
      <c r="M903" s="181">
        <v>10.1929</v>
      </c>
      <c r="N903" s="181">
        <v>21.1723</v>
      </c>
      <c r="O903" s="181"/>
      <c r="P903" s="181"/>
      <c r="Q903" s="181">
        <v>25.128699999999998</v>
      </c>
      <c r="R903" s="181">
        <v>50.474899999999998</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824</v>
      </c>
      <c r="C904" s="177">
        <v>122389</v>
      </c>
      <c r="D904" s="180">
        <v>44651</v>
      </c>
      <c r="E904" s="181">
        <v>35.199399999999997</v>
      </c>
      <c r="F904" s="181">
        <v>0.14399999999999999</v>
      </c>
      <c r="G904" s="181">
        <v>2.6269</v>
      </c>
      <c r="H904" s="181">
        <v>3.0028999999999999</v>
      </c>
      <c r="I904" s="181">
        <v>1.6809000000000001</v>
      </c>
      <c r="J904" s="181">
        <v>2.8597000000000001</v>
      </c>
      <c r="K904" s="181">
        <v>-3.7705000000000002</v>
      </c>
      <c r="L904" s="181">
        <v>-7.4284999999999997</v>
      </c>
      <c r="M904" s="181">
        <v>-2.4400000000000002E-2</v>
      </c>
      <c r="N904" s="181">
        <v>6.9165999999999999</v>
      </c>
      <c r="O904" s="181">
        <v>14.8202</v>
      </c>
      <c r="P904" s="181">
        <v>12.3338</v>
      </c>
      <c r="Q904" s="181">
        <v>15.210900000000001</v>
      </c>
      <c r="R904" s="181">
        <v>31.584399999999999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825</v>
      </c>
      <c r="C905" s="177">
        <v>122387</v>
      </c>
      <c r="D905" s="180">
        <v>44651</v>
      </c>
      <c r="E905" s="181">
        <v>31.279499999999999</v>
      </c>
      <c r="F905" s="181">
        <v>0.1409</v>
      </c>
      <c r="G905" s="181">
        <v>2.6175999999999999</v>
      </c>
      <c r="H905" s="181">
        <v>2.9811999999999999</v>
      </c>
      <c r="I905" s="181">
        <v>1.6379999999999999</v>
      </c>
      <c r="J905" s="181">
        <v>2.7612999999999999</v>
      </c>
      <c r="K905" s="181">
        <v>-4.0408999999999997</v>
      </c>
      <c r="L905" s="181">
        <v>-7.9714</v>
      </c>
      <c r="M905" s="181">
        <v>-0.92579999999999996</v>
      </c>
      <c r="N905" s="181">
        <v>5.6340000000000003</v>
      </c>
      <c r="O905" s="181">
        <v>13.440899999999999</v>
      </c>
      <c r="P905" s="181">
        <v>10.927899999999999</v>
      </c>
      <c r="Q905" s="181">
        <v>13.6905</v>
      </c>
      <c r="R905" s="181">
        <v>29.9694</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826</v>
      </c>
      <c r="C906" s="177">
        <v>104637</v>
      </c>
      <c r="D906" s="180">
        <v>44651</v>
      </c>
      <c r="E906" s="181">
        <v>77.4893</v>
      </c>
      <c r="F906" s="181">
        <v>0.33189999999999997</v>
      </c>
      <c r="G906" s="181">
        <v>1.7699</v>
      </c>
      <c r="H906" s="181">
        <v>2.3199000000000001</v>
      </c>
      <c r="I906" s="181">
        <v>2.0017</v>
      </c>
      <c r="J906" s="181">
        <v>4.1372999999999998</v>
      </c>
      <c r="K906" s="181">
        <v>2.5817999999999999</v>
      </c>
      <c r="L906" s="181">
        <v>0.56100000000000005</v>
      </c>
      <c r="M906" s="181">
        <v>12.375</v>
      </c>
      <c r="N906" s="181">
        <v>21.847300000000001</v>
      </c>
      <c r="O906" s="181">
        <v>17.798999999999999</v>
      </c>
      <c r="P906" s="181">
        <v>13.413500000000001</v>
      </c>
      <c r="Q906" s="181">
        <v>14.3483</v>
      </c>
      <c r="R906" s="181">
        <v>55.415199999999999</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827</v>
      </c>
      <c r="C907" s="177">
        <v>118692</v>
      </c>
      <c r="D907" s="180">
        <v>44651</v>
      </c>
      <c r="E907" s="181">
        <v>83.332800000000006</v>
      </c>
      <c r="F907" s="181">
        <v>0.33510000000000001</v>
      </c>
      <c r="G907" s="181">
        <v>1.7806</v>
      </c>
      <c r="H907" s="181">
        <v>2.3452999999999999</v>
      </c>
      <c r="I907" s="181">
        <v>2.0417000000000001</v>
      </c>
      <c r="J907" s="181">
        <v>4.2137000000000002</v>
      </c>
      <c r="K907" s="181">
        <v>2.7696999999999998</v>
      </c>
      <c r="L907" s="181">
        <v>0.91690000000000005</v>
      </c>
      <c r="M907" s="181">
        <v>12.962199999999999</v>
      </c>
      <c r="N907" s="181">
        <v>22.689900000000002</v>
      </c>
      <c r="O907" s="181">
        <v>18.5884</v>
      </c>
      <c r="P907" s="181">
        <v>14.305899999999999</v>
      </c>
      <c r="Q907" s="181">
        <v>18.536200000000001</v>
      </c>
      <c r="R907" s="181">
        <v>56.4617</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828</v>
      </c>
      <c r="C908" s="177">
        <v>109275</v>
      </c>
      <c r="D908" s="180">
        <v>44651</v>
      </c>
      <c r="E908" s="181">
        <v>54.716200000000001</v>
      </c>
      <c r="F908" s="181">
        <v>0.2114</v>
      </c>
      <c r="G908" s="181">
        <v>1.7902</v>
      </c>
      <c r="H908" s="181">
        <v>2.3132000000000001</v>
      </c>
      <c r="I908" s="181">
        <v>4.5538999999999996</v>
      </c>
      <c r="J908" s="181">
        <v>8.4186999999999994</v>
      </c>
      <c r="K908" s="181">
        <v>1.9174</v>
      </c>
      <c r="L908" s="181">
        <v>3.3620000000000001</v>
      </c>
      <c r="M908" s="181">
        <v>10.451000000000001</v>
      </c>
      <c r="N908" s="181">
        <v>22.67</v>
      </c>
      <c r="O908" s="181">
        <v>20.126000000000001</v>
      </c>
      <c r="P908" s="181">
        <v>14.450200000000001</v>
      </c>
      <c r="Q908" s="181">
        <v>13.237500000000001</v>
      </c>
      <c r="R908" s="181">
        <v>51.984200000000001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829</v>
      </c>
      <c r="C909" s="177">
        <v>120834</v>
      </c>
      <c r="D909" s="180">
        <v>44651</v>
      </c>
      <c r="E909" s="181">
        <v>57.497999999999998</v>
      </c>
      <c r="F909" s="181">
        <v>0.2172</v>
      </c>
      <c r="G909" s="181">
        <v>1.8082</v>
      </c>
      <c r="H909" s="181">
        <v>2.3542000000000001</v>
      </c>
      <c r="I909" s="181">
        <v>4.6349999999999998</v>
      </c>
      <c r="J909" s="181">
        <v>8.5787999999999993</v>
      </c>
      <c r="K909" s="181">
        <v>2.4148999999999998</v>
      </c>
      <c r="L909" s="181">
        <v>4.4787999999999997</v>
      </c>
      <c r="M909" s="181">
        <v>12.1623</v>
      </c>
      <c r="N909" s="181">
        <v>25.383800000000001</v>
      </c>
      <c r="O909" s="181">
        <v>22.2531</v>
      </c>
      <c r="P909" s="181">
        <v>15.839700000000001</v>
      </c>
      <c r="Q909" s="181">
        <v>17.861899999999999</v>
      </c>
      <c r="R909" s="181">
        <v>55.085500000000003</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830</v>
      </c>
      <c r="C910" s="177">
        <v>119727</v>
      </c>
      <c r="D910" s="180">
        <v>44651</v>
      </c>
      <c r="E910" s="181">
        <v>254.61879999999999</v>
      </c>
      <c r="F910" s="181">
        <v>-3.6200000000000003E-2</v>
      </c>
      <c r="G910" s="181">
        <v>1.7105999999999999</v>
      </c>
      <c r="H910" s="181">
        <v>1.7624</v>
      </c>
      <c r="I910" s="181">
        <v>0.96619999999999995</v>
      </c>
      <c r="J910" s="181">
        <v>1.3093999999999999</v>
      </c>
      <c r="K910" s="181">
        <v>-6.8422999999999998</v>
      </c>
      <c r="L910" s="181">
        <v>-1.2923</v>
      </c>
      <c r="M910" s="181">
        <v>11.958600000000001</v>
      </c>
      <c r="N910" s="181">
        <v>26.170100000000001</v>
      </c>
      <c r="O910" s="181">
        <v>19.620999999999999</v>
      </c>
      <c r="P910" s="181">
        <v>18.013200000000001</v>
      </c>
      <c r="Q910" s="181">
        <v>16.6111</v>
      </c>
      <c r="R910" s="181">
        <v>41.1111</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831</v>
      </c>
      <c r="C911" s="177">
        <v>102756</v>
      </c>
      <c r="D911" s="180">
        <v>44651</v>
      </c>
      <c r="E911" s="181">
        <v>233.48689999999999</v>
      </c>
      <c r="F911" s="181">
        <v>-3.95E-2</v>
      </c>
      <c r="G911" s="181">
        <v>1.7007000000000001</v>
      </c>
      <c r="H911" s="181">
        <v>1.7392000000000001</v>
      </c>
      <c r="I911" s="181">
        <v>0.92020000000000002</v>
      </c>
      <c r="J911" s="181">
        <v>1.2050000000000001</v>
      </c>
      <c r="K911" s="181">
        <v>-7.1017000000000001</v>
      </c>
      <c r="L911" s="181">
        <v>-1.8358000000000001</v>
      </c>
      <c r="M911" s="181">
        <v>11.0542</v>
      </c>
      <c r="N911" s="181">
        <v>24.809200000000001</v>
      </c>
      <c r="O911" s="181">
        <v>18.3794</v>
      </c>
      <c r="P911" s="181">
        <v>16.815000000000001</v>
      </c>
      <c r="Q911" s="181">
        <v>19.750800000000002</v>
      </c>
      <c r="R911" s="181">
        <v>39.599200000000003</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1958</v>
      </c>
      <c r="C912" s="177">
        <v>149532</v>
      </c>
      <c r="D912" s="180">
        <v>44651</v>
      </c>
      <c r="E912" s="181">
        <v>109.5401</v>
      </c>
      <c r="F912" s="181">
        <v>0.1646</v>
      </c>
      <c r="G912" s="181">
        <v>2.0975000000000001</v>
      </c>
      <c r="H912" s="181">
        <v>2.3632</v>
      </c>
      <c r="I912" s="181">
        <v>1.7483</v>
      </c>
      <c r="J912" s="181">
        <v>3.7599</v>
      </c>
      <c r="K912" s="181">
        <v>-0.71409999999999996</v>
      </c>
      <c r="L912" s="181">
        <v>0.83779999999999999</v>
      </c>
      <c r="M912" s="181">
        <v>9.8917999999999999</v>
      </c>
      <c r="N912" s="181">
        <v>23.189499999999999</v>
      </c>
      <c r="O912" s="181">
        <v>20.035499999999999</v>
      </c>
      <c r="P912" s="181">
        <v>15.5395</v>
      </c>
      <c r="Q912" s="181">
        <v>15.7204</v>
      </c>
      <c r="R912" s="181">
        <v>41.356900000000003</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1959</v>
      </c>
      <c r="C913" s="177">
        <v>149533</v>
      </c>
      <c r="D913" s="180">
        <v>44651</v>
      </c>
      <c r="E913" s="181">
        <v>117.2132</v>
      </c>
      <c r="F913" s="181">
        <v>0.16719999999999999</v>
      </c>
      <c r="G913" s="181">
        <v>2.1053000000000002</v>
      </c>
      <c r="H913" s="181">
        <v>2.3822999999999999</v>
      </c>
      <c r="I913" s="181">
        <v>1.7875000000000001</v>
      </c>
      <c r="J913" s="181">
        <v>3.85</v>
      </c>
      <c r="K913" s="181">
        <v>-0.46650000000000003</v>
      </c>
      <c r="L913" s="181">
        <v>1.3341000000000001</v>
      </c>
      <c r="M913" s="181">
        <v>10.7143</v>
      </c>
      <c r="N913" s="181">
        <v>24.403700000000001</v>
      </c>
      <c r="O913" s="181">
        <v>21.0245</v>
      </c>
      <c r="P913" s="181">
        <v>16.4772</v>
      </c>
      <c r="Q913" s="181">
        <v>15.460699999999999</v>
      </c>
      <c r="R913" s="181">
        <v>42.651699999999998</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834</v>
      </c>
      <c r="C916" s="177">
        <v>147757</v>
      </c>
      <c r="D916" s="180">
        <v>44651</v>
      </c>
      <c r="E916" s="181">
        <v>15.7156</v>
      </c>
      <c r="F916" s="181">
        <v>-0.41060000000000002</v>
      </c>
      <c r="G916" s="181">
        <v>1.0708</v>
      </c>
      <c r="H916" s="181">
        <v>1.1756</v>
      </c>
      <c r="I916" s="181">
        <v>0.47949999999999998</v>
      </c>
      <c r="J916" s="181">
        <v>3.9687000000000001</v>
      </c>
      <c r="K916" s="181">
        <v>0.69840000000000002</v>
      </c>
      <c r="L916" s="181">
        <v>0.78500000000000003</v>
      </c>
      <c r="M916" s="181">
        <v>13.8894</v>
      </c>
      <c r="N916" s="181">
        <v>24.6172</v>
      </c>
      <c r="O916" s="181"/>
      <c r="P916" s="181"/>
      <c r="Q916" s="181">
        <v>21.508199999999999</v>
      </c>
      <c r="R916" s="181">
        <v>47.356099999999998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835</v>
      </c>
      <c r="C917" s="177">
        <v>147760</v>
      </c>
      <c r="D917" s="180">
        <v>44651</v>
      </c>
      <c r="E917" s="181">
        <v>15.052099999999999</v>
      </c>
      <c r="F917" s="181">
        <v>-0.4148</v>
      </c>
      <c r="G917" s="181">
        <v>1.0561</v>
      </c>
      <c r="H917" s="181">
        <v>1.145</v>
      </c>
      <c r="I917" s="181">
        <v>0.41560000000000002</v>
      </c>
      <c r="J917" s="181">
        <v>3.819</v>
      </c>
      <c r="K917" s="181">
        <v>0.26979999999999998</v>
      </c>
      <c r="L917" s="181">
        <v>-7.5700000000000003E-2</v>
      </c>
      <c r="M917" s="181">
        <v>12.4298</v>
      </c>
      <c r="N917" s="181">
        <v>22.580100000000002</v>
      </c>
      <c r="O917" s="181"/>
      <c r="P917" s="181"/>
      <c r="Q917" s="181">
        <v>19.270299999999999</v>
      </c>
      <c r="R917" s="181">
        <v>44.888199999999998</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836</v>
      </c>
      <c r="C918" s="177">
        <v>147492</v>
      </c>
      <c r="D918" s="180">
        <v>44651</v>
      </c>
      <c r="E918" s="181">
        <v>17.84</v>
      </c>
      <c r="F918" s="181">
        <v>-0.16789999999999999</v>
      </c>
      <c r="G918" s="181">
        <v>1.6524000000000001</v>
      </c>
      <c r="H918" s="181">
        <v>2.1179000000000001</v>
      </c>
      <c r="I918" s="181">
        <v>1.0193000000000001</v>
      </c>
      <c r="J918" s="181">
        <v>2.0594999999999999</v>
      </c>
      <c r="K918" s="181">
        <v>-4.1375999999999999</v>
      </c>
      <c r="L918" s="181">
        <v>-2.7793000000000001</v>
      </c>
      <c r="M918" s="181">
        <v>9.3137000000000008</v>
      </c>
      <c r="N918" s="181">
        <v>21.031199999999998</v>
      </c>
      <c r="O918" s="181"/>
      <c r="P918" s="181"/>
      <c r="Q918" s="181">
        <v>24.364000000000001</v>
      </c>
      <c r="R918" s="181">
        <v>44.533499999999997</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837</v>
      </c>
      <c r="C919" s="177">
        <v>147490</v>
      </c>
      <c r="D919" s="180">
        <v>44651</v>
      </c>
      <c r="E919" s="181">
        <v>17.43</v>
      </c>
      <c r="F919" s="181">
        <v>-0.17180000000000001</v>
      </c>
      <c r="G919" s="181">
        <v>1.6327</v>
      </c>
      <c r="H919" s="181">
        <v>2.109</v>
      </c>
      <c r="I919" s="181">
        <v>0.9849</v>
      </c>
      <c r="J919" s="181">
        <v>1.9298</v>
      </c>
      <c r="K919" s="181">
        <v>-4.3883999999999999</v>
      </c>
      <c r="L919" s="181">
        <v>-3.2204000000000002</v>
      </c>
      <c r="M919" s="181">
        <v>8.6658000000000008</v>
      </c>
      <c r="N919" s="181">
        <v>20.0413</v>
      </c>
      <c r="O919" s="181"/>
      <c r="P919" s="181"/>
      <c r="Q919" s="181">
        <v>23.279599999999999</v>
      </c>
      <c r="R919" s="181">
        <v>43.3675</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-2.2722916666666662E-2</v>
      </c>
      <c r="G920" s="183">
        <v>1.8402895833333333</v>
      </c>
      <c r="H920" s="183">
        <v>1.7841791666666664</v>
      </c>
      <c r="I920" s="183">
        <v>1.2448520833333332</v>
      </c>
      <c r="J920" s="183">
        <v>3.3582479166666666</v>
      </c>
      <c r="K920" s="183">
        <v>-1.885147916666666</v>
      </c>
      <c r="L920" s="183">
        <v>-0.86034791666666666</v>
      </c>
      <c r="M920" s="183">
        <v>10.410241666666666</v>
      </c>
      <c r="N920" s="183">
        <v>21.029656249999992</v>
      </c>
      <c r="O920" s="183">
        <v>16.425549999999994</v>
      </c>
      <c r="P920" s="183">
        <v>13.779821428571426</v>
      </c>
      <c r="Q920" s="183">
        <v>18.062106249999999</v>
      </c>
      <c r="R920" s="183">
        <v>42.790342857142861</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-1.9799999999999998E-2</v>
      </c>
      <c r="G921" s="183">
        <v>1.7854000000000001</v>
      </c>
      <c r="H921" s="183">
        <v>1.7536499999999999</v>
      </c>
      <c r="I921" s="183">
        <v>1.0965499999999999</v>
      </c>
      <c r="J921" s="183">
        <v>3.2494499999999999</v>
      </c>
      <c r="K921" s="183">
        <v>-1.5645500000000001</v>
      </c>
      <c r="L921" s="183">
        <v>-0.57079999999999997</v>
      </c>
      <c r="M921" s="183">
        <v>11.36525</v>
      </c>
      <c r="N921" s="183">
        <v>22.541899999999998</v>
      </c>
      <c r="O921" s="183">
        <v>16.37435</v>
      </c>
      <c r="P921" s="183">
        <v>13.563800000000001</v>
      </c>
      <c r="Q921" s="183">
        <v>15.5108</v>
      </c>
      <c r="R921" s="183">
        <v>42.386600000000001</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839</v>
      </c>
      <c r="B924" s="177" t="s">
        <v>840</v>
      </c>
      <c r="C924" s="177">
        <v>131301</v>
      </c>
      <c r="D924" s="180">
        <v>44651</v>
      </c>
      <c r="E924" s="181">
        <v>17.813800000000001</v>
      </c>
      <c r="F924" s="181">
        <v>-48.700499999999998</v>
      </c>
      <c r="G924" s="181">
        <v>17.9892</v>
      </c>
      <c r="H924" s="181">
        <v>10.147500000000001</v>
      </c>
      <c r="I924" s="181">
        <v>-5.8500000000000003E-2</v>
      </c>
      <c r="J924" s="181">
        <v>0.54220000000000002</v>
      </c>
      <c r="K924" s="181">
        <v>-4.1795999999999998</v>
      </c>
      <c r="L924" s="181">
        <v>-2.4344999999999999</v>
      </c>
      <c r="M924" s="181">
        <v>-2.1490999999999998</v>
      </c>
      <c r="N924" s="181">
        <v>0.51859999999999995</v>
      </c>
      <c r="O924" s="181">
        <v>7.0904999999999996</v>
      </c>
      <c r="P924" s="181">
        <v>6.1783999999999999</v>
      </c>
      <c r="Q924" s="181">
        <v>7.9859</v>
      </c>
      <c r="R924" s="181">
        <v>3.7606999999999999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77" t="s">
        <v>839</v>
      </c>
      <c r="B925" s="177" t="s">
        <v>841</v>
      </c>
      <c r="C925" s="177">
        <v>131297</v>
      </c>
      <c r="D925" s="180">
        <v>44651</v>
      </c>
      <c r="E925" s="181">
        <v>17.505199999999999</v>
      </c>
      <c r="F925" s="181">
        <v>-48.933999999999997</v>
      </c>
      <c r="G925" s="181">
        <v>17.818899999999999</v>
      </c>
      <c r="H925" s="181">
        <v>9.9679000000000002</v>
      </c>
      <c r="I925" s="181">
        <v>-0.25319999999999998</v>
      </c>
      <c r="J925" s="181">
        <v>0.34310000000000002</v>
      </c>
      <c r="K925" s="181">
        <v>-4.3795000000000002</v>
      </c>
      <c r="L925" s="181">
        <v>-2.6387999999999998</v>
      </c>
      <c r="M925" s="181">
        <v>-2.3532999999999999</v>
      </c>
      <c r="N925" s="181">
        <v>0.30769999999999997</v>
      </c>
      <c r="O925" s="181">
        <v>6.8616999999999999</v>
      </c>
      <c r="P925" s="181">
        <v>5.9408000000000003</v>
      </c>
      <c r="Q925" s="181">
        <v>7.7351000000000001</v>
      </c>
      <c r="R925" s="181">
        <v>3.5480999999999998</v>
      </c>
      <c r="S925" s="124"/>
      <c r="T925" s="127"/>
      <c r="U925" s="128"/>
      <c r="V925" s="128"/>
      <c r="W925" s="128"/>
      <c r="X925" s="128"/>
      <c r="Y925" s="128"/>
      <c r="Z925" s="128"/>
      <c r="AA925" s="128"/>
      <c r="AB925" s="128"/>
      <c r="AC925" s="128"/>
      <c r="AD925" s="128"/>
      <c r="AE925" s="128"/>
      <c r="AF925" s="128"/>
      <c r="AG925" s="128"/>
      <c r="AH925" s="128"/>
    </row>
    <row r="926" spans="1:34" x14ac:dyDescent="0.3">
      <c r="A926" s="177" t="s">
        <v>839</v>
      </c>
      <c r="B926" s="177" t="s">
        <v>842</v>
      </c>
      <c r="C926" s="177">
        <v>131051</v>
      </c>
      <c r="D926" s="180">
        <v>44651</v>
      </c>
      <c r="E926" s="181">
        <v>19.624600000000001</v>
      </c>
      <c r="F926" s="181">
        <v>-64.795599999999993</v>
      </c>
      <c r="G926" s="181">
        <v>21.551100000000002</v>
      </c>
      <c r="H926" s="181">
        <v>9.2362000000000002</v>
      </c>
      <c r="I926" s="181">
        <v>-1.7259</v>
      </c>
      <c r="J926" s="181">
        <v>-0.31190000000000001</v>
      </c>
      <c r="K926" s="181">
        <v>-1.2628999999999999</v>
      </c>
      <c r="L926" s="181">
        <v>-0.66510000000000002</v>
      </c>
      <c r="M926" s="181">
        <v>2.6968000000000001</v>
      </c>
      <c r="N926" s="181">
        <v>3.7581000000000002</v>
      </c>
      <c r="O926" s="181">
        <v>8.9971999999999994</v>
      </c>
      <c r="P926" s="181">
        <v>8.1689000000000007</v>
      </c>
      <c r="Q926" s="181">
        <v>9.3361999999999998</v>
      </c>
      <c r="R926" s="181">
        <v>5.8552999999999997</v>
      </c>
      <c r="S926" s="124"/>
      <c r="T926" s="127"/>
      <c r="U926" s="128"/>
      <c r="V926" s="128"/>
      <c r="W926" s="128"/>
      <c r="X926" s="128"/>
      <c r="Y926" s="128"/>
      <c r="Z926" s="128"/>
      <c r="AA926" s="128"/>
      <c r="AB926" s="128"/>
      <c r="AC926" s="128"/>
      <c r="AD926" s="128"/>
      <c r="AE926" s="128"/>
      <c r="AF926" s="128"/>
      <c r="AG926" s="128"/>
      <c r="AH926" s="128"/>
    </row>
    <row r="927" spans="1:34" x14ac:dyDescent="0.3">
      <c r="A927" s="177" t="s">
        <v>839</v>
      </c>
      <c r="B927" s="177" t="s">
        <v>843</v>
      </c>
      <c r="C927" s="177">
        <v>131061</v>
      </c>
      <c r="D927" s="180">
        <v>44651</v>
      </c>
      <c r="E927" s="181">
        <v>19.959900000000001</v>
      </c>
      <c r="F927" s="181">
        <v>-64.620199999999997</v>
      </c>
      <c r="G927" s="181">
        <v>21.677800000000001</v>
      </c>
      <c r="H927" s="181">
        <v>9.3953000000000007</v>
      </c>
      <c r="I927" s="181">
        <v>-1.5665</v>
      </c>
      <c r="J927" s="181">
        <v>-0.15340000000000001</v>
      </c>
      <c r="K927" s="181">
        <v>-1.1043000000000001</v>
      </c>
      <c r="L927" s="181">
        <v>-0.50609999999999999</v>
      </c>
      <c r="M927" s="181">
        <v>2.8597999999999999</v>
      </c>
      <c r="N927" s="181">
        <v>3.9237000000000002</v>
      </c>
      <c r="O927" s="181">
        <v>9.1854999999999993</v>
      </c>
      <c r="P927" s="181">
        <v>8.3724000000000007</v>
      </c>
      <c r="Q927" s="181">
        <v>9.5816999999999997</v>
      </c>
      <c r="R927" s="181">
        <v>6.0246000000000004</v>
      </c>
      <c r="S927" s="124"/>
      <c r="T927" s="127"/>
      <c r="U927" s="128"/>
      <c r="V927" s="128"/>
      <c r="W927" s="128"/>
      <c r="X927" s="128"/>
      <c r="Y927" s="128"/>
      <c r="Z927" s="128"/>
      <c r="AA927" s="128"/>
      <c r="AB927" s="128"/>
      <c r="AC927" s="128"/>
      <c r="AD927" s="128"/>
      <c r="AE927" s="128"/>
      <c r="AF927" s="128"/>
      <c r="AG927" s="128"/>
      <c r="AH927" s="128"/>
    </row>
    <row r="928" spans="1:34" x14ac:dyDescent="0.3">
      <c r="A928" s="177" t="s">
        <v>839</v>
      </c>
      <c r="B928" s="177" t="s">
        <v>844</v>
      </c>
      <c r="C928" s="177">
        <v>118387</v>
      </c>
      <c r="D928" s="180">
        <v>44651</v>
      </c>
      <c r="E928" s="181">
        <v>36.777700000000003</v>
      </c>
      <c r="F928" s="181">
        <v>-76.357799999999997</v>
      </c>
      <c r="G928" s="181">
        <v>20.246500000000001</v>
      </c>
      <c r="H928" s="181">
        <v>10.6266</v>
      </c>
      <c r="I928" s="181">
        <v>-9.9199999999999997E-2</v>
      </c>
      <c r="J928" s="181">
        <v>0.40029999999999999</v>
      </c>
      <c r="K928" s="181">
        <v>-2.4780000000000002</v>
      </c>
      <c r="L928" s="181">
        <v>-1.4626999999999999</v>
      </c>
      <c r="M928" s="181">
        <v>1.7237</v>
      </c>
      <c r="N928" s="181">
        <v>3.0158999999999998</v>
      </c>
      <c r="O928" s="181">
        <v>8.6397999999999993</v>
      </c>
      <c r="P928" s="181">
        <v>9.0424000000000007</v>
      </c>
      <c r="Q928" s="181">
        <v>9.6205999999999996</v>
      </c>
      <c r="R928" s="181">
        <v>5.0629</v>
      </c>
      <c r="S928" s="124"/>
      <c r="T928" s="127"/>
      <c r="U928" s="128"/>
      <c r="V928" s="128"/>
      <c r="W928" s="128"/>
      <c r="X928" s="128"/>
      <c r="Y928" s="128"/>
      <c r="Z928" s="128"/>
      <c r="AA928" s="128"/>
      <c r="AB928" s="128"/>
      <c r="AC928" s="128"/>
      <c r="AD928" s="128"/>
      <c r="AE928" s="128"/>
      <c r="AF928" s="128"/>
      <c r="AG928" s="128"/>
      <c r="AH928" s="128"/>
    </row>
    <row r="929" spans="1:34" x14ac:dyDescent="0.3">
      <c r="A929" s="177" t="s">
        <v>839</v>
      </c>
      <c r="B929" s="177" t="s">
        <v>845</v>
      </c>
      <c r="C929" s="177">
        <v>108753</v>
      </c>
      <c r="D929" s="180">
        <v>44651</v>
      </c>
      <c r="E929" s="181">
        <v>36.398600000000002</v>
      </c>
      <c r="F929" s="181">
        <v>-76.652100000000004</v>
      </c>
      <c r="G929" s="181">
        <v>20.055299999999999</v>
      </c>
      <c r="H929" s="181">
        <v>10.4643</v>
      </c>
      <c r="I929" s="181">
        <v>-0.25069999999999998</v>
      </c>
      <c r="J929" s="181">
        <v>0.2427</v>
      </c>
      <c r="K929" s="181">
        <v>-2.6280000000000001</v>
      </c>
      <c r="L929" s="181">
        <v>-1.6020000000000001</v>
      </c>
      <c r="M929" s="181">
        <v>1.5847</v>
      </c>
      <c r="N929" s="181">
        <v>2.8767</v>
      </c>
      <c r="O929" s="181">
        <v>8.4967000000000006</v>
      </c>
      <c r="P929" s="181">
        <v>8.9094999999999995</v>
      </c>
      <c r="Q929" s="181">
        <v>6.6475</v>
      </c>
      <c r="R929" s="181">
        <v>4.9225000000000003</v>
      </c>
      <c r="S929" s="124"/>
      <c r="T929" s="127"/>
      <c r="U929" s="128"/>
      <c r="V929" s="128"/>
      <c r="W929" s="128"/>
      <c r="X929" s="128"/>
      <c r="Y929" s="128"/>
      <c r="Z929" s="128"/>
      <c r="AA929" s="128"/>
      <c r="AB929" s="128"/>
      <c r="AC929" s="128"/>
      <c r="AD929" s="128"/>
      <c r="AE929" s="128"/>
      <c r="AF929" s="128"/>
      <c r="AG929" s="128"/>
      <c r="AH929" s="128"/>
    </row>
    <row r="930" spans="1:34" x14ac:dyDescent="0.3">
      <c r="A930" s="177" t="s">
        <v>839</v>
      </c>
      <c r="B930" s="177" t="s">
        <v>846</v>
      </c>
      <c r="C930" s="177">
        <v>120137</v>
      </c>
      <c r="D930" s="180">
        <v>44651</v>
      </c>
      <c r="E930" s="181">
        <v>52.2881</v>
      </c>
      <c r="F930" s="181">
        <v>-46.500999999999998</v>
      </c>
      <c r="G930" s="181">
        <v>25.3689</v>
      </c>
      <c r="H930" s="181">
        <v>12.2346</v>
      </c>
      <c r="I930" s="181">
        <v>2.0859000000000001</v>
      </c>
      <c r="J930" s="181">
        <v>-0.96750000000000003</v>
      </c>
      <c r="K930" s="181">
        <v>-2.0097</v>
      </c>
      <c r="L930" s="181">
        <v>-0.3679</v>
      </c>
      <c r="M930" s="181">
        <v>2.8700999999999999</v>
      </c>
      <c r="N930" s="181">
        <v>3.875</v>
      </c>
      <c r="O930" s="181">
        <v>8.2030999999999992</v>
      </c>
      <c r="P930" s="181">
        <v>8.1768000000000001</v>
      </c>
      <c r="Q930" s="181">
        <v>9.4217999999999993</v>
      </c>
      <c r="R930" s="181">
        <v>5.0670999999999999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839</v>
      </c>
      <c r="B931" s="177" t="s">
        <v>1993</v>
      </c>
      <c r="C931" s="177">
        <v>101002</v>
      </c>
      <c r="D931" s="180">
        <v>44651</v>
      </c>
      <c r="E931" s="181">
        <v>50.814799999999998</v>
      </c>
      <c r="F931" s="181">
        <v>-46.8444</v>
      </c>
      <c r="G931" s="181">
        <v>25.048100000000002</v>
      </c>
      <c r="H931" s="181">
        <v>11.9201</v>
      </c>
      <c r="I931" s="181">
        <v>1.7867</v>
      </c>
      <c r="J931" s="181">
        <v>-1.2753000000000001</v>
      </c>
      <c r="K931" s="181">
        <v>-2.3163999999999998</v>
      </c>
      <c r="L931" s="181">
        <v>-0.67649999999999999</v>
      </c>
      <c r="M931" s="181">
        <v>2.5541999999999998</v>
      </c>
      <c r="N931" s="181">
        <v>3.5537999999999998</v>
      </c>
      <c r="O931" s="181">
        <v>7.8738999999999999</v>
      </c>
      <c r="P931" s="181">
        <v>7.8304</v>
      </c>
      <c r="Q931" s="181">
        <v>7.9397000000000002</v>
      </c>
      <c r="R931" s="181">
        <v>4.7441000000000004</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-59.175699999999999</v>
      </c>
      <c r="G932" s="183">
        <v>21.219475000000003</v>
      </c>
      <c r="H932" s="183">
        <v>10.499062500000003</v>
      </c>
      <c r="I932" s="183">
        <v>-1.0175000000000017E-2</v>
      </c>
      <c r="J932" s="183">
        <v>-0.14747500000000002</v>
      </c>
      <c r="K932" s="183">
        <v>-2.5447999999999995</v>
      </c>
      <c r="L932" s="183">
        <v>-1.2942</v>
      </c>
      <c r="M932" s="183">
        <v>1.2233624999999999</v>
      </c>
      <c r="N932" s="183">
        <v>2.7286874999999999</v>
      </c>
      <c r="O932" s="183">
        <v>8.1685499999999998</v>
      </c>
      <c r="P932" s="183">
        <v>7.8274499999999998</v>
      </c>
      <c r="Q932" s="183">
        <v>8.5335625000000004</v>
      </c>
      <c r="R932" s="183">
        <v>4.8731625000000003</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-56.777099999999997</v>
      </c>
      <c r="G933" s="183">
        <v>20.898800000000001</v>
      </c>
      <c r="H933" s="183">
        <v>10.305900000000001</v>
      </c>
      <c r="I933" s="183">
        <v>-0.17494999999999999</v>
      </c>
      <c r="J933" s="183">
        <v>4.4649999999999995E-2</v>
      </c>
      <c r="K933" s="183">
        <v>-2.3971999999999998</v>
      </c>
      <c r="L933" s="183">
        <v>-1.0695999999999999</v>
      </c>
      <c r="M933" s="183">
        <v>2.1389499999999999</v>
      </c>
      <c r="N933" s="183">
        <v>3.2848499999999996</v>
      </c>
      <c r="O933" s="183">
        <v>8.3498999999999999</v>
      </c>
      <c r="P933" s="183">
        <v>8.1728500000000004</v>
      </c>
      <c r="Q933" s="183">
        <v>8.6610499999999995</v>
      </c>
      <c r="R933" s="183">
        <v>4.9927000000000001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848</v>
      </c>
      <c r="B936" s="177" t="s">
        <v>849</v>
      </c>
      <c r="C936" s="177">
        <v>115127</v>
      </c>
      <c r="D936" s="180">
        <v>44651</v>
      </c>
      <c r="E936" s="181">
        <v>47.3504</v>
      </c>
      <c r="F936" s="181">
        <v>122.0467</v>
      </c>
      <c r="G936" s="181">
        <v>-80.150700000000001</v>
      </c>
      <c r="H936" s="181">
        <v>-84.321399999999997</v>
      </c>
      <c r="I936" s="181">
        <v>-22.9816</v>
      </c>
      <c r="J936" s="181">
        <v>21.759799999999998</v>
      </c>
      <c r="K936" s="181">
        <v>31.1661</v>
      </c>
      <c r="L936" s="181">
        <v>25.587900000000001</v>
      </c>
      <c r="M936" s="181">
        <v>14.0291</v>
      </c>
      <c r="N936" s="181">
        <v>17.0701</v>
      </c>
      <c r="O936" s="181">
        <v>17.268699999999999</v>
      </c>
      <c r="P936" s="181">
        <v>11.535299999999999</v>
      </c>
      <c r="Q936" s="181">
        <v>7.1642999999999999</v>
      </c>
      <c r="R936" s="181">
        <v>8.2483000000000004</v>
      </c>
      <c r="S936" s="124" t="s">
        <v>1904</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848</v>
      </c>
      <c r="B937" s="177" t="s">
        <v>850</v>
      </c>
      <c r="C937" s="177">
        <v>116796</v>
      </c>
      <c r="D937" s="180">
        <v>44651</v>
      </c>
      <c r="E937" s="181">
        <v>15.655799999999999</v>
      </c>
      <c r="F937" s="181">
        <v>236.29230000000001</v>
      </c>
      <c r="G937" s="181">
        <v>-59.315600000000003</v>
      </c>
      <c r="H937" s="181">
        <v>-60.440600000000003</v>
      </c>
      <c r="I937" s="181">
        <v>-68.288499999999999</v>
      </c>
      <c r="J937" s="181">
        <v>14.025700000000001</v>
      </c>
      <c r="K937" s="181">
        <v>25.100899999999999</v>
      </c>
      <c r="L937" s="181">
        <v>21.414000000000001</v>
      </c>
      <c r="M937" s="181">
        <v>11.183</v>
      </c>
      <c r="N937" s="181">
        <v>14.403700000000001</v>
      </c>
      <c r="O937" s="181">
        <v>15.496700000000001</v>
      </c>
      <c r="P937" s="181">
        <v>10.610900000000001</v>
      </c>
      <c r="Q937" s="181">
        <v>4.5678999999999998</v>
      </c>
      <c r="R937" s="181">
        <v>6.6368</v>
      </c>
      <c r="S937" s="124" t="s">
        <v>1904</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848</v>
      </c>
      <c r="B938" s="177" t="s">
        <v>1795</v>
      </c>
      <c r="C938" s="177">
        <v>120546</v>
      </c>
      <c r="D938" s="180">
        <v>44651</v>
      </c>
      <c r="E938" s="181">
        <v>16.086500000000001</v>
      </c>
      <c r="F938" s="181">
        <v>236.8202</v>
      </c>
      <c r="G938" s="181">
        <v>-58.933599999999998</v>
      </c>
      <c r="H938" s="181">
        <v>-60.107799999999997</v>
      </c>
      <c r="I938" s="181">
        <v>-67.983500000000006</v>
      </c>
      <c r="J938" s="181">
        <v>14.3278</v>
      </c>
      <c r="K938" s="181">
        <v>25.4222</v>
      </c>
      <c r="L938" s="181">
        <v>21.7957</v>
      </c>
      <c r="M938" s="181">
        <v>11.600099999999999</v>
      </c>
      <c r="N938" s="181">
        <v>14.8568</v>
      </c>
      <c r="O938" s="181">
        <v>15.928699999999999</v>
      </c>
      <c r="P938" s="181">
        <v>10.978</v>
      </c>
      <c r="Q938" s="181">
        <v>4.5807000000000002</v>
      </c>
      <c r="R938" s="181">
        <v>7.0536000000000003</v>
      </c>
      <c r="S938" s="124" t="s">
        <v>1904</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848</v>
      </c>
      <c r="B939" s="177" t="s">
        <v>851</v>
      </c>
      <c r="C939" s="177">
        <v>113434</v>
      </c>
      <c r="D939" s="180">
        <v>44651</v>
      </c>
      <c r="E939" s="181">
        <v>44.894199999999998</v>
      </c>
      <c r="F939" s="181">
        <v>121.21639999999999</v>
      </c>
      <c r="G939" s="181">
        <v>-79.532300000000006</v>
      </c>
      <c r="H939" s="181">
        <v>-83.531199999999998</v>
      </c>
      <c r="I939" s="181">
        <v>-22.675999999999998</v>
      </c>
      <c r="J939" s="181">
        <v>21.7209</v>
      </c>
      <c r="K939" s="181">
        <v>31.218299999999999</v>
      </c>
      <c r="L939" s="181">
        <v>25.594899999999999</v>
      </c>
      <c r="M939" s="181">
        <v>14.9017</v>
      </c>
      <c r="N939" s="181">
        <v>16.993600000000001</v>
      </c>
      <c r="O939" s="181">
        <v>17.171099999999999</v>
      </c>
      <c r="P939" s="181">
        <v>11.571099999999999</v>
      </c>
      <c r="Q939" s="181">
        <v>7.2285000000000004</v>
      </c>
      <c r="R939" s="181">
        <v>8.1041000000000007</v>
      </c>
      <c r="S939" s="124" t="s">
        <v>1904</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848</v>
      </c>
      <c r="B940" s="177" t="s">
        <v>1796</v>
      </c>
      <c r="C940" s="177">
        <v>120473</v>
      </c>
      <c r="D940" s="180">
        <v>44651</v>
      </c>
      <c r="E940" s="181">
        <v>16.851600000000001</v>
      </c>
      <c r="F940" s="181">
        <v>174.5412</v>
      </c>
      <c r="G940" s="181">
        <v>-35.705599999999997</v>
      </c>
      <c r="H940" s="181">
        <v>-35.250999999999998</v>
      </c>
      <c r="I940" s="181">
        <v>-0.63419999999999999</v>
      </c>
      <c r="J940" s="181">
        <v>14.2134</v>
      </c>
      <c r="K940" s="181">
        <v>24.180199999999999</v>
      </c>
      <c r="L940" s="181">
        <v>21.180099999999999</v>
      </c>
      <c r="M940" s="181">
        <v>11.7189</v>
      </c>
      <c r="N940" s="181">
        <v>14.3629</v>
      </c>
      <c r="O940" s="181">
        <v>16.625499999999999</v>
      </c>
      <c r="P940" s="181">
        <v>11.1608</v>
      </c>
      <c r="Q940" s="181">
        <v>4.2754000000000003</v>
      </c>
      <c r="R940" s="181">
        <v>7.2294999999999998</v>
      </c>
      <c r="S940" s="124" t="s">
        <v>1904</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848</v>
      </c>
      <c r="B941" s="177" t="s">
        <v>852</v>
      </c>
      <c r="C941" s="177">
        <v>115897</v>
      </c>
      <c r="D941" s="180">
        <v>44651</v>
      </c>
      <c r="E941" s="181">
        <v>15.601699999999999</v>
      </c>
      <c r="F941" s="181">
        <v>173.94720000000001</v>
      </c>
      <c r="G941" s="181">
        <v>-36.154299999999999</v>
      </c>
      <c r="H941" s="181">
        <v>-35.616100000000003</v>
      </c>
      <c r="I941" s="181">
        <v>-0.56799999999999995</v>
      </c>
      <c r="J941" s="181">
        <v>13.9976</v>
      </c>
      <c r="K941" s="181">
        <v>23.810700000000001</v>
      </c>
      <c r="L941" s="181">
        <v>20.753399999999999</v>
      </c>
      <c r="M941" s="181">
        <v>11.286300000000001</v>
      </c>
      <c r="N941" s="181">
        <v>14.0784</v>
      </c>
      <c r="O941" s="181">
        <v>16.3582</v>
      </c>
      <c r="P941" s="181">
        <v>10.6813</v>
      </c>
      <c r="Q941" s="181">
        <v>4.3474000000000004</v>
      </c>
      <c r="R941" s="181">
        <v>6.9432</v>
      </c>
      <c r="S941" s="124" t="s">
        <v>1904</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848</v>
      </c>
      <c r="B942" s="177" t="s">
        <v>1797</v>
      </c>
      <c r="C942" s="177">
        <v>119277</v>
      </c>
      <c r="D942" s="180">
        <v>44651</v>
      </c>
      <c r="E942" s="181">
        <v>19.954699999999999</v>
      </c>
      <c r="F942" s="181">
        <v>-120.1438</v>
      </c>
      <c r="G942" s="181">
        <v>142.30629999999999</v>
      </c>
      <c r="H942" s="181">
        <v>-99.880399999999995</v>
      </c>
      <c r="I942" s="181">
        <v>25.861999999999998</v>
      </c>
      <c r="J942" s="181">
        <v>61.581499999999998</v>
      </c>
      <c r="K942" s="181">
        <v>39.276400000000002</v>
      </c>
      <c r="L942" s="181">
        <v>42.029899999999998</v>
      </c>
      <c r="M942" s="181">
        <v>10.286300000000001</v>
      </c>
      <c r="N942" s="181">
        <v>12.1403</v>
      </c>
      <c r="O942" s="181">
        <v>18.728000000000002</v>
      </c>
      <c r="P942" s="181">
        <v>9.2970000000000006</v>
      </c>
      <c r="Q942" s="181">
        <v>1.2453000000000001</v>
      </c>
      <c r="R942" s="181">
        <v>23.883199999999999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77" t="s">
        <v>848</v>
      </c>
      <c r="B943" s="177" t="s">
        <v>853</v>
      </c>
      <c r="C943" s="177">
        <v>106597</v>
      </c>
      <c r="D943" s="180">
        <v>44651</v>
      </c>
      <c r="E943" s="181">
        <v>19.066199999999998</v>
      </c>
      <c r="F943" s="181">
        <v>-120.7794</v>
      </c>
      <c r="G943" s="181">
        <v>141.63499999999999</v>
      </c>
      <c r="H943" s="181">
        <v>-100.4991</v>
      </c>
      <c r="I943" s="181">
        <v>25.238299999999999</v>
      </c>
      <c r="J943" s="181">
        <v>60.909100000000002</v>
      </c>
      <c r="K943" s="181">
        <v>38.447600000000001</v>
      </c>
      <c r="L943" s="181">
        <v>41.090800000000002</v>
      </c>
      <c r="M943" s="181">
        <v>9.5328999999999997</v>
      </c>
      <c r="N943" s="181">
        <v>11.379099999999999</v>
      </c>
      <c r="O943" s="181">
        <v>18.035900000000002</v>
      </c>
      <c r="P943" s="181">
        <v>8.7026000000000003</v>
      </c>
      <c r="Q943" s="181">
        <v>4.5339999999999998</v>
      </c>
      <c r="R943" s="181">
        <v>23.0929</v>
      </c>
      <c r="S943" s="124"/>
      <c r="T943" s="127"/>
      <c r="U943" s="128"/>
      <c r="V943" s="128"/>
      <c r="W943" s="128"/>
      <c r="X943" s="128"/>
      <c r="Y943" s="128"/>
      <c r="Z943" s="128"/>
      <c r="AA943" s="128"/>
      <c r="AB943" s="128"/>
      <c r="AC943" s="128"/>
      <c r="AD943" s="128"/>
      <c r="AE943" s="128"/>
      <c r="AF943" s="128"/>
      <c r="AG943" s="128"/>
      <c r="AH943" s="128"/>
    </row>
    <row r="944" spans="1:34" x14ac:dyDescent="0.3">
      <c r="A944" s="177" t="s">
        <v>848</v>
      </c>
      <c r="B944" s="177" t="s">
        <v>854</v>
      </c>
      <c r="C944" s="177">
        <v>113049</v>
      </c>
      <c r="D944" s="180">
        <v>44651</v>
      </c>
      <c r="E944" s="181">
        <v>46.112099999999998</v>
      </c>
      <c r="F944" s="181">
        <v>121.6696</v>
      </c>
      <c r="G944" s="181">
        <v>-79.971400000000003</v>
      </c>
      <c r="H944" s="181">
        <v>-83.966099999999997</v>
      </c>
      <c r="I944" s="181">
        <v>-22.8657</v>
      </c>
      <c r="J944" s="181">
        <v>21.674199999999999</v>
      </c>
      <c r="K944" s="181">
        <v>31.160699999999999</v>
      </c>
      <c r="L944" s="181">
        <v>25.515599999999999</v>
      </c>
      <c r="M944" s="181">
        <v>13.954499999999999</v>
      </c>
      <c r="N944" s="181">
        <v>16.841799999999999</v>
      </c>
      <c r="O944" s="181">
        <v>16.8705</v>
      </c>
      <c r="P944" s="181">
        <v>11.554</v>
      </c>
      <c r="Q944" s="181">
        <v>8.4167000000000005</v>
      </c>
      <c r="R944" s="181">
        <v>8.1073000000000004</v>
      </c>
      <c r="S944" s="124" t="s">
        <v>1904</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848</v>
      </c>
      <c r="B945" s="177" t="s">
        <v>855</v>
      </c>
      <c r="C945" s="177">
        <v>115934</v>
      </c>
      <c r="D945" s="180">
        <v>44651</v>
      </c>
      <c r="E945" s="181">
        <v>16.072099999999999</v>
      </c>
      <c r="F945" s="181">
        <v>15.222200000000001</v>
      </c>
      <c r="G945" s="181">
        <v>-101.7911</v>
      </c>
      <c r="H945" s="181">
        <v>-48.4694</v>
      </c>
      <c r="I945" s="181">
        <v>-5.6814</v>
      </c>
      <c r="J945" s="181">
        <v>15.1594</v>
      </c>
      <c r="K945" s="181">
        <v>25.261299999999999</v>
      </c>
      <c r="L945" s="181">
        <v>21.820399999999999</v>
      </c>
      <c r="M945" s="181">
        <v>11.4255</v>
      </c>
      <c r="N945" s="181">
        <v>14.1622</v>
      </c>
      <c r="O945" s="181">
        <v>16.003599999999999</v>
      </c>
      <c r="P945" s="181">
        <v>10.917999999999999</v>
      </c>
      <c r="Q945" s="181">
        <v>4.6593999999999998</v>
      </c>
      <c r="R945" s="181">
        <v>6.7323000000000004</v>
      </c>
      <c r="S945" s="124" t="s">
        <v>1904</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848</v>
      </c>
      <c r="B946" s="177" t="s">
        <v>1798</v>
      </c>
      <c r="C946" s="177">
        <v>119132</v>
      </c>
      <c r="D946" s="180">
        <v>44651</v>
      </c>
      <c r="E946" s="181">
        <v>16.654900000000001</v>
      </c>
      <c r="F946" s="181">
        <v>15.786</v>
      </c>
      <c r="G946" s="181">
        <v>-101.276</v>
      </c>
      <c r="H946" s="181">
        <v>-47.956699999999998</v>
      </c>
      <c r="I946" s="181">
        <v>-5.2023000000000001</v>
      </c>
      <c r="J946" s="181">
        <v>15.5869</v>
      </c>
      <c r="K946" s="181">
        <v>25.671800000000001</v>
      </c>
      <c r="L946" s="181">
        <v>22.273</v>
      </c>
      <c r="M946" s="181">
        <v>11.852600000000001</v>
      </c>
      <c r="N946" s="181">
        <v>14.61</v>
      </c>
      <c r="O946" s="181">
        <v>16.460599999999999</v>
      </c>
      <c r="P946" s="181">
        <v>11.379200000000001</v>
      </c>
      <c r="Q946" s="181">
        <v>4.5751999999999997</v>
      </c>
      <c r="R946" s="181">
        <v>7.1627000000000001</v>
      </c>
      <c r="S946" s="124" t="s">
        <v>1904</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848</v>
      </c>
      <c r="B947" s="177" t="s">
        <v>856</v>
      </c>
      <c r="C947" s="177">
        <v>113076</v>
      </c>
      <c r="D947" s="180">
        <v>44651</v>
      </c>
      <c r="E947" s="181">
        <v>46.0456</v>
      </c>
      <c r="F947" s="181">
        <v>122.0055</v>
      </c>
      <c r="G947" s="181">
        <v>-80.086200000000005</v>
      </c>
      <c r="H947" s="181">
        <v>-84.118300000000005</v>
      </c>
      <c r="I947" s="181">
        <v>-22.859500000000001</v>
      </c>
      <c r="J947" s="181">
        <v>21.703499999999998</v>
      </c>
      <c r="K947" s="181">
        <v>31.319500000000001</v>
      </c>
      <c r="L947" s="181">
        <v>25.679600000000001</v>
      </c>
      <c r="M947" s="181">
        <v>14.942299999999999</v>
      </c>
      <c r="N947" s="181">
        <v>17.088999999999999</v>
      </c>
      <c r="O947" s="181">
        <v>16.9023</v>
      </c>
      <c r="P947" s="181">
        <v>11.192299999999999</v>
      </c>
      <c r="Q947" s="181">
        <v>7.9607999999999999</v>
      </c>
      <c r="R947" s="181">
        <v>7.9450000000000003</v>
      </c>
      <c r="S947" s="124" t="s">
        <v>1904</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848</v>
      </c>
      <c r="B948" s="177" t="s">
        <v>857</v>
      </c>
      <c r="C948" s="177">
        <v>115833</v>
      </c>
      <c r="D948" s="180">
        <v>44651</v>
      </c>
      <c r="E948" s="181">
        <v>16.616599999999998</v>
      </c>
      <c r="F948" s="181">
        <v>50.371499999999997</v>
      </c>
      <c r="G948" s="181">
        <v>-55.756599999999999</v>
      </c>
      <c r="H948" s="181">
        <v>-48.004600000000003</v>
      </c>
      <c r="I948" s="181">
        <v>2.5127999999999999</v>
      </c>
      <c r="J948" s="181">
        <v>15.747</v>
      </c>
      <c r="K948" s="181">
        <v>24.801100000000002</v>
      </c>
      <c r="L948" s="181">
        <v>21.321000000000002</v>
      </c>
      <c r="M948" s="181">
        <v>11.7768</v>
      </c>
      <c r="N948" s="181">
        <v>14.164199999999999</v>
      </c>
      <c r="O948" s="181">
        <v>15.4047</v>
      </c>
      <c r="P948" s="181">
        <v>10.4329</v>
      </c>
      <c r="Q948" s="181">
        <v>4.9664999999999999</v>
      </c>
      <c r="R948" s="181">
        <v>7.1117999999999997</v>
      </c>
      <c r="S948" s="124" t="s">
        <v>1904</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848</v>
      </c>
      <c r="B949" s="177" t="s">
        <v>1799</v>
      </c>
      <c r="C949" s="177">
        <v>120685</v>
      </c>
      <c r="D949" s="180">
        <v>44651</v>
      </c>
      <c r="E949" s="181">
        <v>17.038699999999999</v>
      </c>
      <c r="F949" s="181">
        <v>-8.1385000000000005</v>
      </c>
      <c r="G949" s="181">
        <v>-74.869799999999998</v>
      </c>
      <c r="H949" s="181">
        <v>-55.886899999999997</v>
      </c>
      <c r="I949" s="181">
        <v>-1.2541</v>
      </c>
      <c r="J949" s="181">
        <v>14.267799999999999</v>
      </c>
      <c r="K949" s="181">
        <v>24.578099999999999</v>
      </c>
      <c r="L949" s="181">
        <v>21.4513</v>
      </c>
      <c r="M949" s="181">
        <v>12.0228</v>
      </c>
      <c r="N949" s="181">
        <v>14.479699999999999</v>
      </c>
      <c r="O949" s="181">
        <v>15.7372</v>
      </c>
      <c r="P949" s="181">
        <v>10.791499999999999</v>
      </c>
      <c r="Q949" s="181">
        <v>4.5347</v>
      </c>
      <c r="R949" s="181">
        <v>7.4248000000000003</v>
      </c>
      <c r="S949" s="124" t="s">
        <v>1904</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848</v>
      </c>
      <c r="B950" s="177" t="s">
        <v>858</v>
      </c>
      <c r="C950" s="177">
        <v>115939</v>
      </c>
      <c r="D950" s="180">
        <v>44651</v>
      </c>
      <c r="E950" s="181">
        <v>4792.4299000000001</v>
      </c>
      <c r="F950" s="181">
        <v>123.5077</v>
      </c>
      <c r="G950" s="181">
        <v>-80.666300000000007</v>
      </c>
      <c r="H950" s="181">
        <v>-84.716499999999996</v>
      </c>
      <c r="I950" s="181">
        <v>-22.860900000000001</v>
      </c>
      <c r="J950" s="181">
        <v>22.270199999999999</v>
      </c>
      <c r="K950" s="181">
        <v>31.930800000000001</v>
      </c>
      <c r="L950" s="181">
        <v>26.2288</v>
      </c>
      <c r="M950" s="181">
        <v>14.4726</v>
      </c>
      <c r="N950" s="181">
        <v>17.415500000000002</v>
      </c>
      <c r="O950" s="181">
        <v>17.035499999999999</v>
      </c>
      <c r="P950" s="181">
        <v>11.7333</v>
      </c>
      <c r="Q950" s="181">
        <v>4.9444999999999997</v>
      </c>
      <c r="R950" s="181">
        <v>8.1952999999999996</v>
      </c>
      <c r="S950" s="124" t="s">
        <v>1904</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848</v>
      </c>
      <c r="B951" s="177" t="s">
        <v>859</v>
      </c>
      <c r="C951" s="177">
        <v>117714</v>
      </c>
      <c r="D951" s="180">
        <v>44651</v>
      </c>
      <c r="E951" s="181">
        <v>13.875299999999999</v>
      </c>
      <c r="F951" s="181">
        <v>51.896000000000001</v>
      </c>
      <c r="G951" s="181">
        <v>-42.901899999999998</v>
      </c>
      <c r="H951" s="181">
        <v>-60.139699999999998</v>
      </c>
      <c r="I951" s="181">
        <v>-7.7557999999999998</v>
      </c>
      <c r="J951" s="181">
        <v>17.018799999999999</v>
      </c>
      <c r="K951" s="181">
        <v>21.9072</v>
      </c>
      <c r="L951" s="181">
        <v>21.512799999999999</v>
      </c>
      <c r="M951" s="181">
        <v>10.879</v>
      </c>
      <c r="N951" s="181">
        <v>13.2622</v>
      </c>
      <c r="O951" s="181">
        <v>15.3642</v>
      </c>
      <c r="P951" s="181">
        <v>9.9832000000000001</v>
      </c>
      <c r="Q951" s="181">
        <v>3.4584999999999999</v>
      </c>
      <c r="R951" s="181">
        <v>6.4221000000000004</v>
      </c>
      <c r="S951" s="124" t="s">
        <v>1904</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848</v>
      </c>
      <c r="B952" s="177" t="s">
        <v>1800</v>
      </c>
      <c r="C952" s="177">
        <v>118343</v>
      </c>
      <c r="D952" s="180">
        <v>44651</v>
      </c>
      <c r="E952" s="181">
        <v>14.427899999999999</v>
      </c>
      <c r="F952" s="181">
        <v>52.188800000000001</v>
      </c>
      <c r="G952" s="181">
        <v>-42.520499999999998</v>
      </c>
      <c r="H952" s="181">
        <v>-59.7697</v>
      </c>
      <c r="I952" s="181">
        <v>-7.3517999999999999</v>
      </c>
      <c r="J952" s="181">
        <v>17.432600000000001</v>
      </c>
      <c r="K952" s="181">
        <v>22.337900000000001</v>
      </c>
      <c r="L952" s="181">
        <v>21.963000000000001</v>
      </c>
      <c r="M952" s="181">
        <v>11.3209</v>
      </c>
      <c r="N952" s="181">
        <v>13.7255</v>
      </c>
      <c r="O952" s="181">
        <v>15.840400000000001</v>
      </c>
      <c r="P952" s="181">
        <v>10.501099999999999</v>
      </c>
      <c r="Q952" s="181">
        <v>4.0457999999999998</v>
      </c>
      <c r="R952" s="181">
        <v>6.8461999999999996</v>
      </c>
      <c r="S952" s="124" t="s">
        <v>1904</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848</v>
      </c>
      <c r="B953" s="177" t="s">
        <v>860</v>
      </c>
      <c r="C953" s="177">
        <v>112368</v>
      </c>
      <c r="D953" s="180">
        <v>44651</v>
      </c>
      <c r="E953" s="181">
        <v>4674.3609999999999</v>
      </c>
      <c r="F953" s="181">
        <v>122.3565</v>
      </c>
      <c r="G953" s="181">
        <v>-80.2393</v>
      </c>
      <c r="H953" s="181">
        <v>-84.285200000000003</v>
      </c>
      <c r="I953" s="181">
        <v>-22.904199999999999</v>
      </c>
      <c r="J953" s="181">
        <v>21.791799999999999</v>
      </c>
      <c r="K953" s="181">
        <v>31.385400000000001</v>
      </c>
      <c r="L953" s="181">
        <v>25.7303</v>
      </c>
      <c r="M953" s="181">
        <v>14.977499999999999</v>
      </c>
      <c r="N953" s="181">
        <v>17.212399999999999</v>
      </c>
      <c r="O953" s="181">
        <v>17.3035</v>
      </c>
      <c r="P953" s="181">
        <v>11.574400000000001</v>
      </c>
      <c r="Q953" s="181">
        <v>8.8385999999999996</v>
      </c>
      <c r="R953" s="181">
        <v>8.2188999999999997</v>
      </c>
      <c r="S953" s="124" t="s">
        <v>1904</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848</v>
      </c>
      <c r="B954" s="177" t="s">
        <v>861</v>
      </c>
      <c r="C954" s="177">
        <v>116077</v>
      </c>
      <c r="D954" s="180">
        <v>44651</v>
      </c>
      <c r="E954" s="181">
        <v>15.0967</v>
      </c>
      <c r="F954" s="181">
        <v>-52.148699999999998</v>
      </c>
      <c r="G954" s="181">
        <v>-213.07380000000001</v>
      </c>
      <c r="H954" s="181">
        <v>-85.843699999999998</v>
      </c>
      <c r="I954" s="181">
        <v>-42.019399999999997</v>
      </c>
      <c r="J954" s="181">
        <v>3.1200999999999999</v>
      </c>
      <c r="K954" s="181">
        <v>23.002400000000002</v>
      </c>
      <c r="L954" s="181">
        <v>20.6492</v>
      </c>
      <c r="M954" s="181">
        <v>10.1424</v>
      </c>
      <c r="N954" s="181">
        <v>13.131399999999999</v>
      </c>
      <c r="O954" s="181">
        <v>15.8386</v>
      </c>
      <c r="P954" s="181">
        <v>10.72</v>
      </c>
      <c r="Q954" s="181">
        <v>4.0694999999999997</v>
      </c>
      <c r="R954" s="181">
        <v>7.5232999999999999</v>
      </c>
      <c r="S954" s="124" t="s">
        <v>1904</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848</v>
      </c>
      <c r="B955" s="177" t="s">
        <v>1801</v>
      </c>
      <c r="C955" s="177">
        <v>120531</v>
      </c>
      <c r="D955" s="180">
        <v>44651</v>
      </c>
      <c r="E955" s="181">
        <v>15.5291</v>
      </c>
      <c r="F955" s="181">
        <v>-51.870600000000003</v>
      </c>
      <c r="G955" s="181">
        <v>-212.76560000000001</v>
      </c>
      <c r="H955" s="181">
        <v>-85.571600000000004</v>
      </c>
      <c r="I955" s="181">
        <v>-41.729599999999998</v>
      </c>
      <c r="J955" s="181">
        <v>3.5209999999999999</v>
      </c>
      <c r="K955" s="181">
        <v>23.352399999999999</v>
      </c>
      <c r="L955" s="181">
        <v>21.133199999999999</v>
      </c>
      <c r="M955" s="181">
        <v>10.568899999999999</v>
      </c>
      <c r="N955" s="181">
        <v>13.567500000000001</v>
      </c>
      <c r="O955" s="181">
        <v>16.3018</v>
      </c>
      <c r="P955" s="181">
        <v>11.1073</v>
      </c>
      <c r="Q955" s="181">
        <v>4.3120000000000003</v>
      </c>
      <c r="R955" s="181">
        <v>7.9428999999999998</v>
      </c>
      <c r="S955" s="124" t="s">
        <v>1904</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848</v>
      </c>
      <c r="B956" s="177" t="s">
        <v>862</v>
      </c>
      <c r="C956" s="177">
        <v>106193</v>
      </c>
      <c r="D956" s="180">
        <v>44651</v>
      </c>
      <c r="E956" s="181">
        <v>45.000900000000001</v>
      </c>
      <c r="F956" s="181">
        <v>121.66289999999999</v>
      </c>
      <c r="G956" s="181">
        <v>-79.878600000000006</v>
      </c>
      <c r="H956" s="181">
        <v>-83.863600000000005</v>
      </c>
      <c r="I956" s="181">
        <v>-22.770700000000001</v>
      </c>
      <c r="J956" s="181">
        <v>21.755299999999998</v>
      </c>
      <c r="K956" s="181">
        <v>31.206499999999998</v>
      </c>
      <c r="L956" s="181">
        <v>25.5639</v>
      </c>
      <c r="M956" s="181">
        <v>13.9994</v>
      </c>
      <c r="N956" s="181">
        <v>17.0352</v>
      </c>
      <c r="O956" s="181">
        <v>17.115400000000001</v>
      </c>
      <c r="P956" s="181">
        <v>11.4802</v>
      </c>
      <c r="Q956" s="181">
        <v>11.7517</v>
      </c>
      <c r="R956" s="181">
        <v>8.1265000000000001</v>
      </c>
      <c r="S956" s="124"/>
      <c r="T956" s="127"/>
      <c r="U956" s="128"/>
      <c r="V956" s="128"/>
      <c r="W956" s="128"/>
      <c r="X956" s="128"/>
      <c r="Y956" s="128"/>
      <c r="Z956" s="128"/>
      <c r="AA956" s="128"/>
      <c r="AB956" s="128"/>
      <c r="AC956" s="128"/>
      <c r="AD956" s="128"/>
      <c r="AE956" s="128"/>
      <c r="AF956" s="128"/>
      <c r="AG956" s="128"/>
      <c r="AH956" s="128"/>
    </row>
    <row r="957" spans="1:34" x14ac:dyDescent="0.3">
      <c r="A957" s="177" t="s">
        <v>848</v>
      </c>
      <c r="B957" s="177" t="s">
        <v>863</v>
      </c>
      <c r="C957" s="177">
        <v>114758</v>
      </c>
      <c r="D957" s="180">
        <v>44651</v>
      </c>
      <c r="E957" s="181">
        <v>20.943899999999999</v>
      </c>
      <c r="F957" s="181">
        <v>39.777999999999999</v>
      </c>
      <c r="G957" s="181">
        <v>10.3491</v>
      </c>
      <c r="H957" s="181">
        <v>18.0625</v>
      </c>
      <c r="I957" s="181">
        <v>29.2288</v>
      </c>
      <c r="J957" s="181">
        <v>33.4161</v>
      </c>
      <c r="K957" s="181">
        <v>25.566099999999999</v>
      </c>
      <c r="L957" s="181">
        <v>21.666799999999999</v>
      </c>
      <c r="M957" s="181">
        <v>11.7807</v>
      </c>
      <c r="N957" s="181">
        <v>14.4194</v>
      </c>
      <c r="O957" s="181">
        <v>16.479299999999999</v>
      </c>
      <c r="P957" s="181">
        <v>11.354699999999999</v>
      </c>
      <c r="Q957" s="181">
        <v>6.9355000000000002</v>
      </c>
      <c r="R957" s="181">
        <v>7.2819000000000003</v>
      </c>
      <c r="S957" s="124"/>
      <c r="T957" s="127"/>
      <c r="U957" s="128"/>
      <c r="V957" s="128"/>
      <c r="W957" s="128"/>
      <c r="X957" s="128"/>
      <c r="Y957" s="128"/>
      <c r="Z957" s="128"/>
      <c r="AA957" s="128"/>
      <c r="AB957" s="128"/>
      <c r="AC957" s="128"/>
      <c r="AD957" s="128"/>
      <c r="AE957" s="128"/>
      <c r="AF957" s="128"/>
      <c r="AG957" s="128"/>
      <c r="AH957" s="128"/>
    </row>
    <row r="958" spans="1:34" x14ac:dyDescent="0.3">
      <c r="A958" s="177" t="s">
        <v>848</v>
      </c>
      <c r="B958" s="177" t="s">
        <v>1802</v>
      </c>
      <c r="C958" s="177">
        <v>119781</v>
      </c>
      <c r="D958" s="180">
        <v>44651</v>
      </c>
      <c r="E958" s="181">
        <v>21.813199999999998</v>
      </c>
      <c r="F958" s="181">
        <v>40.203400000000002</v>
      </c>
      <c r="G958" s="181">
        <v>10.718500000000001</v>
      </c>
      <c r="H958" s="181">
        <v>18.3752</v>
      </c>
      <c r="I958" s="181">
        <v>29.566500000000001</v>
      </c>
      <c r="J958" s="181">
        <v>33.776400000000002</v>
      </c>
      <c r="K958" s="181">
        <v>25.937200000000001</v>
      </c>
      <c r="L958" s="181">
        <v>22.089099999999998</v>
      </c>
      <c r="M958" s="181">
        <v>12.198399999999999</v>
      </c>
      <c r="N958" s="181">
        <v>14.866199999999999</v>
      </c>
      <c r="O958" s="181">
        <v>16.957599999999999</v>
      </c>
      <c r="P958" s="181">
        <v>11.828799999999999</v>
      </c>
      <c r="Q958" s="181">
        <v>4.6821000000000002</v>
      </c>
      <c r="R958" s="181">
        <v>7.6912000000000003</v>
      </c>
      <c r="S958" s="124"/>
      <c r="T958" s="127"/>
      <c r="U958" s="128"/>
      <c r="V958" s="128"/>
      <c r="W958" s="128"/>
      <c r="X958" s="128"/>
      <c r="Y958" s="128"/>
      <c r="Z958" s="128"/>
      <c r="AA958" s="128"/>
      <c r="AB958" s="128"/>
      <c r="AC958" s="128"/>
      <c r="AD958" s="128"/>
      <c r="AE958" s="128"/>
      <c r="AF958" s="128"/>
      <c r="AG958" s="128"/>
      <c r="AH958" s="128"/>
    </row>
    <row r="959" spans="1:34" x14ac:dyDescent="0.3">
      <c r="A959" s="177" t="s">
        <v>848</v>
      </c>
      <c r="B959" s="177" t="s">
        <v>864</v>
      </c>
      <c r="C959" s="177">
        <v>140088</v>
      </c>
      <c r="D959" s="180">
        <v>44651</v>
      </c>
      <c r="E959" s="181">
        <v>44.884300000000003</v>
      </c>
      <c r="F959" s="181">
        <v>122.553</v>
      </c>
      <c r="G959" s="181">
        <v>-80.646500000000003</v>
      </c>
      <c r="H959" s="181">
        <v>-84.730099999999993</v>
      </c>
      <c r="I959" s="181">
        <v>-23.234500000000001</v>
      </c>
      <c r="J959" s="181">
        <v>21.682200000000002</v>
      </c>
      <c r="K959" s="181">
        <v>31.243500000000001</v>
      </c>
      <c r="L959" s="181">
        <v>25.5365</v>
      </c>
      <c r="M959" s="181">
        <v>14.2118</v>
      </c>
      <c r="N959" s="181">
        <v>16.658999999999999</v>
      </c>
      <c r="O959" s="181">
        <v>16.8353</v>
      </c>
      <c r="P959" s="181">
        <v>11.3116</v>
      </c>
      <c r="Q959" s="181">
        <v>10.8833</v>
      </c>
      <c r="R959" s="181">
        <v>7.8760000000000003</v>
      </c>
      <c r="S959" s="124" t="s">
        <v>1904</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848</v>
      </c>
      <c r="B960" s="177" t="s">
        <v>865</v>
      </c>
      <c r="C960" s="177">
        <v>114616</v>
      </c>
      <c r="D960" s="180">
        <v>44651</v>
      </c>
      <c r="E960" s="181">
        <v>20.607600000000001</v>
      </c>
      <c r="F960" s="181">
        <v>7.7949000000000002</v>
      </c>
      <c r="G960" s="181">
        <v>-101.5787</v>
      </c>
      <c r="H960" s="181">
        <v>-54.186100000000003</v>
      </c>
      <c r="I960" s="181">
        <v>-6.8516000000000004</v>
      </c>
      <c r="J960" s="181">
        <v>13.862299999999999</v>
      </c>
      <c r="K960" s="181">
        <v>25.1737</v>
      </c>
      <c r="L960" s="181">
        <v>21.655999999999999</v>
      </c>
      <c r="M960" s="181">
        <v>11.332700000000001</v>
      </c>
      <c r="N960" s="181">
        <v>15.069000000000001</v>
      </c>
      <c r="O960" s="181">
        <v>15.837300000000001</v>
      </c>
      <c r="P960" s="181">
        <v>10.5251</v>
      </c>
      <c r="Q960" s="181">
        <v>6.7473999999999998</v>
      </c>
      <c r="R960" s="181">
        <v>7.0323000000000002</v>
      </c>
      <c r="S960" s="124" t="s">
        <v>1904</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848</v>
      </c>
      <c r="B961" s="177" t="s">
        <v>1803</v>
      </c>
      <c r="C961" s="177">
        <v>118663</v>
      </c>
      <c r="D961" s="180">
        <v>44651</v>
      </c>
      <c r="E961" s="181">
        <v>21.387499999999999</v>
      </c>
      <c r="F961" s="181">
        <v>8.1935000000000002</v>
      </c>
      <c r="G961" s="181">
        <v>-101.262</v>
      </c>
      <c r="H961" s="181">
        <v>-53.8782</v>
      </c>
      <c r="I961" s="181">
        <v>-6.5781999999999998</v>
      </c>
      <c r="J961" s="181">
        <v>14.151199999999999</v>
      </c>
      <c r="K961" s="181">
        <v>25.471699999999998</v>
      </c>
      <c r="L961" s="181">
        <v>21.977499999999999</v>
      </c>
      <c r="M961" s="181">
        <v>11.648400000000001</v>
      </c>
      <c r="N961" s="181">
        <v>15.4079</v>
      </c>
      <c r="O961" s="181">
        <v>16.1919</v>
      </c>
      <c r="P961" s="181">
        <v>10.9633</v>
      </c>
      <c r="Q961" s="181">
        <v>4.3754999999999997</v>
      </c>
      <c r="R961" s="181">
        <v>7.3654999999999999</v>
      </c>
      <c r="S961" s="124" t="s">
        <v>1904</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848</v>
      </c>
      <c r="B962" s="177" t="s">
        <v>866</v>
      </c>
      <c r="C962" s="177">
        <v>107693</v>
      </c>
      <c r="D962" s="180">
        <v>44651</v>
      </c>
      <c r="E962" s="181">
        <v>44.665199999999999</v>
      </c>
      <c r="F962" s="181">
        <v>122.6626</v>
      </c>
      <c r="G962" s="181">
        <v>-80.878200000000007</v>
      </c>
      <c r="H962" s="181">
        <v>-84.924300000000002</v>
      </c>
      <c r="I962" s="181">
        <v>-23.267199999999999</v>
      </c>
      <c r="J962" s="181">
        <v>21.765899999999998</v>
      </c>
      <c r="K962" s="181">
        <v>31.293800000000001</v>
      </c>
      <c r="L962" s="181">
        <v>25.5336</v>
      </c>
      <c r="M962" s="181">
        <v>14.821999999999999</v>
      </c>
      <c r="N962" s="181">
        <v>16.896899999999999</v>
      </c>
      <c r="O962" s="181">
        <v>16.852900000000002</v>
      </c>
      <c r="P962" s="181">
        <v>11.334300000000001</v>
      </c>
      <c r="Q962" s="181">
        <v>9.8534000000000006</v>
      </c>
      <c r="R962" s="181">
        <v>7.9169999999999998</v>
      </c>
      <c r="S962" s="124"/>
      <c r="T962" s="127"/>
      <c r="U962" s="128"/>
      <c r="V962" s="128"/>
      <c r="W962" s="128"/>
      <c r="X962" s="128"/>
      <c r="Y962" s="128"/>
      <c r="Z962" s="128"/>
      <c r="AA962" s="128"/>
      <c r="AB962" s="128"/>
      <c r="AC962" s="128"/>
      <c r="AD962" s="128"/>
      <c r="AE962" s="128"/>
      <c r="AF962" s="128"/>
      <c r="AG962" s="128"/>
      <c r="AH962" s="128"/>
    </row>
    <row r="963" spans="1:34" x14ac:dyDescent="0.3">
      <c r="A963" s="177" t="s">
        <v>848</v>
      </c>
      <c r="B963" s="177" t="s">
        <v>867</v>
      </c>
      <c r="C963" s="177">
        <v>115132</v>
      </c>
      <c r="D963" s="180">
        <v>44651</v>
      </c>
      <c r="E963" s="181">
        <v>20.415800000000001</v>
      </c>
      <c r="F963" s="181">
        <v>99.674899999999994</v>
      </c>
      <c r="G963" s="181">
        <v>-8.3970000000000002</v>
      </c>
      <c r="H963" s="181">
        <v>-28.3734</v>
      </c>
      <c r="I963" s="181">
        <v>1.0987</v>
      </c>
      <c r="J963" s="181">
        <v>20.441800000000001</v>
      </c>
      <c r="K963" s="181">
        <v>26.980799999999999</v>
      </c>
      <c r="L963" s="181">
        <v>22.1938</v>
      </c>
      <c r="M963" s="181">
        <v>12.218</v>
      </c>
      <c r="N963" s="181">
        <v>15.201000000000001</v>
      </c>
      <c r="O963" s="181">
        <v>16.130400000000002</v>
      </c>
      <c r="P963" s="181">
        <v>10.892300000000001</v>
      </c>
      <c r="Q963" s="181">
        <v>6.7838000000000003</v>
      </c>
      <c r="R963" s="181">
        <v>6.5792999999999999</v>
      </c>
      <c r="S963" s="124"/>
      <c r="T963" s="127"/>
      <c r="U963" s="128"/>
      <c r="V963" s="128"/>
      <c r="W963" s="128"/>
      <c r="X963" s="128"/>
      <c r="Y963" s="128"/>
      <c r="Z963" s="128"/>
      <c r="AA963" s="128"/>
      <c r="AB963" s="128"/>
      <c r="AC963" s="128"/>
      <c r="AD963" s="128"/>
      <c r="AE963" s="128"/>
      <c r="AF963" s="128"/>
      <c r="AG963" s="128"/>
      <c r="AH963" s="128"/>
    </row>
    <row r="964" spans="1:34" x14ac:dyDescent="0.3">
      <c r="A964" s="177" t="s">
        <v>848</v>
      </c>
      <c r="B964" s="177" t="s">
        <v>1804</v>
      </c>
      <c r="C964" s="177">
        <v>141064</v>
      </c>
      <c r="D964" s="180">
        <v>44651</v>
      </c>
      <c r="E964" s="181">
        <v>20.293800000000001</v>
      </c>
      <c r="F964" s="181">
        <v>99.552300000000002</v>
      </c>
      <c r="G964" s="181">
        <v>-8.5671999999999997</v>
      </c>
      <c r="H964" s="181">
        <v>-28.517700000000001</v>
      </c>
      <c r="I964" s="181">
        <v>0.95099999999999996</v>
      </c>
      <c r="J964" s="181">
        <v>20.290600000000001</v>
      </c>
      <c r="K964" s="181">
        <v>26.819700000000001</v>
      </c>
      <c r="L964" s="181">
        <v>22.026399999999999</v>
      </c>
      <c r="M964" s="181">
        <v>12.0535</v>
      </c>
      <c r="N964" s="181">
        <v>15.028600000000001</v>
      </c>
      <c r="O964" s="181">
        <v>15.992100000000001</v>
      </c>
      <c r="P964" s="181">
        <v>10.759499999999999</v>
      </c>
      <c r="Q964" s="181">
        <v>6.6673</v>
      </c>
      <c r="R964" s="181">
        <v>6.4554</v>
      </c>
      <c r="S964" s="124"/>
      <c r="T964" s="127"/>
      <c r="U964" s="128"/>
      <c r="V964" s="128"/>
      <c r="W964" s="128"/>
      <c r="X964" s="128"/>
      <c r="Y964" s="128"/>
      <c r="Z964" s="128"/>
      <c r="AA964" s="128"/>
      <c r="AB964" s="128"/>
      <c r="AC964" s="128"/>
      <c r="AD964" s="128"/>
      <c r="AE964" s="128"/>
      <c r="AF964" s="128"/>
      <c r="AG964" s="128"/>
      <c r="AH964" s="128"/>
    </row>
    <row r="965" spans="1:34" x14ac:dyDescent="0.3">
      <c r="A965" s="177" t="s">
        <v>848</v>
      </c>
      <c r="B965" s="177" t="s">
        <v>1805</v>
      </c>
      <c r="C965" s="177">
        <v>119788</v>
      </c>
      <c r="D965" s="180">
        <v>44651</v>
      </c>
      <c r="E965" s="181">
        <v>16.284199999999998</v>
      </c>
      <c r="F965" s="181">
        <v>64.2179</v>
      </c>
      <c r="G965" s="181">
        <v>-7.4700000000000003E-2</v>
      </c>
      <c r="H965" s="181">
        <v>-20.285799999999998</v>
      </c>
      <c r="I965" s="181">
        <v>6.5003000000000002</v>
      </c>
      <c r="J965" s="181">
        <v>22.684100000000001</v>
      </c>
      <c r="K965" s="181">
        <v>27.171299999999999</v>
      </c>
      <c r="L965" s="181">
        <v>22.477799999999998</v>
      </c>
      <c r="M965" s="181">
        <v>12.7475</v>
      </c>
      <c r="N965" s="181">
        <v>15.2537</v>
      </c>
      <c r="O965" s="181">
        <v>16.587199999999999</v>
      </c>
      <c r="P965" s="181">
        <v>11.5707</v>
      </c>
      <c r="Q965" s="181">
        <v>4.5834999999999999</v>
      </c>
      <c r="R965" s="181">
        <v>6.0511999999999997</v>
      </c>
      <c r="S965" s="124"/>
      <c r="T965" s="127"/>
      <c r="U965" s="128"/>
      <c r="V965" s="128"/>
      <c r="W965" s="128"/>
      <c r="X965" s="128"/>
      <c r="Y965" s="128"/>
      <c r="Z965" s="128"/>
      <c r="AA965" s="128"/>
      <c r="AB965" s="128"/>
      <c r="AC965" s="128"/>
      <c r="AD965" s="128"/>
      <c r="AE965" s="128"/>
      <c r="AF965" s="128"/>
      <c r="AG965" s="128"/>
      <c r="AH965" s="128"/>
    </row>
    <row r="966" spans="1:34" x14ac:dyDescent="0.3">
      <c r="A966" s="177" t="s">
        <v>848</v>
      </c>
      <c r="B966" s="177" t="s">
        <v>868</v>
      </c>
      <c r="C966" s="177">
        <v>115676</v>
      </c>
      <c r="D966" s="180">
        <v>44651</v>
      </c>
      <c r="E966" s="181">
        <v>15.6836</v>
      </c>
      <c r="F966" s="181">
        <v>63.878799999999998</v>
      </c>
      <c r="G966" s="181">
        <v>-0.38790000000000002</v>
      </c>
      <c r="H966" s="181">
        <v>-20.630800000000001</v>
      </c>
      <c r="I966" s="181">
        <v>6.1985999999999999</v>
      </c>
      <c r="J966" s="181">
        <v>22.360700000000001</v>
      </c>
      <c r="K966" s="181">
        <v>26.7864</v>
      </c>
      <c r="L966" s="181">
        <v>22.0426</v>
      </c>
      <c r="M966" s="181">
        <v>12.3079</v>
      </c>
      <c r="N966" s="181">
        <v>14.786300000000001</v>
      </c>
      <c r="O966" s="181">
        <v>16.125399999999999</v>
      </c>
      <c r="P966" s="181">
        <v>11.1218</v>
      </c>
      <c r="Q966" s="181">
        <v>4.3554000000000004</v>
      </c>
      <c r="R966" s="181">
        <v>5.6383000000000001</v>
      </c>
      <c r="S966" s="124"/>
      <c r="T966" s="127"/>
      <c r="U966" s="128"/>
      <c r="V966" s="128"/>
      <c r="W966" s="128"/>
      <c r="X966" s="128"/>
      <c r="Y966" s="128"/>
      <c r="Z966" s="128"/>
      <c r="AA966" s="128"/>
      <c r="AB966" s="128"/>
      <c r="AC966" s="128"/>
      <c r="AD966" s="128"/>
      <c r="AE966" s="128"/>
      <c r="AF966" s="128"/>
      <c r="AG966" s="128"/>
      <c r="AH966" s="128"/>
    </row>
    <row r="967" spans="1:34" x14ac:dyDescent="0.3">
      <c r="A967" s="177" t="s">
        <v>848</v>
      </c>
      <c r="B967" s="177" t="s">
        <v>869</v>
      </c>
      <c r="C967" s="177">
        <v>111954</v>
      </c>
      <c r="D967" s="180">
        <v>44651</v>
      </c>
      <c r="E967" s="181">
        <v>46.201599999999999</v>
      </c>
      <c r="F967" s="181">
        <v>121.91030000000001</v>
      </c>
      <c r="G967" s="181">
        <v>-80.181399999999996</v>
      </c>
      <c r="H967" s="181">
        <v>-84.188400000000001</v>
      </c>
      <c r="I967" s="181">
        <v>-22.921600000000002</v>
      </c>
      <c r="J967" s="181">
        <v>21.758400000000002</v>
      </c>
      <c r="K967" s="181">
        <v>31.294799999999999</v>
      </c>
      <c r="L967" s="181">
        <v>25.6557</v>
      </c>
      <c r="M967" s="181">
        <v>14.054500000000001</v>
      </c>
      <c r="N967" s="181">
        <v>16.9618</v>
      </c>
      <c r="O967" s="181">
        <v>17.1632</v>
      </c>
      <c r="P967" s="181">
        <v>11.442299999999999</v>
      </c>
      <c r="Q967" s="181">
        <v>9.3407999999999998</v>
      </c>
      <c r="R967" s="181">
        <v>8.1441999999999997</v>
      </c>
      <c r="S967" s="124" t="s">
        <v>1904</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848</v>
      </c>
      <c r="B968" s="177" t="s">
        <v>870</v>
      </c>
      <c r="C968" s="177">
        <v>105463</v>
      </c>
      <c r="D968" s="180">
        <v>44651</v>
      </c>
      <c r="E968" s="181">
        <v>44.997199999999999</v>
      </c>
      <c r="F968" s="181">
        <v>123.7145</v>
      </c>
      <c r="G968" s="181">
        <v>-82.072900000000004</v>
      </c>
      <c r="H968" s="181">
        <v>-86.157899999999998</v>
      </c>
      <c r="I968" s="181">
        <v>-23.870899999999999</v>
      </c>
      <c r="J968" s="181">
        <v>21.610499999999998</v>
      </c>
      <c r="K968" s="181">
        <v>31.312799999999999</v>
      </c>
      <c r="L968" s="181">
        <v>25.5441</v>
      </c>
      <c r="M968" s="181">
        <v>14.595700000000001</v>
      </c>
      <c r="N968" s="181">
        <v>16.6417</v>
      </c>
      <c r="O968" s="181">
        <v>16.655200000000001</v>
      </c>
      <c r="P968" s="181">
        <v>11.329499999999999</v>
      </c>
      <c r="Q968" s="181">
        <v>10.977399999999999</v>
      </c>
      <c r="R968" s="181">
        <v>7.6147</v>
      </c>
      <c r="S968" s="124" t="s">
        <v>1904</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73.411630303030307</v>
      </c>
      <c r="G969" s="183">
        <v>-55.594751515151515</v>
      </c>
      <c r="H969" s="183">
        <v>-60.050745454545442</v>
      </c>
      <c r="I969" s="183">
        <v>-11.756187878787879</v>
      </c>
      <c r="J969" s="183">
        <v>21.254078787878786</v>
      </c>
      <c r="K969" s="183">
        <v>27.926948484848491</v>
      </c>
      <c r="L969" s="183">
        <v>24.202687878787877</v>
      </c>
      <c r="M969" s="183">
        <v>12.449836363636363</v>
      </c>
      <c r="N969" s="183">
        <v>15.126454545454544</v>
      </c>
      <c r="O969" s="183">
        <v>16.533300000000001</v>
      </c>
      <c r="P969" s="183">
        <v>10.979948484848483</v>
      </c>
      <c r="Q969" s="183">
        <v>6.0806909090909089</v>
      </c>
      <c r="R969" s="183">
        <v>8.3211424242424243</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99.552300000000002</v>
      </c>
      <c r="G970" s="183">
        <v>-79.532300000000006</v>
      </c>
      <c r="H970" s="183">
        <v>-60.139699999999998</v>
      </c>
      <c r="I970" s="183">
        <v>-7.3517999999999999</v>
      </c>
      <c r="J970" s="183">
        <v>21.610499999999998</v>
      </c>
      <c r="K970" s="183">
        <v>26.7864</v>
      </c>
      <c r="L970" s="183">
        <v>22.089099999999998</v>
      </c>
      <c r="M970" s="183">
        <v>12.0228</v>
      </c>
      <c r="N970" s="183">
        <v>14.866199999999999</v>
      </c>
      <c r="O970" s="183">
        <v>16.479299999999999</v>
      </c>
      <c r="P970" s="183">
        <v>11.1218</v>
      </c>
      <c r="Q970" s="183">
        <v>4.6821000000000002</v>
      </c>
      <c r="R970" s="183">
        <v>7.4248000000000003</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871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872</v>
      </c>
      <c r="B973" s="177" t="s">
        <v>1806</v>
      </c>
      <c r="C973" s="177">
        <v>100033</v>
      </c>
      <c r="D973" s="180">
        <v>44651</v>
      </c>
      <c r="E973" s="181">
        <v>776.92101068443299</v>
      </c>
      <c r="F973" s="181">
        <v>-0.41589999999999999</v>
      </c>
      <c r="G973" s="181">
        <v>1.7761</v>
      </c>
      <c r="H973" s="181">
        <v>1.0021</v>
      </c>
      <c r="I973" s="181">
        <v>0.90239999999999998</v>
      </c>
      <c r="J973" s="181">
        <v>1.4986999999999999</v>
      </c>
      <c r="K973" s="181">
        <v>-6.9558999999999997</v>
      </c>
      <c r="L973" s="181">
        <v>-5.0716000000000001</v>
      </c>
      <c r="M973" s="181">
        <v>7.9729999999999999</v>
      </c>
      <c r="N973" s="181">
        <v>19.014399999999998</v>
      </c>
      <c r="O973" s="181">
        <v>16.778400000000001</v>
      </c>
      <c r="P973" s="181">
        <v>11.750999999999999</v>
      </c>
      <c r="Q973" s="181">
        <v>17.6814</v>
      </c>
      <c r="R973" s="181">
        <v>46.603700000000003</v>
      </c>
      <c r="S973" s="124"/>
      <c r="T973" s="127"/>
      <c r="U973" s="128"/>
      <c r="V973" s="128"/>
      <c r="W973" s="128"/>
      <c r="X973" s="128"/>
      <c r="Y973" s="128"/>
      <c r="Z973" s="128"/>
      <c r="AA973" s="128"/>
      <c r="AB973" s="128"/>
      <c r="AC973" s="128"/>
      <c r="AD973" s="128"/>
      <c r="AE973" s="128"/>
      <c r="AF973" s="128"/>
      <c r="AG973" s="128"/>
      <c r="AH973" s="128"/>
    </row>
    <row r="974" spans="1:34" x14ac:dyDescent="0.3">
      <c r="A974" s="177" t="s">
        <v>872</v>
      </c>
      <c r="B974" s="177" t="s">
        <v>1807</v>
      </c>
      <c r="C974" s="177">
        <v>119436</v>
      </c>
      <c r="D974" s="180">
        <v>44651</v>
      </c>
      <c r="E974" s="181">
        <v>697.25</v>
      </c>
      <c r="F974" s="181">
        <v>-0.41420000000000001</v>
      </c>
      <c r="G974" s="181">
        <v>1.7808999999999999</v>
      </c>
      <c r="H974" s="181">
        <v>1.0156000000000001</v>
      </c>
      <c r="I974" s="181">
        <v>0.93079999999999996</v>
      </c>
      <c r="J974" s="181">
        <v>1.5718000000000001</v>
      </c>
      <c r="K974" s="181">
        <v>-6.7548000000000004</v>
      </c>
      <c r="L974" s="181">
        <v>-4.6535000000000002</v>
      </c>
      <c r="M974" s="181">
        <v>8.6821000000000002</v>
      </c>
      <c r="N974" s="181">
        <v>20.049900000000001</v>
      </c>
      <c r="O974" s="181">
        <v>17.829599999999999</v>
      </c>
      <c r="P974" s="181">
        <v>12.871</v>
      </c>
      <c r="Q974" s="181">
        <v>16.9542</v>
      </c>
      <c r="R974" s="181">
        <v>47.928199999999997</v>
      </c>
      <c r="S974" s="124"/>
      <c r="T974" s="127"/>
      <c r="U974" s="128"/>
      <c r="V974" s="128"/>
      <c r="W974" s="128"/>
      <c r="X974" s="128"/>
      <c r="Y974" s="128"/>
      <c r="Z974" s="128"/>
      <c r="AA974" s="128"/>
      <c r="AB974" s="128"/>
      <c r="AC974" s="128"/>
      <c r="AD974" s="128"/>
      <c r="AE974" s="128"/>
      <c r="AF974" s="128"/>
      <c r="AG974" s="128"/>
      <c r="AH974" s="128"/>
    </row>
    <row r="975" spans="1:34" x14ac:dyDescent="0.3">
      <c r="A975" s="177" t="s">
        <v>872</v>
      </c>
      <c r="B975" s="177" t="s">
        <v>1887</v>
      </c>
      <c r="C975" s="177">
        <v>100034</v>
      </c>
      <c r="D975" s="180">
        <v>44651</v>
      </c>
      <c r="E975" s="181">
        <v>769.077041994448</v>
      </c>
      <c r="F975" s="181">
        <v>-0.42209999999999998</v>
      </c>
      <c r="G975" s="181">
        <v>1.7755000000000001</v>
      </c>
      <c r="H975" s="181">
        <v>0.99619999999999997</v>
      </c>
      <c r="I975" s="181">
        <v>0.89649999999999996</v>
      </c>
      <c r="J975" s="181">
        <v>1.4976</v>
      </c>
      <c r="K975" s="181">
        <v>-6.9625000000000004</v>
      </c>
      <c r="L975" s="181">
        <v>-5.0762</v>
      </c>
      <c r="M975" s="181">
        <v>7.9653</v>
      </c>
      <c r="N975" s="181">
        <v>19.006699999999999</v>
      </c>
      <c r="O975" s="181">
        <v>16.458300000000001</v>
      </c>
      <c r="P975" s="181">
        <v>11.4359</v>
      </c>
      <c r="Q975" s="181">
        <v>17.369199999999999</v>
      </c>
      <c r="R975" s="181">
        <v>46.599699999999999</v>
      </c>
      <c r="S975" s="124"/>
      <c r="T975" s="127"/>
      <c r="U975" s="128"/>
      <c r="V975" s="128"/>
      <c r="W975" s="128"/>
      <c r="X975" s="128"/>
      <c r="Y975" s="128"/>
      <c r="Z975" s="128"/>
      <c r="AA975" s="128"/>
      <c r="AB975" s="128"/>
      <c r="AC975" s="128"/>
      <c r="AD975" s="128"/>
      <c r="AE975" s="128"/>
      <c r="AF975" s="128"/>
      <c r="AG975" s="128"/>
      <c r="AH975" s="128"/>
    </row>
    <row r="976" spans="1:34" x14ac:dyDescent="0.3">
      <c r="A976" s="177" t="s">
        <v>872</v>
      </c>
      <c r="B976" s="177" t="s">
        <v>1888</v>
      </c>
      <c r="C976" s="177">
        <v>119433</v>
      </c>
      <c r="D976" s="180">
        <v>44651</v>
      </c>
      <c r="E976" s="181">
        <v>333.325467599109</v>
      </c>
      <c r="F976" s="181">
        <v>-0.41239999999999999</v>
      </c>
      <c r="G976" s="181">
        <v>1.7804</v>
      </c>
      <c r="H976" s="181">
        <v>1.0184</v>
      </c>
      <c r="I976" s="181">
        <v>0.93500000000000005</v>
      </c>
      <c r="J976" s="181">
        <v>1.5774999999999999</v>
      </c>
      <c r="K976" s="181">
        <v>-6.7530000000000001</v>
      </c>
      <c r="L976" s="181">
        <v>-4.6403999999999996</v>
      </c>
      <c r="M976" s="181">
        <v>8.6838999999999995</v>
      </c>
      <c r="N976" s="181">
        <v>20.0549</v>
      </c>
      <c r="O976" s="181">
        <v>17.829000000000001</v>
      </c>
      <c r="P976" s="181">
        <v>12.7371</v>
      </c>
      <c r="Q976" s="181">
        <v>16.8643</v>
      </c>
      <c r="R976" s="181">
        <v>47.928100000000001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77" t="s">
        <v>872</v>
      </c>
      <c r="B977" s="177" t="s">
        <v>873</v>
      </c>
      <c r="C977" s="177">
        <v>145110</v>
      </c>
      <c r="D977" s="180">
        <v>44651</v>
      </c>
      <c r="E977" s="181">
        <v>21.83</v>
      </c>
      <c r="F977" s="181">
        <v>-0.22850000000000001</v>
      </c>
      <c r="G977" s="181">
        <v>1.3463000000000001</v>
      </c>
      <c r="H977" s="181">
        <v>2.1526000000000001</v>
      </c>
      <c r="I977" s="181">
        <v>2.7294</v>
      </c>
      <c r="J977" s="181">
        <v>5.7655000000000003</v>
      </c>
      <c r="K977" s="181">
        <v>-3.2357999999999998</v>
      </c>
      <c r="L977" s="181">
        <v>0.4602</v>
      </c>
      <c r="M977" s="181">
        <v>12.236499999999999</v>
      </c>
      <c r="N977" s="181">
        <v>31.347799999999999</v>
      </c>
      <c r="O977" s="181">
        <v>26.6694</v>
      </c>
      <c r="P977" s="181"/>
      <c r="Q977" s="181">
        <v>25.467400000000001</v>
      </c>
      <c r="R977" s="181">
        <v>50.0946</v>
      </c>
      <c r="S977" s="124"/>
      <c r="T977" s="127"/>
      <c r="U977" s="128"/>
      <c r="V977" s="128"/>
      <c r="W977" s="128"/>
      <c r="X977" s="128"/>
      <c r="Y977" s="128"/>
      <c r="Z977" s="128"/>
      <c r="AA977" s="128"/>
      <c r="AB977" s="128"/>
      <c r="AC977" s="128"/>
      <c r="AD977" s="128"/>
      <c r="AE977" s="128"/>
      <c r="AF977" s="128"/>
      <c r="AG977" s="128"/>
      <c r="AH977" s="128"/>
    </row>
    <row r="978" spans="1:34" x14ac:dyDescent="0.3">
      <c r="A978" s="177" t="s">
        <v>872</v>
      </c>
      <c r="B978" s="177" t="s">
        <v>874</v>
      </c>
      <c r="C978" s="177">
        <v>145112</v>
      </c>
      <c r="D978" s="180">
        <v>44651</v>
      </c>
      <c r="E978" s="181">
        <v>20.61</v>
      </c>
      <c r="F978" s="181">
        <v>-0.24199999999999999</v>
      </c>
      <c r="G978" s="181">
        <v>1.3273999999999999</v>
      </c>
      <c r="H978" s="181">
        <v>2.1307999999999998</v>
      </c>
      <c r="I978" s="181">
        <v>2.6905999999999999</v>
      </c>
      <c r="J978" s="181">
        <v>5.6380999999999997</v>
      </c>
      <c r="K978" s="181">
        <v>-3.6015000000000001</v>
      </c>
      <c r="L978" s="181">
        <v>-0.2903</v>
      </c>
      <c r="M978" s="181">
        <v>10.9855</v>
      </c>
      <c r="N978" s="181">
        <v>29.378499999999999</v>
      </c>
      <c r="O978" s="181">
        <v>24.6586</v>
      </c>
      <c r="P978" s="181"/>
      <c r="Q978" s="181">
        <v>23.387899999999998</v>
      </c>
      <c r="R978" s="181">
        <v>47.837000000000003</v>
      </c>
      <c r="S978" s="124"/>
      <c r="T978" s="127"/>
      <c r="U978" s="128"/>
      <c r="V978" s="128"/>
      <c r="W978" s="128"/>
      <c r="X978" s="128"/>
      <c r="Y978" s="128"/>
      <c r="Z978" s="128"/>
      <c r="AA978" s="128"/>
      <c r="AB978" s="128"/>
      <c r="AC978" s="128"/>
      <c r="AD978" s="128"/>
      <c r="AE978" s="128"/>
      <c r="AF978" s="128"/>
      <c r="AG978" s="128"/>
      <c r="AH978" s="128"/>
    </row>
    <row r="979" spans="1:34" x14ac:dyDescent="0.3">
      <c r="A979" s="177" t="s">
        <v>872</v>
      </c>
      <c r="B979" s="177" t="s">
        <v>2018</v>
      </c>
      <c r="C979" s="177">
        <v>148474</v>
      </c>
      <c r="D979" s="180">
        <v>44651</v>
      </c>
      <c r="E979" s="181">
        <v>16.975200000000001</v>
      </c>
      <c r="F979" s="181">
        <v>8.4900000000000003E-2</v>
      </c>
      <c r="G979" s="181">
        <v>1.4214</v>
      </c>
      <c r="H979" s="181">
        <v>1.2055</v>
      </c>
      <c r="I979" s="181">
        <v>2.6095000000000002</v>
      </c>
      <c r="J979" s="181">
        <v>5.8963999999999999</v>
      </c>
      <c r="K979" s="181">
        <v>-1.8207</v>
      </c>
      <c r="L979" s="181">
        <v>2.0758000000000001</v>
      </c>
      <c r="M979" s="181">
        <v>19.712299999999999</v>
      </c>
      <c r="N979" s="181">
        <v>30.9815</v>
      </c>
      <c r="O979" s="181"/>
      <c r="P979" s="181"/>
      <c r="Q979" s="181">
        <v>40.085000000000001</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872</v>
      </c>
      <c r="B980" s="177" t="s">
        <v>2019</v>
      </c>
      <c r="C980" s="177">
        <v>148471</v>
      </c>
      <c r="D980" s="180">
        <v>44651</v>
      </c>
      <c r="E980" s="181">
        <v>16.5122</v>
      </c>
      <c r="F980" s="181">
        <v>8.1199999999999994E-2</v>
      </c>
      <c r="G980" s="181">
        <v>1.4100999999999999</v>
      </c>
      <c r="H980" s="181">
        <v>1.1789000000000001</v>
      </c>
      <c r="I980" s="181">
        <v>2.5558000000000001</v>
      </c>
      <c r="J980" s="181">
        <v>5.7796000000000003</v>
      </c>
      <c r="K980" s="181">
        <v>-2.2368000000000001</v>
      </c>
      <c r="L980" s="181">
        <v>1.3018000000000001</v>
      </c>
      <c r="M980" s="181">
        <v>18.2822</v>
      </c>
      <c r="N980" s="181">
        <v>28.9009</v>
      </c>
      <c r="O980" s="181"/>
      <c r="P980" s="181"/>
      <c r="Q980" s="181">
        <v>37.639000000000003</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872</v>
      </c>
      <c r="B981" s="177" t="s">
        <v>875</v>
      </c>
      <c r="C981" s="177">
        <v>119350</v>
      </c>
      <c r="D981" s="180">
        <v>44651</v>
      </c>
      <c r="E981" s="181">
        <v>59.66</v>
      </c>
      <c r="F981" s="181">
        <v>-1.6799999999999999E-2</v>
      </c>
      <c r="G981" s="181">
        <v>1.3764000000000001</v>
      </c>
      <c r="H981" s="181">
        <v>1.2903</v>
      </c>
      <c r="I981" s="181">
        <v>0.67500000000000004</v>
      </c>
      <c r="J981" s="181">
        <v>2.6143999999999998</v>
      </c>
      <c r="K981" s="181">
        <v>-3.7121</v>
      </c>
      <c r="L981" s="181">
        <v>-2.0682999999999998</v>
      </c>
      <c r="M981" s="181">
        <v>7.3986999999999998</v>
      </c>
      <c r="N981" s="181">
        <v>24.084900000000001</v>
      </c>
      <c r="O981" s="181">
        <v>18.496200000000002</v>
      </c>
      <c r="P981" s="181">
        <v>13.161300000000001</v>
      </c>
      <c r="Q981" s="181">
        <v>13.535299999999999</v>
      </c>
      <c r="R981" s="181">
        <v>41.993699999999997</v>
      </c>
      <c r="S981" s="124"/>
      <c r="T981" s="127"/>
      <c r="U981" s="128"/>
      <c r="V981" s="128"/>
      <c r="W981" s="128"/>
      <c r="X981" s="128"/>
      <c r="Y981" s="128"/>
      <c r="Z981" s="128"/>
      <c r="AA981" s="128"/>
      <c r="AB981" s="128"/>
      <c r="AC981" s="128"/>
      <c r="AD981" s="128"/>
      <c r="AE981" s="128"/>
      <c r="AF981" s="128"/>
      <c r="AG981" s="128"/>
      <c r="AH981" s="128"/>
    </row>
    <row r="982" spans="1:34" x14ac:dyDescent="0.3">
      <c r="A982" s="177" t="s">
        <v>872</v>
      </c>
      <c r="B982" s="177" t="s">
        <v>876</v>
      </c>
      <c r="C982" s="177">
        <v>110603</v>
      </c>
      <c r="D982" s="180">
        <v>44651</v>
      </c>
      <c r="E982" s="181">
        <v>53.81</v>
      </c>
      <c r="F982" s="181">
        <v>-1.8599999999999998E-2</v>
      </c>
      <c r="G982" s="181">
        <v>1.3753</v>
      </c>
      <c r="H982" s="181">
        <v>1.2607999999999999</v>
      </c>
      <c r="I982" s="181">
        <v>0.63590000000000002</v>
      </c>
      <c r="J982" s="181">
        <v>2.5148000000000001</v>
      </c>
      <c r="K982" s="181">
        <v>-3.9449999999999998</v>
      </c>
      <c r="L982" s="181">
        <v>-2.5358000000000001</v>
      </c>
      <c r="M982" s="181">
        <v>6.6388999999999996</v>
      </c>
      <c r="N982" s="181">
        <v>22.91</v>
      </c>
      <c r="O982" s="181">
        <v>17.189699999999998</v>
      </c>
      <c r="P982" s="181">
        <v>11.8712</v>
      </c>
      <c r="Q982" s="181">
        <v>13.3293</v>
      </c>
      <c r="R982" s="181">
        <v>40.523299999999999</v>
      </c>
      <c r="S982" s="124"/>
      <c r="T982" s="127"/>
      <c r="U982" s="128"/>
      <c r="V982" s="128"/>
      <c r="W982" s="128"/>
      <c r="X982" s="128"/>
      <c r="Y982" s="128"/>
      <c r="Z982" s="128"/>
      <c r="AA982" s="128"/>
      <c r="AB982" s="128"/>
      <c r="AC982" s="128"/>
      <c r="AD982" s="128"/>
      <c r="AE982" s="128"/>
      <c r="AF982" s="128"/>
      <c r="AG982" s="128"/>
      <c r="AH982" s="128"/>
    </row>
    <row r="983" spans="1:34" x14ac:dyDescent="0.3">
      <c r="A983" s="177" t="s">
        <v>872</v>
      </c>
      <c r="B983" s="177" t="s">
        <v>877</v>
      </c>
      <c r="C983" s="177">
        <v>118278</v>
      </c>
      <c r="D983" s="180">
        <v>44651</v>
      </c>
      <c r="E983" s="181">
        <v>174.92</v>
      </c>
      <c r="F983" s="181">
        <v>1.72E-2</v>
      </c>
      <c r="G983" s="181">
        <v>1.8279000000000001</v>
      </c>
      <c r="H983" s="181">
        <v>1.5972999999999999</v>
      </c>
      <c r="I983" s="181">
        <v>0.88819999999999999</v>
      </c>
      <c r="J983" s="181">
        <v>2.4481999999999999</v>
      </c>
      <c r="K983" s="181">
        <v>-3.8108</v>
      </c>
      <c r="L983" s="181">
        <v>-1.8406</v>
      </c>
      <c r="M983" s="181">
        <v>10.52</v>
      </c>
      <c r="N983" s="181">
        <v>24.004000000000001</v>
      </c>
      <c r="O983" s="181">
        <v>20.144500000000001</v>
      </c>
      <c r="P983" s="181">
        <v>16.484500000000001</v>
      </c>
      <c r="Q983" s="181">
        <v>22.033999999999999</v>
      </c>
      <c r="R983" s="181">
        <v>47.043399999999998</v>
      </c>
      <c r="S983" s="124"/>
      <c r="T983" s="127"/>
      <c r="U983" s="128"/>
      <c r="V983" s="128"/>
      <c r="W983" s="128"/>
      <c r="X983" s="128"/>
      <c r="Y983" s="128"/>
      <c r="Z983" s="128"/>
      <c r="AA983" s="128"/>
      <c r="AB983" s="128"/>
      <c r="AC983" s="128"/>
      <c r="AD983" s="128"/>
      <c r="AE983" s="128"/>
      <c r="AF983" s="128"/>
      <c r="AG983" s="128"/>
      <c r="AH983" s="128"/>
    </row>
    <row r="984" spans="1:34" x14ac:dyDescent="0.3">
      <c r="A984" s="177" t="s">
        <v>872</v>
      </c>
      <c r="B984" s="177" t="s">
        <v>1808</v>
      </c>
      <c r="C984" s="177"/>
      <c r="D984" s="180">
        <v>44651</v>
      </c>
      <c r="E984" s="181">
        <v>158.32</v>
      </c>
      <c r="F984" s="181">
        <v>1.9E-2</v>
      </c>
      <c r="G984" s="181">
        <v>1.8201000000000001</v>
      </c>
      <c r="H984" s="181">
        <v>1.5718000000000001</v>
      </c>
      <c r="I984" s="181">
        <v>0.84079999999999999</v>
      </c>
      <c r="J984" s="181">
        <v>2.34</v>
      </c>
      <c r="K984" s="181">
        <v>-4.1007999999999996</v>
      </c>
      <c r="L984" s="181">
        <v>-2.4222000000000001</v>
      </c>
      <c r="M984" s="181">
        <v>9.5184999999999995</v>
      </c>
      <c r="N984" s="181">
        <v>22.5197</v>
      </c>
      <c r="O984" s="181">
        <v>18.733599999999999</v>
      </c>
      <c r="P984" s="181">
        <v>15.085800000000001</v>
      </c>
      <c r="Q984" s="181">
        <v>17.568000000000001</v>
      </c>
      <c r="R984" s="181">
        <v>45.300199999999997</v>
      </c>
      <c r="S984" s="124"/>
      <c r="T984" s="127"/>
      <c r="U984" s="128"/>
      <c r="V984" s="128"/>
      <c r="W984" s="128"/>
      <c r="X984" s="128"/>
      <c r="Y984" s="128"/>
      <c r="Z984" s="128"/>
      <c r="AA984" s="128"/>
      <c r="AB984" s="128"/>
      <c r="AC984" s="128"/>
      <c r="AD984" s="128"/>
      <c r="AE984" s="128"/>
      <c r="AF984" s="128"/>
      <c r="AG984" s="128"/>
      <c r="AH984" s="128"/>
    </row>
    <row r="985" spans="1:34" x14ac:dyDescent="0.3">
      <c r="A985" s="177" t="s">
        <v>872</v>
      </c>
      <c r="B985" s="177" t="s">
        <v>878</v>
      </c>
      <c r="C985" s="177">
        <v>102920</v>
      </c>
      <c r="D985" s="180">
        <v>44651</v>
      </c>
      <c r="E985" s="181">
        <v>158.32</v>
      </c>
      <c r="F985" s="181">
        <v>1.9E-2</v>
      </c>
      <c r="G985" s="181">
        <v>1.8201000000000001</v>
      </c>
      <c r="H985" s="181">
        <v>1.5718000000000001</v>
      </c>
      <c r="I985" s="181">
        <v>0.84079999999999999</v>
      </c>
      <c r="J985" s="181">
        <v>2.34</v>
      </c>
      <c r="K985" s="181">
        <v>-4.1007999999999996</v>
      </c>
      <c r="L985" s="181">
        <v>-2.4222000000000001</v>
      </c>
      <c r="M985" s="181">
        <v>9.5184999999999995</v>
      </c>
      <c r="N985" s="181">
        <v>22.5197</v>
      </c>
      <c r="O985" s="181">
        <v>18.733599999999999</v>
      </c>
      <c r="P985" s="181">
        <v>15.085800000000001</v>
      </c>
      <c r="Q985" s="181">
        <v>17.568000000000001</v>
      </c>
      <c r="R985" s="181">
        <v>45.300199999999997</v>
      </c>
      <c r="S985" s="124"/>
      <c r="T985" s="127"/>
      <c r="U985" s="128"/>
      <c r="V985" s="128"/>
      <c r="W985" s="128"/>
      <c r="X985" s="128"/>
      <c r="Y985" s="128"/>
      <c r="Z985" s="128"/>
      <c r="AA985" s="128"/>
      <c r="AB985" s="128"/>
      <c r="AC985" s="128"/>
      <c r="AD985" s="128"/>
      <c r="AE985" s="128"/>
      <c r="AF985" s="128"/>
      <c r="AG985" s="128"/>
      <c r="AH985" s="128"/>
    </row>
    <row r="986" spans="1:34" x14ac:dyDescent="0.3">
      <c r="A986" s="177" t="s">
        <v>872</v>
      </c>
      <c r="B986" s="177" t="s">
        <v>879</v>
      </c>
      <c r="C986" s="177">
        <v>119218</v>
      </c>
      <c r="D986" s="180">
        <v>44651</v>
      </c>
      <c r="E986" s="181">
        <v>369.32900000000001</v>
      </c>
      <c r="F986" s="181">
        <v>0.25919999999999999</v>
      </c>
      <c r="G986" s="181">
        <v>1.6715</v>
      </c>
      <c r="H986" s="181">
        <v>1.3634999999999999</v>
      </c>
      <c r="I986" s="181">
        <v>0.67079999999999995</v>
      </c>
      <c r="J986" s="181">
        <v>2.3946000000000001</v>
      </c>
      <c r="K986" s="181">
        <v>-2.5381</v>
      </c>
      <c r="L986" s="181">
        <v>-5.7259000000000002</v>
      </c>
      <c r="M986" s="181">
        <v>3.3288000000000002</v>
      </c>
      <c r="N986" s="181">
        <v>17.1372</v>
      </c>
      <c r="O986" s="181">
        <v>16.285799999999998</v>
      </c>
      <c r="P986" s="181">
        <v>13.481</v>
      </c>
      <c r="Q986" s="181">
        <v>16.405100000000001</v>
      </c>
      <c r="R986" s="181">
        <v>43.851900000000001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77" t="s">
        <v>872</v>
      </c>
      <c r="B987" s="177" t="s">
        <v>880</v>
      </c>
      <c r="C987" s="177">
        <v>103819</v>
      </c>
      <c r="D987" s="180">
        <v>44651</v>
      </c>
      <c r="E987" s="181">
        <v>341.54300000000001</v>
      </c>
      <c r="F987" s="181">
        <v>0.25659999999999999</v>
      </c>
      <c r="G987" s="181">
        <v>1.6638999999999999</v>
      </c>
      <c r="H987" s="181">
        <v>1.3460000000000001</v>
      </c>
      <c r="I987" s="181">
        <v>0.63500000000000001</v>
      </c>
      <c r="J987" s="181">
        <v>2.3126000000000002</v>
      </c>
      <c r="K987" s="181">
        <v>-2.7635999999999998</v>
      </c>
      <c r="L987" s="181">
        <v>-6.1666999999999996</v>
      </c>
      <c r="M987" s="181">
        <v>2.6095000000000002</v>
      </c>
      <c r="N987" s="181">
        <v>16.045999999999999</v>
      </c>
      <c r="O987" s="181">
        <v>15.1936</v>
      </c>
      <c r="P987" s="181">
        <v>12.352600000000001</v>
      </c>
      <c r="Q987" s="181">
        <v>17.5059</v>
      </c>
      <c r="R987" s="181">
        <v>42.494500000000002</v>
      </c>
      <c r="S987" s="124"/>
      <c r="T987" s="127"/>
      <c r="U987" s="128"/>
      <c r="V987" s="128"/>
      <c r="W987" s="128"/>
      <c r="X987" s="128"/>
      <c r="Y987" s="128"/>
      <c r="Z987" s="128"/>
      <c r="AA987" s="128"/>
      <c r="AB987" s="128"/>
      <c r="AC987" s="128"/>
      <c r="AD987" s="128"/>
      <c r="AE987" s="128"/>
      <c r="AF987" s="128"/>
      <c r="AG987" s="128"/>
      <c r="AH987" s="128"/>
    </row>
    <row r="988" spans="1:34" x14ac:dyDescent="0.3">
      <c r="A988" s="177" t="s">
        <v>872</v>
      </c>
      <c r="B988" s="177" t="s">
        <v>881</v>
      </c>
      <c r="C988" s="177">
        <v>140175</v>
      </c>
      <c r="D988" s="180">
        <v>44651</v>
      </c>
      <c r="E988" s="181">
        <v>58.179000000000002</v>
      </c>
      <c r="F988" s="181">
        <v>0.22220000000000001</v>
      </c>
      <c r="G988" s="181">
        <v>1.8772</v>
      </c>
      <c r="H988" s="181">
        <v>1.5659000000000001</v>
      </c>
      <c r="I988" s="181">
        <v>1.1105</v>
      </c>
      <c r="J988" s="181">
        <v>4.0861999999999998</v>
      </c>
      <c r="K988" s="181">
        <v>-1.3982000000000001</v>
      </c>
      <c r="L988" s="181">
        <v>0.3553</v>
      </c>
      <c r="M988" s="181">
        <v>11.567299999999999</v>
      </c>
      <c r="N988" s="181">
        <v>22.854500000000002</v>
      </c>
      <c r="O988" s="181">
        <v>20.252300000000002</v>
      </c>
      <c r="P988" s="181">
        <v>17.016500000000001</v>
      </c>
      <c r="Q988" s="181">
        <v>16.3917</v>
      </c>
      <c r="R988" s="181">
        <v>46.745399999999997</v>
      </c>
      <c r="S988" s="124"/>
      <c r="T988" s="127"/>
      <c r="U988" s="128"/>
      <c r="V988" s="128"/>
      <c r="W988" s="128"/>
      <c r="X988" s="128"/>
      <c r="Y988" s="128"/>
      <c r="Z988" s="128"/>
      <c r="AA988" s="128"/>
      <c r="AB988" s="128"/>
      <c r="AC988" s="128"/>
      <c r="AD988" s="128"/>
      <c r="AE988" s="128"/>
      <c r="AF988" s="128"/>
      <c r="AG988" s="128"/>
      <c r="AH988" s="128"/>
    </row>
    <row r="989" spans="1:34" x14ac:dyDescent="0.3">
      <c r="A989" s="177" t="s">
        <v>872</v>
      </c>
      <c r="B989" s="177" t="s">
        <v>882</v>
      </c>
      <c r="C989" s="177">
        <v>140172</v>
      </c>
      <c r="D989" s="180">
        <v>44651</v>
      </c>
      <c r="E989" s="181">
        <v>51.993000000000002</v>
      </c>
      <c r="F989" s="181">
        <v>0.21590000000000001</v>
      </c>
      <c r="G989" s="181">
        <v>1.8612</v>
      </c>
      <c r="H989" s="181">
        <v>1.5289999999999999</v>
      </c>
      <c r="I989" s="181">
        <v>1.0397000000000001</v>
      </c>
      <c r="J989" s="181">
        <v>3.9278</v>
      </c>
      <c r="K989" s="181">
        <v>-1.8332999999999999</v>
      </c>
      <c r="L989" s="181">
        <v>-0.48420000000000002</v>
      </c>
      <c r="M989" s="181">
        <v>10.1967</v>
      </c>
      <c r="N989" s="181">
        <v>20.866199999999999</v>
      </c>
      <c r="O989" s="181">
        <v>18.382899999999999</v>
      </c>
      <c r="P989" s="181">
        <v>15.4399</v>
      </c>
      <c r="Q989" s="181">
        <v>11.7781</v>
      </c>
      <c r="R989" s="181">
        <v>44.4407</v>
      </c>
      <c r="S989" s="124"/>
      <c r="T989" s="127"/>
      <c r="U989" s="128"/>
      <c r="V989" s="128"/>
      <c r="W989" s="128"/>
      <c r="X989" s="128"/>
      <c r="Y989" s="128"/>
      <c r="Z989" s="128"/>
      <c r="AA989" s="128"/>
      <c r="AB989" s="128"/>
      <c r="AC989" s="128"/>
      <c r="AD989" s="128"/>
      <c r="AE989" s="128"/>
      <c r="AF989" s="128"/>
      <c r="AG989" s="128"/>
      <c r="AH989" s="128"/>
    </row>
    <row r="990" spans="1:34" x14ac:dyDescent="0.3">
      <c r="A990" s="177" t="s">
        <v>872</v>
      </c>
      <c r="B990" s="177" t="s">
        <v>883</v>
      </c>
      <c r="C990" s="177">
        <v>102883</v>
      </c>
      <c r="D990" s="180">
        <v>44651</v>
      </c>
      <c r="E990" s="181">
        <v>119.41070000000001</v>
      </c>
      <c r="F990" s="181">
        <v>-2.4299999999999999E-2</v>
      </c>
      <c r="G990" s="181">
        <v>2.2696000000000001</v>
      </c>
      <c r="H990" s="181">
        <v>1.8554999999999999</v>
      </c>
      <c r="I990" s="181">
        <v>1.2297</v>
      </c>
      <c r="J990" s="181">
        <v>2.8996</v>
      </c>
      <c r="K990" s="181">
        <v>-3.9281000000000001</v>
      </c>
      <c r="L990" s="181">
        <v>-2.1930999999999998</v>
      </c>
      <c r="M990" s="181">
        <v>6.1528999999999998</v>
      </c>
      <c r="N990" s="181">
        <v>21.3156</v>
      </c>
      <c r="O990" s="181">
        <v>13.639099999999999</v>
      </c>
      <c r="P990" s="181">
        <v>11.2658</v>
      </c>
      <c r="Q990" s="181">
        <v>15.6166</v>
      </c>
      <c r="R990" s="181">
        <v>50.541800000000002</v>
      </c>
      <c r="S990" s="124"/>
      <c r="T990" s="127"/>
      <c r="U990" s="128"/>
      <c r="V990" s="128"/>
      <c r="W990" s="128"/>
      <c r="X990" s="128"/>
      <c r="Y990" s="128"/>
      <c r="Z990" s="128"/>
      <c r="AA990" s="128"/>
      <c r="AB990" s="128"/>
      <c r="AC990" s="128"/>
      <c r="AD990" s="128"/>
      <c r="AE990" s="128"/>
      <c r="AF990" s="128"/>
      <c r="AG990" s="128"/>
      <c r="AH990" s="128"/>
    </row>
    <row r="991" spans="1:34" x14ac:dyDescent="0.3">
      <c r="A991" s="177" t="s">
        <v>872</v>
      </c>
      <c r="B991" s="177" t="s">
        <v>884</v>
      </c>
      <c r="C991" s="177">
        <v>118510</v>
      </c>
      <c r="D991" s="180">
        <v>44651</v>
      </c>
      <c r="E991" s="181">
        <v>128.01560000000001</v>
      </c>
      <c r="F991" s="181">
        <v>-2.23E-2</v>
      </c>
      <c r="G991" s="181">
        <v>2.2755999999999998</v>
      </c>
      <c r="H991" s="181">
        <v>1.8694</v>
      </c>
      <c r="I991" s="181">
        <v>1.2577</v>
      </c>
      <c r="J991" s="181">
        <v>2.9628999999999999</v>
      </c>
      <c r="K991" s="181">
        <v>-3.7572000000000001</v>
      </c>
      <c r="L991" s="181">
        <v>-1.8431999999999999</v>
      </c>
      <c r="M991" s="181">
        <v>6.7239000000000004</v>
      </c>
      <c r="N991" s="181">
        <v>22.184000000000001</v>
      </c>
      <c r="O991" s="181">
        <v>14.561999999999999</v>
      </c>
      <c r="P991" s="181">
        <v>12.151400000000001</v>
      </c>
      <c r="Q991" s="181">
        <v>14.809699999999999</v>
      </c>
      <c r="R991" s="181">
        <v>51.765700000000002</v>
      </c>
      <c r="S991" s="124"/>
      <c r="T991" s="127"/>
      <c r="U991" s="128"/>
      <c r="V991" s="128"/>
      <c r="W991" s="128"/>
      <c r="X991" s="128"/>
      <c r="Y991" s="128"/>
      <c r="Z991" s="128"/>
      <c r="AA991" s="128"/>
      <c r="AB991" s="128"/>
      <c r="AC991" s="128"/>
      <c r="AD991" s="128"/>
      <c r="AE991" s="128"/>
      <c r="AF991" s="128"/>
      <c r="AG991" s="128"/>
      <c r="AH991" s="128"/>
    </row>
    <row r="992" spans="1:34" x14ac:dyDescent="0.3">
      <c r="A992" s="177" t="s">
        <v>872</v>
      </c>
      <c r="B992" s="177" t="s">
        <v>1926</v>
      </c>
      <c r="C992" s="177">
        <v>130498</v>
      </c>
      <c r="D992" s="180">
        <v>44651</v>
      </c>
      <c r="E992" s="181">
        <v>189.624</v>
      </c>
      <c r="F992" s="181">
        <v>0.2034</v>
      </c>
      <c r="G992" s="181">
        <v>1.7650999999999999</v>
      </c>
      <c r="H992" s="181">
        <v>1.6424000000000001</v>
      </c>
      <c r="I992" s="181">
        <v>1.6293</v>
      </c>
      <c r="J992" s="181">
        <v>4.6223999999999998</v>
      </c>
      <c r="K992" s="181">
        <v>0.30790000000000001</v>
      </c>
      <c r="L992" s="181">
        <v>0.70689999999999997</v>
      </c>
      <c r="M992" s="181">
        <v>13.3606</v>
      </c>
      <c r="N992" s="181">
        <v>27.565799999999999</v>
      </c>
      <c r="O992" s="181">
        <v>17.468800000000002</v>
      </c>
      <c r="P992" s="181">
        <v>14.0207</v>
      </c>
      <c r="Q992" s="181">
        <v>11.917999999999999</v>
      </c>
      <c r="R992" s="181">
        <v>52.226500000000001</v>
      </c>
      <c r="S992" s="124"/>
      <c r="T992" s="127"/>
      <c r="U992" s="128"/>
      <c r="V992" s="128"/>
      <c r="W992" s="128"/>
      <c r="X992" s="128"/>
      <c r="Y992" s="128"/>
      <c r="Z992" s="128"/>
      <c r="AA992" s="128"/>
      <c r="AB992" s="128"/>
      <c r="AC992" s="128"/>
      <c r="AD992" s="128"/>
      <c r="AE992" s="128"/>
      <c r="AF992" s="128"/>
      <c r="AG992" s="128"/>
      <c r="AH992" s="128"/>
    </row>
    <row r="993" spans="1:34" x14ac:dyDescent="0.3">
      <c r="A993" s="177" t="s">
        <v>872</v>
      </c>
      <c r="B993" s="177" t="s">
        <v>1927</v>
      </c>
      <c r="C993" s="177">
        <v>130496</v>
      </c>
      <c r="D993" s="180">
        <v>44651</v>
      </c>
      <c r="E993" s="181">
        <v>249.71421602802801</v>
      </c>
      <c r="F993" s="181">
        <v>0.20119999999999999</v>
      </c>
      <c r="G993" s="181">
        <v>1.758</v>
      </c>
      <c r="H993" s="181">
        <v>1.6252</v>
      </c>
      <c r="I993" s="181">
        <v>1.6217999999999999</v>
      </c>
      <c r="J993" s="181">
        <v>4.5758000000000001</v>
      </c>
      <c r="K993" s="181">
        <v>0.1081</v>
      </c>
      <c r="L993" s="181">
        <v>0.3553</v>
      </c>
      <c r="M993" s="181">
        <v>12.792</v>
      </c>
      <c r="N993" s="181">
        <v>26.7227</v>
      </c>
      <c r="O993" s="181">
        <v>16.9711</v>
      </c>
      <c r="P993" s="181">
        <v>13.6782</v>
      </c>
      <c r="Q993" s="181">
        <v>12.118</v>
      </c>
      <c r="R993" s="181">
        <v>51.4251</v>
      </c>
      <c r="S993" s="124"/>
      <c r="T993" s="127"/>
      <c r="U993" s="128"/>
      <c r="V993" s="128"/>
      <c r="W993" s="128"/>
      <c r="X993" s="128"/>
      <c r="Y993" s="128"/>
      <c r="Z993" s="128"/>
      <c r="AA993" s="128"/>
      <c r="AB993" s="128"/>
      <c r="AC993" s="128"/>
      <c r="AD993" s="128"/>
      <c r="AE993" s="128"/>
      <c r="AF993" s="128"/>
      <c r="AG993" s="128"/>
      <c r="AH993" s="128"/>
    </row>
    <row r="994" spans="1:34" x14ac:dyDescent="0.3">
      <c r="A994" s="177" t="s">
        <v>872</v>
      </c>
      <c r="B994" s="177" t="s">
        <v>885</v>
      </c>
      <c r="C994" s="177">
        <v>146772</v>
      </c>
      <c r="D994" s="180">
        <v>44651</v>
      </c>
      <c r="E994" s="181">
        <v>16.552499999999998</v>
      </c>
      <c r="F994" s="181">
        <v>0.1077</v>
      </c>
      <c r="G994" s="181">
        <v>2.2042999999999999</v>
      </c>
      <c r="H994" s="181">
        <v>1.8409</v>
      </c>
      <c r="I994" s="181">
        <v>1.3420000000000001</v>
      </c>
      <c r="J994" s="181">
        <v>3.6364000000000001</v>
      </c>
      <c r="K994" s="181">
        <v>-2.8586</v>
      </c>
      <c r="L994" s="181">
        <v>-0.91169999999999995</v>
      </c>
      <c r="M994" s="181">
        <v>11.765700000000001</v>
      </c>
      <c r="N994" s="181">
        <v>22.960899999999999</v>
      </c>
      <c r="O994" s="181">
        <v>18.2195</v>
      </c>
      <c r="P994" s="181"/>
      <c r="Q994" s="181">
        <v>18.2195</v>
      </c>
      <c r="R994" s="181">
        <v>45.338000000000001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77" t="s">
        <v>872</v>
      </c>
      <c r="B995" s="177" t="s">
        <v>886</v>
      </c>
      <c r="C995" s="177">
        <v>146771</v>
      </c>
      <c r="D995" s="180">
        <v>44651</v>
      </c>
      <c r="E995" s="181">
        <v>15.746</v>
      </c>
      <c r="F995" s="181">
        <v>0.10299999999999999</v>
      </c>
      <c r="G995" s="181">
        <v>2.1897000000000002</v>
      </c>
      <c r="H995" s="181">
        <v>1.8065</v>
      </c>
      <c r="I995" s="181">
        <v>1.2735000000000001</v>
      </c>
      <c r="J995" s="181">
        <v>3.4832000000000001</v>
      </c>
      <c r="K995" s="181">
        <v>-3.2682000000000002</v>
      </c>
      <c r="L995" s="181">
        <v>-1.7515000000000001</v>
      </c>
      <c r="M995" s="181">
        <v>10.348800000000001</v>
      </c>
      <c r="N995" s="181">
        <v>20.889700000000001</v>
      </c>
      <c r="O995" s="181">
        <v>16.2744</v>
      </c>
      <c r="P995" s="181"/>
      <c r="Q995" s="181">
        <v>16.2744</v>
      </c>
      <c r="R995" s="181">
        <v>42.908499999999997</v>
      </c>
      <c r="S995" s="124"/>
      <c r="T995" s="127"/>
      <c r="U995" s="128"/>
      <c r="V995" s="128"/>
      <c r="W995" s="128"/>
      <c r="X995" s="128"/>
      <c r="Y995" s="128"/>
      <c r="Z995" s="128"/>
      <c r="AA995" s="128"/>
      <c r="AB995" s="128"/>
      <c r="AC995" s="128"/>
      <c r="AD995" s="128"/>
      <c r="AE995" s="128"/>
      <c r="AF995" s="128"/>
      <c r="AG995" s="128"/>
      <c r="AH995" s="128"/>
    </row>
    <row r="996" spans="1:34" x14ac:dyDescent="0.3">
      <c r="A996" s="177" t="s">
        <v>872</v>
      </c>
      <c r="B996" s="177" t="s">
        <v>887</v>
      </c>
      <c r="C996" s="177">
        <v>100349</v>
      </c>
      <c r="D996" s="180">
        <v>44651</v>
      </c>
      <c r="E996" s="181">
        <v>532.84</v>
      </c>
      <c r="F996" s="181">
        <v>0.32569999999999999</v>
      </c>
      <c r="G996" s="181">
        <v>1.8152999999999999</v>
      </c>
      <c r="H996" s="181">
        <v>2.0375000000000001</v>
      </c>
      <c r="I996" s="181">
        <v>1.5223</v>
      </c>
      <c r="J996" s="181">
        <v>4.2127999999999997</v>
      </c>
      <c r="K996" s="181">
        <v>1.1715</v>
      </c>
      <c r="L996" s="181">
        <v>4.6899999999999997E-2</v>
      </c>
      <c r="M996" s="181">
        <v>17.082000000000001</v>
      </c>
      <c r="N996" s="181">
        <v>30.148299999999999</v>
      </c>
      <c r="O996" s="181">
        <v>17.900300000000001</v>
      </c>
      <c r="P996" s="181">
        <v>12.7376</v>
      </c>
      <c r="Q996" s="181">
        <v>18.228400000000001</v>
      </c>
      <c r="R996" s="181">
        <v>51.598500000000001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77" t="s">
        <v>872</v>
      </c>
      <c r="B997" s="177" t="s">
        <v>888</v>
      </c>
      <c r="C997" s="177">
        <v>120596</v>
      </c>
      <c r="D997" s="180">
        <v>44651</v>
      </c>
      <c r="E997" s="181">
        <v>578.46</v>
      </c>
      <c r="F997" s="181">
        <v>0.3261</v>
      </c>
      <c r="G997" s="181">
        <v>1.8218000000000001</v>
      </c>
      <c r="H997" s="181">
        <v>2.0535999999999999</v>
      </c>
      <c r="I997" s="181">
        <v>1.5572999999999999</v>
      </c>
      <c r="J997" s="181">
        <v>4.2889999999999997</v>
      </c>
      <c r="K997" s="181">
        <v>1.3774999999999999</v>
      </c>
      <c r="L997" s="181">
        <v>0.44979999999999998</v>
      </c>
      <c r="M997" s="181">
        <v>17.786200000000001</v>
      </c>
      <c r="N997" s="181">
        <v>31.172999999999998</v>
      </c>
      <c r="O997" s="181">
        <v>18.821899999999999</v>
      </c>
      <c r="P997" s="181">
        <v>13.7997</v>
      </c>
      <c r="Q997" s="181">
        <v>15.3582</v>
      </c>
      <c r="R997" s="181">
        <v>52.771500000000003</v>
      </c>
      <c r="S997" s="124"/>
      <c r="T997" s="127"/>
      <c r="U997" s="128"/>
      <c r="V997" s="128"/>
      <c r="W997" s="128"/>
      <c r="X997" s="128"/>
      <c r="Y997" s="128"/>
      <c r="Z997" s="128"/>
      <c r="AA997" s="128"/>
      <c r="AB997" s="128"/>
      <c r="AC997" s="128"/>
      <c r="AD997" s="128"/>
      <c r="AE997" s="128"/>
      <c r="AF997" s="128"/>
      <c r="AG997" s="128"/>
      <c r="AH997" s="128"/>
    </row>
    <row r="998" spans="1:34" x14ac:dyDescent="0.3">
      <c r="A998" s="177" t="s">
        <v>872</v>
      </c>
      <c r="B998" s="177" t="s">
        <v>889</v>
      </c>
      <c r="C998" s="177">
        <v>118419</v>
      </c>
      <c r="D998" s="180">
        <v>44651</v>
      </c>
      <c r="E998" s="181">
        <v>76.67</v>
      </c>
      <c r="F998" s="181">
        <v>0.13059999999999999</v>
      </c>
      <c r="G998" s="181">
        <v>1.6709000000000001</v>
      </c>
      <c r="H998" s="181">
        <v>1.59</v>
      </c>
      <c r="I998" s="181">
        <v>1.4421999999999999</v>
      </c>
      <c r="J998" s="181">
        <v>4.0015999999999998</v>
      </c>
      <c r="K998" s="181">
        <v>-1.0327</v>
      </c>
      <c r="L998" s="181">
        <v>0.51129999999999998</v>
      </c>
      <c r="M998" s="181">
        <v>9.2943999999999996</v>
      </c>
      <c r="N998" s="181">
        <v>21.950099999999999</v>
      </c>
      <c r="O998" s="181">
        <v>15.928699999999999</v>
      </c>
      <c r="P998" s="181">
        <v>13.4659</v>
      </c>
      <c r="Q998" s="181">
        <v>14.008100000000001</v>
      </c>
      <c r="R998" s="181">
        <v>48.111600000000003</v>
      </c>
      <c r="S998" s="124"/>
      <c r="T998" s="127"/>
      <c r="U998" s="128"/>
      <c r="V998" s="128"/>
      <c r="W998" s="128"/>
      <c r="X998" s="128"/>
      <c r="Y998" s="128"/>
      <c r="Z998" s="128"/>
      <c r="AA998" s="128"/>
      <c r="AB998" s="128"/>
      <c r="AC998" s="128"/>
      <c r="AD998" s="128"/>
      <c r="AE998" s="128"/>
      <c r="AF998" s="128"/>
      <c r="AG998" s="128"/>
      <c r="AH998" s="128"/>
    </row>
    <row r="999" spans="1:34" x14ac:dyDescent="0.3">
      <c r="A999" s="177" t="s">
        <v>872</v>
      </c>
      <c r="B999" s="177" t="s">
        <v>890</v>
      </c>
      <c r="C999" s="177">
        <v>108596</v>
      </c>
      <c r="D999" s="180">
        <v>44651</v>
      </c>
      <c r="E999" s="181">
        <v>68.38</v>
      </c>
      <c r="F999" s="181">
        <v>0.1318</v>
      </c>
      <c r="G999" s="181">
        <v>1.6652</v>
      </c>
      <c r="H999" s="181">
        <v>1.5746</v>
      </c>
      <c r="I999" s="181">
        <v>1.4089</v>
      </c>
      <c r="J999" s="181">
        <v>3.9051999999999998</v>
      </c>
      <c r="K999" s="181">
        <v>-1.3132999999999999</v>
      </c>
      <c r="L999" s="181">
        <v>-8.77E-2</v>
      </c>
      <c r="M999" s="181">
        <v>8.3162000000000003</v>
      </c>
      <c r="N999" s="181">
        <v>20.514600000000002</v>
      </c>
      <c r="O999" s="181">
        <v>14.5466</v>
      </c>
      <c r="P999" s="181">
        <v>11.978199999999999</v>
      </c>
      <c r="Q999" s="181">
        <v>12.2379</v>
      </c>
      <c r="R999" s="181">
        <v>46.340699999999998</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872</v>
      </c>
      <c r="B1000" s="177" t="s">
        <v>891</v>
      </c>
      <c r="C1000" s="177">
        <v>106144</v>
      </c>
      <c r="D1000" s="180">
        <v>44651</v>
      </c>
      <c r="E1000" s="181">
        <v>50.94</v>
      </c>
      <c r="F1000" s="181">
        <v>0.1573</v>
      </c>
      <c r="G1000" s="181">
        <v>1.7986</v>
      </c>
      <c r="H1000" s="181">
        <v>1.2925</v>
      </c>
      <c r="I1000" s="181">
        <v>1.0313000000000001</v>
      </c>
      <c r="J1000" s="181">
        <v>3.5366</v>
      </c>
      <c r="K1000" s="181">
        <v>-4.4814999999999996</v>
      </c>
      <c r="L1000" s="181">
        <v>-3.0453000000000001</v>
      </c>
      <c r="M1000" s="181">
        <v>6.7701000000000002</v>
      </c>
      <c r="N1000" s="181">
        <v>17.049600000000002</v>
      </c>
      <c r="O1000" s="181">
        <v>13.8795</v>
      </c>
      <c r="P1000" s="181">
        <v>13.920199999999999</v>
      </c>
      <c r="Q1000" s="181">
        <v>11.7523</v>
      </c>
      <c r="R1000" s="181">
        <v>37.305100000000003</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872</v>
      </c>
      <c r="B1001" s="177" t="s">
        <v>892</v>
      </c>
      <c r="C1001" s="177">
        <v>120357</v>
      </c>
      <c r="D1001" s="180">
        <v>44651</v>
      </c>
      <c r="E1001" s="181">
        <v>57.97</v>
      </c>
      <c r="F1001" s="181">
        <v>0.17280000000000001</v>
      </c>
      <c r="G1001" s="181">
        <v>1.8268</v>
      </c>
      <c r="H1001" s="181">
        <v>1.3462000000000001</v>
      </c>
      <c r="I1001" s="181">
        <v>1.0987</v>
      </c>
      <c r="J1001" s="181">
        <v>3.6844999999999999</v>
      </c>
      <c r="K1001" s="181">
        <v>-4.1660000000000004</v>
      </c>
      <c r="L1001" s="181">
        <v>-2.391</v>
      </c>
      <c r="M1001" s="181">
        <v>7.8512000000000004</v>
      </c>
      <c r="N1001" s="181">
        <v>18.620799999999999</v>
      </c>
      <c r="O1001" s="181">
        <v>15.294600000000001</v>
      </c>
      <c r="P1001" s="181">
        <v>15.476900000000001</v>
      </c>
      <c r="Q1001" s="181">
        <v>16.822800000000001</v>
      </c>
      <c r="R1001" s="181">
        <v>39.147599999999997</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872</v>
      </c>
      <c r="B1002" s="177" t="s">
        <v>893</v>
      </c>
      <c r="C1002" s="177">
        <v>103234</v>
      </c>
      <c r="D1002" s="180">
        <v>44651</v>
      </c>
      <c r="E1002" s="181">
        <v>196.12100000000001</v>
      </c>
      <c r="F1002" s="181">
        <v>0.30790000000000001</v>
      </c>
      <c r="G1002" s="181">
        <v>2.0411000000000001</v>
      </c>
      <c r="H1002" s="181">
        <v>1.7098</v>
      </c>
      <c r="I1002" s="181">
        <v>1.8233999999999999</v>
      </c>
      <c r="J1002" s="181">
        <v>4.4553000000000003</v>
      </c>
      <c r="K1002" s="181">
        <v>0.95379999999999998</v>
      </c>
      <c r="L1002" s="181">
        <v>0.94810000000000005</v>
      </c>
      <c r="M1002" s="181">
        <v>9.8329000000000004</v>
      </c>
      <c r="N1002" s="181">
        <v>20.057400000000001</v>
      </c>
      <c r="O1002" s="181">
        <v>17.4788</v>
      </c>
      <c r="P1002" s="181">
        <v>13.9742</v>
      </c>
      <c r="Q1002" s="181">
        <v>18.461200000000002</v>
      </c>
      <c r="R1002" s="181">
        <v>43.468499999999999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872</v>
      </c>
      <c r="B1003" s="177" t="s">
        <v>894</v>
      </c>
      <c r="C1003" s="177">
        <v>120158</v>
      </c>
      <c r="D1003" s="180">
        <v>44651</v>
      </c>
      <c r="E1003" s="181">
        <v>216.84100000000001</v>
      </c>
      <c r="F1003" s="181">
        <v>0.31130000000000002</v>
      </c>
      <c r="G1003" s="181">
        <v>2.0514999999999999</v>
      </c>
      <c r="H1003" s="181">
        <v>1.7336</v>
      </c>
      <c r="I1003" s="181">
        <v>1.8712</v>
      </c>
      <c r="J1003" s="181">
        <v>4.5651999999999999</v>
      </c>
      <c r="K1003" s="181">
        <v>1.2604</v>
      </c>
      <c r="L1003" s="181">
        <v>1.5710999999999999</v>
      </c>
      <c r="M1003" s="181">
        <v>10.853199999999999</v>
      </c>
      <c r="N1003" s="181">
        <v>21.533999999999999</v>
      </c>
      <c r="O1003" s="181">
        <v>18.842199999999998</v>
      </c>
      <c r="P1003" s="181">
        <v>15.3407</v>
      </c>
      <c r="Q1003" s="181">
        <v>16.999199999999998</v>
      </c>
      <c r="R1003" s="181">
        <v>45.199199999999998</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872</v>
      </c>
      <c r="B1004" s="177" t="s">
        <v>895</v>
      </c>
      <c r="C1004" s="177">
        <v>119397</v>
      </c>
      <c r="D1004" s="180">
        <v>44651</v>
      </c>
      <c r="E1004" s="181">
        <v>75.474000000000004</v>
      </c>
      <c r="F1004" s="181">
        <v>-0.42349999999999999</v>
      </c>
      <c r="G1004" s="181">
        <v>1.4967999999999999</v>
      </c>
      <c r="H1004" s="181">
        <v>1.3863000000000001</v>
      </c>
      <c r="I1004" s="181">
        <v>1.7279</v>
      </c>
      <c r="J1004" s="181">
        <v>5.3974000000000002</v>
      </c>
      <c r="K1004" s="181">
        <v>-2.9609999999999999</v>
      </c>
      <c r="L1004" s="181">
        <v>1.0753999999999999</v>
      </c>
      <c r="M1004" s="181">
        <v>12.244</v>
      </c>
      <c r="N1004" s="181">
        <v>22.937799999999999</v>
      </c>
      <c r="O1004" s="181">
        <v>15.151999999999999</v>
      </c>
      <c r="P1004" s="181">
        <v>11.5595</v>
      </c>
      <c r="Q1004" s="181">
        <v>14.5212</v>
      </c>
      <c r="R1004" s="181">
        <v>40.914400000000001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872</v>
      </c>
      <c r="B1005" s="177" t="s">
        <v>896</v>
      </c>
      <c r="C1005" s="177">
        <v>118049</v>
      </c>
      <c r="D1005" s="180">
        <v>44651</v>
      </c>
      <c r="E1005" s="181">
        <v>70.23</v>
      </c>
      <c r="F1005" s="181">
        <v>-0.4254</v>
      </c>
      <c r="G1005" s="181">
        <v>1.4899</v>
      </c>
      <c r="H1005" s="181">
        <v>1.3683000000000001</v>
      </c>
      <c r="I1005" s="181">
        <v>1.6912</v>
      </c>
      <c r="J1005" s="181">
        <v>5.3113000000000001</v>
      </c>
      <c r="K1005" s="181">
        <v>-3.1898</v>
      </c>
      <c r="L1005" s="181">
        <v>0.60309999999999997</v>
      </c>
      <c r="M1005" s="181">
        <v>11.4603</v>
      </c>
      <c r="N1005" s="181">
        <v>21.802299999999999</v>
      </c>
      <c r="O1005" s="181">
        <v>14.148</v>
      </c>
      <c r="P1005" s="181">
        <v>10.612299999999999</v>
      </c>
      <c r="Q1005" s="181">
        <v>13.069699999999999</v>
      </c>
      <c r="R1005" s="181">
        <v>39.654800000000002</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872</v>
      </c>
      <c r="B1006" s="177" t="s">
        <v>897</v>
      </c>
      <c r="C1006" s="177">
        <v>133710</v>
      </c>
      <c r="D1006" s="180">
        <v>44651</v>
      </c>
      <c r="E1006" s="181">
        <v>26.705100000000002</v>
      </c>
      <c r="F1006" s="181">
        <v>0.2</v>
      </c>
      <c r="G1006" s="181">
        <v>1.9574</v>
      </c>
      <c r="H1006" s="181">
        <v>1.6036999999999999</v>
      </c>
      <c r="I1006" s="181">
        <v>1.5345</v>
      </c>
      <c r="J1006" s="181">
        <v>3.5089000000000001</v>
      </c>
      <c r="K1006" s="181">
        <v>-1.0244</v>
      </c>
      <c r="L1006" s="181">
        <v>1.3219000000000001</v>
      </c>
      <c r="M1006" s="181">
        <v>15.1807</v>
      </c>
      <c r="N1006" s="181">
        <v>27.431100000000001</v>
      </c>
      <c r="O1006" s="181">
        <v>19.772500000000001</v>
      </c>
      <c r="P1006" s="181">
        <v>15.667999999999999</v>
      </c>
      <c r="Q1006" s="181">
        <v>14.8406</v>
      </c>
      <c r="R1006" s="181">
        <v>44.091900000000003</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872</v>
      </c>
      <c r="B1007" s="177" t="s">
        <v>898</v>
      </c>
      <c r="C1007" s="177">
        <v>133711</v>
      </c>
      <c r="D1007" s="180">
        <v>44651</v>
      </c>
      <c r="E1007" s="181">
        <v>24.257200000000001</v>
      </c>
      <c r="F1007" s="181">
        <v>0.19539999999999999</v>
      </c>
      <c r="G1007" s="181">
        <v>1.9440999999999999</v>
      </c>
      <c r="H1007" s="181">
        <v>1.5714999999999999</v>
      </c>
      <c r="I1007" s="181">
        <v>1.4716</v>
      </c>
      <c r="J1007" s="181">
        <v>3.3698999999999999</v>
      </c>
      <c r="K1007" s="181">
        <v>-1.3898999999999999</v>
      </c>
      <c r="L1007" s="181">
        <v>0.55300000000000005</v>
      </c>
      <c r="M1007" s="181">
        <v>13.8446</v>
      </c>
      <c r="N1007" s="181">
        <v>25.4315</v>
      </c>
      <c r="O1007" s="181">
        <v>17.9757</v>
      </c>
      <c r="P1007" s="181">
        <v>13.879300000000001</v>
      </c>
      <c r="Q1007" s="181">
        <v>13.2957</v>
      </c>
      <c r="R1007" s="181">
        <v>41.795999999999999</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872</v>
      </c>
      <c r="B1008" s="177" t="s">
        <v>899</v>
      </c>
      <c r="C1008" s="177">
        <v>147840</v>
      </c>
      <c r="D1008" s="180">
        <v>44651</v>
      </c>
      <c r="E1008" s="181">
        <v>17.809899999999999</v>
      </c>
      <c r="F1008" s="181">
        <v>0.42459999999999998</v>
      </c>
      <c r="G1008" s="181">
        <v>1.2375</v>
      </c>
      <c r="H1008" s="181">
        <v>1.3239000000000001</v>
      </c>
      <c r="I1008" s="181">
        <v>2.3774999999999999</v>
      </c>
      <c r="J1008" s="181">
        <v>5.6471999999999998</v>
      </c>
      <c r="K1008" s="181">
        <v>1.1019000000000001</v>
      </c>
      <c r="L1008" s="181">
        <v>3.1955</v>
      </c>
      <c r="M1008" s="181">
        <v>17.4664</v>
      </c>
      <c r="N1008" s="181">
        <v>33.2318</v>
      </c>
      <c r="O1008" s="181"/>
      <c r="P1008" s="181"/>
      <c r="Q1008" s="181">
        <v>29.212199999999999</v>
      </c>
      <c r="R1008" s="181">
        <v>53.296900000000001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872</v>
      </c>
      <c r="B1009" s="177" t="s">
        <v>900</v>
      </c>
      <c r="C1009" s="177">
        <v>147843</v>
      </c>
      <c r="D1009" s="180">
        <v>44651</v>
      </c>
      <c r="E1009" s="181">
        <v>17.080300000000001</v>
      </c>
      <c r="F1009" s="181">
        <v>0.41980000000000001</v>
      </c>
      <c r="G1009" s="181">
        <v>1.2238</v>
      </c>
      <c r="H1009" s="181">
        <v>1.2891999999999999</v>
      </c>
      <c r="I1009" s="181">
        <v>2.3048000000000002</v>
      </c>
      <c r="J1009" s="181">
        <v>5.4775999999999998</v>
      </c>
      <c r="K1009" s="181">
        <v>0.62739999999999996</v>
      </c>
      <c r="L1009" s="181">
        <v>2.2038000000000002</v>
      </c>
      <c r="M1009" s="181">
        <v>15.7751</v>
      </c>
      <c r="N1009" s="181">
        <v>30.687200000000001</v>
      </c>
      <c r="O1009" s="181"/>
      <c r="P1009" s="181"/>
      <c r="Q1009" s="181">
        <v>26.834399999999999</v>
      </c>
      <c r="R1009" s="181">
        <v>50.417099999999998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872</v>
      </c>
      <c r="B1010" s="177" t="s">
        <v>901</v>
      </c>
      <c r="C1010" s="177">
        <v>118834</v>
      </c>
      <c r="D1010" s="180">
        <v>44651</v>
      </c>
      <c r="E1010" s="181">
        <v>103.711</v>
      </c>
      <c r="F1010" s="181">
        <v>1.7399999999999999E-2</v>
      </c>
      <c r="G1010" s="181">
        <v>1.9573</v>
      </c>
      <c r="H1010" s="181">
        <v>1.3199000000000001</v>
      </c>
      <c r="I1010" s="181">
        <v>0.72450000000000003</v>
      </c>
      <c r="J1010" s="181">
        <v>2.8471000000000002</v>
      </c>
      <c r="K1010" s="181">
        <v>-2.9140999999999999</v>
      </c>
      <c r="L1010" s="181">
        <v>-2.0606</v>
      </c>
      <c r="M1010" s="181">
        <v>9.2270000000000003</v>
      </c>
      <c r="N1010" s="181">
        <v>22.296399999999998</v>
      </c>
      <c r="O1010" s="181">
        <v>22.477900000000002</v>
      </c>
      <c r="P1010" s="181">
        <v>18.528300000000002</v>
      </c>
      <c r="Q1010" s="181">
        <v>24.1541</v>
      </c>
      <c r="R1010" s="181">
        <v>51.583100000000002</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872</v>
      </c>
      <c r="B1011" s="177" t="s">
        <v>902</v>
      </c>
      <c r="C1011" s="177">
        <v>112932</v>
      </c>
      <c r="D1011" s="180">
        <v>44651</v>
      </c>
      <c r="E1011" s="181">
        <v>95.097999999999999</v>
      </c>
      <c r="F1011" s="181">
        <v>1.47E-2</v>
      </c>
      <c r="G1011" s="181">
        <v>1.9500999999999999</v>
      </c>
      <c r="H1011" s="181">
        <v>1.3028</v>
      </c>
      <c r="I1011" s="181">
        <v>0.68820000000000003</v>
      </c>
      <c r="J1011" s="181">
        <v>2.762</v>
      </c>
      <c r="K1011" s="181">
        <v>-3.1509999999999998</v>
      </c>
      <c r="L1011" s="181">
        <v>-2.5474999999999999</v>
      </c>
      <c r="M1011" s="181">
        <v>8.4059000000000008</v>
      </c>
      <c r="N1011" s="181">
        <v>21.0715</v>
      </c>
      <c r="O1011" s="181">
        <v>21.2287</v>
      </c>
      <c r="P1011" s="181">
        <v>17.4406</v>
      </c>
      <c r="Q1011" s="181">
        <v>21.160299999999999</v>
      </c>
      <c r="R1011" s="181">
        <v>50.008499999999998</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872</v>
      </c>
      <c r="B1012" s="177" t="s">
        <v>903</v>
      </c>
      <c r="C1012" s="177">
        <v>147704</v>
      </c>
      <c r="D1012" s="180">
        <v>44651</v>
      </c>
      <c r="E1012" s="181">
        <v>16.372399999999999</v>
      </c>
      <c r="F1012" s="181">
        <v>0.47499999999999998</v>
      </c>
      <c r="G1012" s="181">
        <v>3.5907</v>
      </c>
      <c r="H1012" s="181">
        <v>2.863</v>
      </c>
      <c r="I1012" s="181">
        <v>1.5626</v>
      </c>
      <c r="J1012" s="181">
        <v>0.18540000000000001</v>
      </c>
      <c r="K1012" s="181">
        <v>-7.0831999999999997</v>
      </c>
      <c r="L1012" s="181">
        <v>-4.6703000000000001</v>
      </c>
      <c r="M1012" s="181">
        <v>8.3770000000000007</v>
      </c>
      <c r="N1012" s="181">
        <v>19.563300000000002</v>
      </c>
      <c r="O1012" s="181"/>
      <c r="P1012" s="181"/>
      <c r="Q1012" s="181">
        <v>22.2425</v>
      </c>
      <c r="R1012" s="181">
        <v>43.684100000000001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872</v>
      </c>
      <c r="B1013" s="177" t="s">
        <v>904</v>
      </c>
      <c r="C1013" s="177">
        <v>147701</v>
      </c>
      <c r="D1013" s="180">
        <v>44651</v>
      </c>
      <c r="E1013" s="181">
        <v>15.704499999999999</v>
      </c>
      <c r="F1013" s="181">
        <v>0.47149999999999997</v>
      </c>
      <c r="G1013" s="181">
        <v>3.5794000000000001</v>
      </c>
      <c r="H1013" s="181">
        <v>2.8347000000000002</v>
      </c>
      <c r="I1013" s="181">
        <v>1.5066999999999999</v>
      </c>
      <c r="J1013" s="181">
        <v>6.4399999999999999E-2</v>
      </c>
      <c r="K1013" s="181">
        <v>-7.4048999999999996</v>
      </c>
      <c r="L1013" s="181">
        <v>-5.3695000000000004</v>
      </c>
      <c r="M1013" s="181">
        <v>7.1116999999999999</v>
      </c>
      <c r="N1013" s="181">
        <v>17.6402</v>
      </c>
      <c r="O1013" s="181"/>
      <c r="P1013" s="181"/>
      <c r="Q1013" s="181">
        <v>20.1859</v>
      </c>
      <c r="R1013" s="181">
        <v>41.2699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872</v>
      </c>
      <c r="B1014" s="177" t="s">
        <v>1916</v>
      </c>
      <c r="C1014" s="177">
        <v>135677</v>
      </c>
      <c r="D1014" s="180">
        <v>44651</v>
      </c>
      <c r="E1014" s="181">
        <v>27.220099999999999</v>
      </c>
      <c r="F1014" s="181">
        <v>8.6400000000000005E-2</v>
      </c>
      <c r="G1014" s="181">
        <v>2.1027999999999998</v>
      </c>
      <c r="H1014" s="181">
        <v>1.5865</v>
      </c>
      <c r="I1014" s="181">
        <v>2.0916999999999999</v>
      </c>
      <c r="J1014" s="181">
        <v>3.4914000000000001</v>
      </c>
      <c r="K1014" s="181">
        <v>-1.1066</v>
      </c>
      <c r="L1014" s="181">
        <v>2.4790999999999999</v>
      </c>
      <c r="M1014" s="181">
        <v>17.103400000000001</v>
      </c>
      <c r="N1014" s="181">
        <v>29.331299999999999</v>
      </c>
      <c r="O1014" s="181">
        <v>18.615200000000002</v>
      </c>
      <c r="P1014" s="181">
        <v>14.443899999999999</v>
      </c>
      <c r="Q1014" s="181">
        <v>17.1752</v>
      </c>
      <c r="R1014" s="181">
        <v>50.420400000000001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872</v>
      </c>
      <c r="B1015" s="177" t="s">
        <v>1917</v>
      </c>
      <c r="C1015" s="177">
        <v>135678</v>
      </c>
      <c r="D1015" s="180">
        <v>44651</v>
      </c>
      <c r="E1015" s="181">
        <v>24.238499999999998</v>
      </c>
      <c r="F1015" s="181">
        <v>8.09E-2</v>
      </c>
      <c r="G1015" s="181">
        <v>2.0844</v>
      </c>
      <c r="H1015" s="181">
        <v>1.6097999999999999</v>
      </c>
      <c r="I1015" s="181">
        <v>2.0718999999999999</v>
      </c>
      <c r="J1015" s="181">
        <v>3.3647</v>
      </c>
      <c r="K1015" s="181">
        <v>-1.5814999999999999</v>
      </c>
      <c r="L1015" s="181">
        <v>1.4158999999999999</v>
      </c>
      <c r="M1015" s="181">
        <v>15.335800000000001</v>
      </c>
      <c r="N1015" s="181">
        <v>26.718699999999998</v>
      </c>
      <c r="O1015" s="181">
        <v>16.317900000000002</v>
      </c>
      <c r="P1015" s="181">
        <v>12.372199999999999</v>
      </c>
      <c r="Q1015" s="181">
        <v>15.043100000000001</v>
      </c>
      <c r="R1015" s="181">
        <v>47.353499999999997</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872</v>
      </c>
      <c r="B1016" s="177" t="s">
        <v>905</v>
      </c>
      <c r="C1016" s="177">
        <v>100380</v>
      </c>
      <c r="D1016" s="180">
        <v>44651</v>
      </c>
      <c r="E1016" s="181">
        <v>818.61559999999997</v>
      </c>
      <c r="F1016" s="181">
        <v>0.14599999999999999</v>
      </c>
      <c r="G1016" s="181">
        <v>1.6479999999999999</v>
      </c>
      <c r="H1016" s="181">
        <v>1.2641</v>
      </c>
      <c r="I1016" s="181">
        <v>1.5273000000000001</v>
      </c>
      <c r="J1016" s="181">
        <v>4.5133999999999999</v>
      </c>
      <c r="K1016" s="181">
        <v>-0.6361</v>
      </c>
      <c r="L1016" s="181">
        <v>-1.3149</v>
      </c>
      <c r="M1016" s="181">
        <v>12.0776</v>
      </c>
      <c r="N1016" s="181">
        <v>22.3048</v>
      </c>
      <c r="O1016" s="181">
        <v>15.979100000000001</v>
      </c>
      <c r="P1016" s="181">
        <v>10.711</v>
      </c>
      <c r="Q1016" s="181">
        <v>18.087199999999999</v>
      </c>
      <c r="R1016" s="181">
        <v>46.130699999999997</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872</v>
      </c>
      <c r="B1017" s="177" t="s">
        <v>906</v>
      </c>
      <c r="C1017" s="177">
        <v>118678</v>
      </c>
      <c r="D1017" s="180">
        <v>44651</v>
      </c>
      <c r="E1017" s="181">
        <v>865.15430000000003</v>
      </c>
      <c r="F1017" s="181">
        <v>0.1492</v>
      </c>
      <c r="G1017" s="181">
        <v>1.6578999999999999</v>
      </c>
      <c r="H1017" s="181">
        <v>1.2868999999999999</v>
      </c>
      <c r="I1017" s="181">
        <v>1.5618000000000001</v>
      </c>
      <c r="J1017" s="181">
        <v>4.5696000000000003</v>
      </c>
      <c r="K1017" s="181">
        <v>-0.51549999999999996</v>
      </c>
      <c r="L1017" s="181">
        <v>-1.0828</v>
      </c>
      <c r="M1017" s="181">
        <v>12.4758</v>
      </c>
      <c r="N1017" s="181">
        <v>22.890599999999999</v>
      </c>
      <c r="O1017" s="181">
        <v>16.574400000000001</v>
      </c>
      <c r="P1017" s="181">
        <v>11.3416</v>
      </c>
      <c r="Q1017" s="181">
        <v>13.325900000000001</v>
      </c>
      <c r="R1017" s="181">
        <v>46.844299999999997</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872</v>
      </c>
      <c r="B1018" s="177" t="s">
        <v>907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872</v>
      </c>
      <c r="B1019" s="177" t="s">
        <v>908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872</v>
      </c>
      <c r="B1020" s="177" t="s">
        <v>909</v>
      </c>
      <c r="C1020" s="177">
        <v>104513</v>
      </c>
      <c r="D1020" s="180">
        <v>44651</v>
      </c>
      <c r="E1020" s="181">
        <v>69.691299999999998</v>
      </c>
      <c r="F1020" s="181">
        <v>0.3412</v>
      </c>
      <c r="G1020" s="181">
        <v>2.8485</v>
      </c>
      <c r="H1020" s="181">
        <v>3.8132999999999999</v>
      </c>
      <c r="I1020" s="181">
        <v>7.3379000000000003</v>
      </c>
      <c r="J1020" s="181">
        <v>10.802099999999999</v>
      </c>
      <c r="K1020" s="181">
        <v>5.1315999999999997</v>
      </c>
      <c r="L1020" s="181">
        <v>9.2080000000000002</v>
      </c>
      <c r="M1020" s="181">
        <v>19.357500000000002</v>
      </c>
      <c r="N1020" s="181">
        <v>35.168599999999998</v>
      </c>
      <c r="O1020" s="181">
        <v>23.383400000000002</v>
      </c>
      <c r="P1020" s="181">
        <v>15.1104</v>
      </c>
      <c r="Q1020" s="181">
        <v>13.5182</v>
      </c>
      <c r="R1020" s="181">
        <v>51.719799999999999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872</v>
      </c>
      <c r="B1021" s="177" t="s">
        <v>910</v>
      </c>
      <c r="C1021" s="177">
        <v>120826</v>
      </c>
      <c r="D1021" s="180">
        <v>44651</v>
      </c>
      <c r="E1021" s="181">
        <v>72.648200000000003</v>
      </c>
      <c r="F1021" s="181">
        <v>0.34420000000000001</v>
      </c>
      <c r="G1021" s="181">
        <v>2.8620999999999999</v>
      </c>
      <c r="H1021" s="181">
        <v>3.8458999999999999</v>
      </c>
      <c r="I1021" s="181">
        <v>7.4077000000000002</v>
      </c>
      <c r="J1021" s="181">
        <v>10.9641</v>
      </c>
      <c r="K1021" s="181">
        <v>5.5846999999999998</v>
      </c>
      <c r="L1021" s="181">
        <v>10.1425</v>
      </c>
      <c r="M1021" s="181">
        <v>20.982299999999999</v>
      </c>
      <c r="N1021" s="181">
        <v>37.613399999999999</v>
      </c>
      <c r="O1021" s="181">
        <v>24.4178</v>
      </c>
      <c r="P1021" s="181">
        <v>15.839</v>
      </c>
      <c r="Q1021" s="181">
        <v>19.0412</v>
      </c>
      <c r="R1021" s="181">
        <v>53.464799999999997</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872</v>
      </c>
      <c r="B1022" s="177" t="s">
        <v>1809</v>
      </c>
      <c r="C1022" s="177">
        <v>119721</v>
      </c>
      <c r="D1022" s="180">
        <v>44651</v>
      </c>
      <c r="E1022" s="181">
        <v>385.98</v>
      </c>
      <c r="F1022" s="181">
        <v>9.1600000000000001E-2</v>
      </c>
      <c r="G1022" s="181">
        <v>1.5530999999999999</v>
      </c>
      <c r="H1022" s="181">
        <v>1.5707</v>
      </c>
      <c r="I1022" s="181">
        <v>1.3926000000000001</v>
      </c>
      <c r="J1022" s="181">
        <v>4.7298999999999998</v>
      </c>
      <c r="K1022" s="181">
        <v>-0.36599999999999999</v>
      </c>
      <c r="L1022" s="181">
        <v>3.6030000000000002</v>
      </c>
      <c r="M1022" s="181">
        <v>11.3445</v>
      </c>
      <c r="N1022" s="181">
        <v>28.0228</v>
      </c>
      <c r="O1022" s="181">
        <v>18.878</v>
      </c>
      <c r="P1022" s="181">
        <v>15.5532</v>
      </c>
      <c r="Q1022" s="181">
        <v>17.2438</v>
      </c>
      <c r="R1022" s="181">
        <v>50.406300000000002</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872</v>
      </c>
      <c r="B1023" s="177" t="s">
        <v>1889</v>
      </c>
      <c r="C1023" s="177">
        <v>119720</v>
      </c>
      <c r="D1023" s="180">
        <v>44651</v>
      </c>
      <c r="E1023" s="181">
        <v>244.370024180841</v>
      </c>
      <c r="F1023" s="181">
        <v>9.1499999999999998E-2</v>
      </c>
      <c r="G1023" s="181">
        <v>1.5530999999999999</v>
      </c>
      <c r="H1023" s="181">
        <v>1.5708</v>
      </c>
      <c r="I1023" s="181">
        <v>1.3926000000000001</v>
      </c>
      <c r="J1023" s="181">
        <v>4.7298999999999998</v>
      </c>
      <c r="K1023" s="181">
        <v>-0.36509999999999998</v>
      </c>
      <c r="L1023" s="181">
        <v>3.6044</v>
      </c>
      <c r="M1023" s="181">
        <v>11.345800000000001</v>
      </c>
      <c r="N1023" s="181">
        <v>28.024799999999999</v>
      </c>
      <c r="O1023" s="181">
        <v>18.880199999999999</v>
      </c>
      <c r="P1023" s="181">
        <v>15.550800000000001</v>
      </c>
      <c r="Q1023" s="181">
        <v>17.254300000000001</v>
      </c>
      <c r="R1023" s="181">
        <v>50.409199999999998</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872</v>
      </c>
      <c r="B1024" s="177" t="s">
        <v>1810</v>
      </c>
      <c r="C1024" s="177">
        <v>103024</v>
      </c>
      <c r="D1024" s="180">
        <v>44651</v>
      </c>
      <c r="E1024" s="181">
        <v>539.11840525774596</v>
      </c>
      <c r="F1024" s="181">
        <v>8.8800000000000004E-2</v>
      </c>
      <c r="G1024" s="181">
        <v>1.5448</v>
      </c>
      <c r="H1024" s="181">
        <v>1.5512999999999999</v>
      </c>
      <c r="I1024" s="181">
        <v>1.3535999999999999</v>
      </c>
      <c r="J1024" s="181">
        <v>4.6416000000000004</v>
      </c>
      <c r="K1024" s="181">
        <v>-0.58299999999999996</v>
      </c>
      <c r="L1024" s="181">
        <v>3.173</v>
      </c>
      <c r="M1024" s="181">
        <v>10.664099999999999</v>
      </c>
      <c r="N1024" s="181">
        <v>27.0107</v>
      </c>
      <c r="O1024" s="181">
        <v>18.0428</v>
      </c>
      <c r="P1024" s="181">
        <v>14.7212</v>
      </c>
      <c r="Q1024" s="181">
        <v>14.683199999999999</v>
      </c>
      <c r="R1024" s="181">
        <v>49.285699999999999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872</v>
      </c>
      <c r="B1025" s="177" t="s">
        <v>1890</v>
      </c>
      <c r="C1025" s="177">
        <v>101530</v>
      </c>
      <c r="D1025" s="180">
        <v>44651</v>
      </c>
      <c r="E1025" s="181">
        <v>549.57969760556296</v>
      </c>
      <c r="F1025" s="181">
        <v>8.8900000000000007E-2</v>
      </c>
      <c r="G1025" s="181">
        <v>1.5448</v>
      </c>
      <c r="H1025" s="181">
        <v>1.5512999999999999</v>
      </c>
      <c r="I1025" s="181">
        <v>1.3539000000000001</v>
      </c>
      <c r="J1025" s="181">
        <v>4.6420000000000003</v>
      </c>
      <c r="K1025" s="181">
        <v>-0.58309999999999995</v>
      </c>
      <c r="L1025" s="181">
        <v>3.1730999999999998</v>
      </c>
      <c r="M1025" s="181">
        <v>10.6652</v>
      </c>
      <c r="N1025" s="181">
        <v>27.0122</v>
      </c>
      <c r="O1025" s="181">
        <v>18.046900000000001</v>
      </c>
      <c r="P1025" s="181">
        <v>14.723699999999999</v>
      </c>
      <c r="Q1025" s="181">
        <v>14.758900000000001</v>
      </c>
      <c r="R1025" s="181">
        <v>49.284300000000002</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872</v>
      </c>
      <c r="B1026" s="177" t="s">
        <v>911</v>
      </c>
      <c r="C1026" s="177">
        <v>105001</v>
      </c>
      <c r="D1026" s="180">
        <v>44651</v>
      </c>
      <c r="E1026" s="181">
        <v>54.458399999999997</v>
      </c>
      <c r="F1026" s="181">
        <v>-3.6200000000000003E-2</v>
      </c>
      <c r="G1026" s="181">
        <v>1.7579</v>
      </c>
      <c r="H1026" s="181">
        <v>1.5347999999999999</v>
      </c>
      <c r="I1026" s="181">
        <v>1.3121</v>
      </c>
      <c r="J1026" s="181">
        <v>3.0680999999999998</v>
      </c>
      <c r="K1026" s="181">
        <v>-3.1551</v>
      </c>
      <c r="L1026" s="181">
        <v>-0.1555</v>
      </c>
      <c r="M1026" s="181">
        <v>14.687200000000001</v>
      </c>
      <c r="N1026" s="181">
        <v>24.280100000000001</v>
      </c>
      <c r="O1026" s="181">
        <v>16.416499999999999</v>
      </c>
      <c r="P1026" s="181">
        <v>14.236800000000001</v>
      </c>
      <c r="Q1026" s="181">
        <v>11.8795</v>
      </c>
      <c r="R1026" s="181">
        <v>45.718299999999999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872</v>
      </c>
      <c r="B1027" s="177" t="s">
        <v>912</v>
      </c>
      <c r="C1027" s="177">
        <v>119566</v>
      </c>
      <c r="D1027" s="180">
        <v>44651</v>
      </c>
      <c r="E1027" s="181">
        <v>59.0687</v>
      </c>
      <c r="F1027" s="181">
        <v>-3.32E-2</v>
      </c>
      <c r="G1027" s="181">
        <v>1.7673000000000001</v>
      </c>
      <c r="H1027" s="181">
        <v>1.5571999999999999</v>
      </c>
      <c r="I1027" s="181">
        <v>1.3575999999999999</v>
      </c>
      <c r="J1027" s="181">
        <v>3.1717</v>
      </c>
      <c r="K1027" s="181">
        <v>-2.8712</v>
      </c>
      <c r="L1027" s="181">
        <v>0.46229999999999999</v>
      </c>
      <c r="M1027" s="181">
        <v>15.7667</v>
      </c>
      <c r="N1027" s="181">
        <v>25.847300000000001</v>
      </c>
      <c r="O1027" s="181">
        <v>17.8307</v>
      </c>
      <c r="P1027" s="181">
        <v>15.5875</v>
      </c>
      <c r="Q1027" s="181">
        <v>15.704700000000001</v>
      </c>
      <c r="R1027" s="181">
        <v>47.6175</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872</v>
      </c>
      <c r="B1028" s="177" t="s">
        <v>913</v>
      </c>
      <c r="C1028" s="177">
        <v>101824</v>
      </c>
      <c r="D1028" s="180">
        <v>44651</v>
      </c>
      <c r="E1028" s="181">
        <v>319.2253</v>
      </c>
      <c r="F1028" s="181">
        <v>-0.2782</v>
      </c>
      <c r="G1028" s="181">
        <v>1.1601999999999999</v>
      </c>
      <c r="H1028" s="181">
        <v>0.81850000000000001</v>
      </c>
      <c r="I1028" s="181">
        <v>1.2315</v>
      </c>
      <c r="J1028" s="181">
        <v>3.5364</v>
      </c>
      <c r="K1028" s="181">
        <v>-1.9725999999999999</v>
      </c>
      <c r="L1028" s="181">
        <v>-2.9483999999999999</v>
      </c>
      <c r="M1028" s="181">
        <v>6.1508000000000003</v>
      </c>
      <c r="N1028" s="181">
        <v>13.822699999999999</v>
      </c>
      <c r="O1028" s="181">
        <v>16.471</v>
      </c>
      <c r="P1028" s="181">
        <v>13.1572</v>
      </c>
      <c r="Q1028" s="181">
        <v>12.632899999999999</v>
      </c>
      <c r="R1028" s="181">
        <v>41.4024</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872</v>
      </c>
      <c r="B1029" s="177" t="s">
        <v>914</v>
      </c>
      <c r="C1029" s="177">
        <v>119202</v>
      </c>
      <c r="D1029" s="180">
        <v>44651</v>
      </c>
      <c r="E1029" s="181">
        <v>351.01490000000001</v>
      </c>
      <c r="F1029" s="181">
        <v>-0.2752</v>
      </c>
      <c r="G1029" s="181">
        <v>1.1698999999999999</v>
      </c>
      <c r="H1029" s="181">
        <v>0.8377</v>
      </c>
      <c r="I1029" s="181">
        <v>1.2751999999999999</v>
      </c>
      <c r="J1029" s="181">
        <v>3.6377999999999999</v>
      </c>
      <c r="K1029" s="181">
        <v>-1.6952</v>
      </c>
      <c r="L1029" s="181">
        <v>-2.4068999999999998</v>
      </c>
      <c r="M1029" s="181">
        <v>7.0354000000000001</v>
      </c>
      <c r="N1029" s="181">
        <v>15.0749</v>
      </c>
      <c r="O1029" s="181">
        <v>17.268999999999998</v>
      </c>
      <c r="P1029" s="181">
        <v>14.274800000000001</v>
      </c>
      <c r="Q1029" s="181">
        <v>16.0242</v>
      </c>
      <c r="R1029" s="181">
        <v>41.930399999999999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872</v>
      </c>
      <c r="B1030" s="177" t="s">
        <v>915</v>
      </c>
      <c r="C1030" s="177">
        <v>147750</v>
      </c>
      <c r="D1030" s="180">
        <v>44651</v>
      </c>
      <c r="E1030" s="181">
        <v>16.420000000000002</v>
      </c>
      <c r="F1030" s="181">
        <v>-6.0900000000000003E-2</v>
      </c>
      <c r="G1030" s="181">
        <v>1.9242999999999999</v>
      </c>
      <c r="H1030" s="181">
        <v>1.6718</v>
      </c>
      <c r="I1030" s="181">
        <v>1.1707000000000001</v>
      </c>
      <c r="J1030" s="181">
        <v>2.625</v>
      </c>
      <c r="K1030" s="181">
        <v>-7.0214999999999996</v>
      </c>
      <c r="L1030" s="181">
        <v>-2.8976999999999999</v>
      </c>
      <c r="M1030" s="181">
        <v>11.7767</v>
      </c>
      <c r="N1030" s="181">
        <v>24.0181</v>
      </c>
      <c r="O1030" s="181"/>
      <c r="P1030" s="181"/>
      <c r="Q1030" s="181">
        <v>23.857099999999999</v>
      </c>
      <c r="R1030" s="181">
        <v>47.181100000000001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872</v>
      </c>
      <c r="B1031" s="177" t="s">
        <v>916</v>
      </c>
      <c r="C1031" s="177">
        <v>147748</v>
      </c>
      <c r="D1031" s="180">
        <v>44651</v>
      </c>
      <c r="E1031" s="181">
        <v>16.03</v>
      </c>
      <c r="F1031" s="181">
        <v>-0.1246</v>
      </c>
      <c r="G1031" s="181">
        <v>1.9072</v>
      </c>
      <c r="H1031" s="181">
        <v>1.6487000000000001</v>
      </c>
      <c r="I1031" s="181">
        <v>1.1355999999999999</v>
      </c>
      <c r="J1031" s="181">
        <v>2.4935999999999998</v>
      </c>
      <c r="K1031" s="181">
        <v>-7.3410000000000002</v>
      </c>
      <c r="L1031" s="181">
        <v>-3.4337</v>
      </c>
      <c r="M1031" s="181">
        <v>10.8575</v>
      </c>
      <c r="N1031" s="181">
        <v>22.647300000000001</v>
      </c>
      <c r="O1031" s="181"/>
      <c r="P1031" s="181"/>
      <c r="Q1031" s="181">
        <v>22.5792</v>
      </c>
      <c r="R1031" s="181">
        <v>45.614899999999999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872</v>
      </c>
      <c r="B1032" s="177" t="s">
        <v>917</v>
      </c>
      <c r="C1032" s="177">
        <v>120665</v>
      </c>
      <c r="D1032" s="180">
        <v>44651</v>
      </c>
      <c r="E1032" s="181">
        <v>100.3045</v>
      </c>
      <c r="F1032" s="181">
        <v>0.34089999999999998</v>
      </c>
      <c r="G1032" s="181">
        <v>1.1218999999999999</v>
      </c>
      <c r="H1032" s="181">
        <v>0.91420000000000001</v>
      </c>
      <c r="I1032" s="181">
        <v>0.90590000000000004</v>
      </c>
      <c r="J1032" s="181">
        <v>3.5143</v>
      </c>
      <c r="K1032" s="181">
        <v>-1.7585999999999999</v>
      </c>
      <c r="L1032" s="181">
        <v>-3.2444999999999999</v>
      </c>
      <c r="M1032" s="181">
        <v>6.8955000000000002</v>
      </c>
      <c r="N1032" s="181">
        <v>22.353300000000001</v>
      </c>
      <c r="O1032" s="181">
        <v>15.7569</v>
      </c>
      <c r="P1032" s="181">
        <v>12.0783</v>
      </c>
      <c r="Q1032" s="181">
        <v>13.359500000000001</v>
      </c>
      <c r="R1032" s="181">
        <v>51.814500000000002</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872</v>
      </c>
      <c r="B1033" s="177" t="s">
        <v>918</v>
      </c>
      <c r="C1033" s="177">
        <v>100664</v>
      </c>
      <c r="D1033" s="180">
        <v>44651</v>
      </c>
      <c r="E1033" s="181">
        <v>192.15440000000001</v>
      </c>
      <c r="F1033" s="181">
        <v>0.33900000000000002</v>
      </c>
      <c r="G1033" s="181">
        <v>1.1162000000000001</v>
      </c>
      <c r="H1033" s="181">
        <v>0.90100000000000002</v>
      </c>
      <c r="I1033" s="181">
        <v>0.87960000000000005</v>
      </c>
      <c r="J1033" s="181">
        <v>3.4544999999999999</v>
      </c>
      <c r="K1033" s="181">
        <v>-1.9164000000000001</v>
      </c>
      <c r="L1033" s="181">
        <v>-3.5413000000000001</v>
      </c>
      <c r="M1033" s="181">
        <v>6.4252000000000002</v>
      </c>
      <c r="N1033" s="181">
        <v>21.654699999999998</v>
      </c>
      <c r="O1033" s="181">
        <v>15.1668</v>
      </c>
      <c r="P1033" s="181">
        <v>11.483599999999999</v>
      </c>
      <c r="Q1033" s="181">
        <v>12.2943</v>
      </c>
      <c r="R1033" s="181">
        <v>51.022500000000001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7.0961016949152522E-2</v>
      </c>
      <c r="G1034" s="183">
        <v>1.8104508474576275</v>
      </c>
      <c r="H1034" s="183">
        <v>1.5961355932203389</v>
      </c>
      <c r="I1034" s="183">
        <v>1.5939779661016953</v>
      </c>
      <c r="J1034" s="183">
        <v>3.8229762711864392</v>
      </c>
      <c r="K1034" s="183">
        <v>-2.3100220338983051</v>
      </c>
      <c r="L1034" s="183">
        <v>-0.61522881355932213</v>
      </c>
      <c r="M1034" s="183">
        <v>11.098093220338983</v>
      </c>
      <c r="N1034" s="183">
        <v>23.902588135593216</v>
      </c>
      <c r="O1034" s="183">
        <v>17.887537254901957</v>
      </c>
      <c r="P1034" s="183">
        <v>13.818219148936175</v>
      </c>
      <c r="Q1034" s="183">
        <v>17.667238983050844</v>
      </c>
      <c r="R1034" s="183">
        <v>46.792459649122797</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9.1499999999999998E-2</v>
      </c>
      <c r="G1035" s="183">
        <v>1.7761</v>
      </c>
      <c r="H1035" s="183">
        <v>1.5659000000000001</v>
      </c>
      <c r="I1035" s="183">
        <v>1.3539000000000001</v>
      </c>
      <c r="J1035" s="183">
        <v>3.5366</v>
      </c>
      <c r="K1035" s="183">
        <v>-2.2368000000000001</v>
      </c>
      <c r="L1035" s="183">
        <v>-0.48420000000000002</v>
      </c>
      <c r="M1035" s="183">
        <v>10.6652</v>
      </c>
      <c r="N1035" s="183">
        <v>22.854500000000002</v>
      </c>
      <c r="O1035" s="183">
        <v>17.829000000000001</v>
      </c>
      <c r="P1035" s="183">
        <v>13.879300000000001</v>
      </c>
      <c r="Q1035" s="183">
        <v>16.822800000000001</v>
      </c>
      <c r="R1035" s="183">
        <v>46.844299999999997</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920</v>
      </c>
      <c r="B1038" s="177" t="s">
        <v>1811</v>
      </c>
      <c r="C1038" s="177"/>
      <c r="D1038" s="180">
        <v>44651</v>
      </c>
      <c r="E1038" s="181">
        <v>337.38</v>
      </c>
      <c r="F1038" s="181">
        <v>-5.9200000000000003E-2</v>
      </c>
      <c r="G1038" s="181">
        <v>1.5165</v>
      </c>
      <c r="H1038" s="181">
        <v>1.5714999999999999</v>
      </c>
      <c r="I1038" s="181">
        <v>0.82179999999999997</v>
      </c>
      <c r="J1038" s="181">
        <v>2.9161999999999999</v>
      </c>
      <c r="K1038" s="181">
        <v>-0.78810000000000002</v>
      </c>
      <c r="L1038" s="181">
        <v>-1.6154999999999999</v>
      </c>
      <c r="M1038" s="181">
        <v>10.7362</v>
      </c>
      <c r="N1038" s="181">
        <v>20.1111</v>
      </c>
      <c r="O1038" s="181">
        <v>14.1539</v>
      </c>
      <c r="P1038" s="181">
        <v>11.799799999999999</v>
      </c>
      <c r="Q1038" s="181">
        <v>19.739799999999999</v>
      </c>
      <c r="R1038" s="181">
        <v>42.972299999999997</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920</v>
      </c>
      <c r="B1039" s="177" t="s">
        <v>921</v>
      </c>
      <c r="C1039" s="177">
        <v>103174</v>
      </c>
      <c r="D1039" s="180">
        <v>44651</v>
      </c>
      <c r="E1039" s="181">
        <v>337.38</v>
      </c>
      <c r="F1039" s="181">
        <v>-5.9200000000000003E-2</v>
      </c>
      <c r="G1039" s="181">
        <v>1.5165</v>
      </c>
      <c r="H1039" s="181">
        <v>1.5714999999999999</v>
      </c>
      <c r="I1039" s="181">
        <v>0.82179999999999997</v>
      </c>
      <c r="J1039" s="181">
        <v>2.9161999999999999</v>
      </c>
      <c r="K1039" s="181">
        <v>-0.78810000000000002</v>
      </c>
      <c r="L1039" s="181">
        <v>-1.6154999999999999</v>
      </c>
      <c r="M1039" s="181">
        <v>10.7362</v>
      </c>
      <c r="N1039" s="181">
        <v>20.1111</v>
      </c>
      <c r="O1039" s="181">
        <v>14.1539</v>
      </c>
      <c r="P1039" s="181">
        <v>11.799799999999999</v>
      </c>
      <c r="Q1039" s="181">
        <v>19.6675</v>
      </c>
      <c r="R1039" s="181">
        <v>42.972299999999997</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920</v>
      </c>
      <c r="B1040" s="177" t="s">
        <v>922</v>
      </c>
      <c r="C1040" s="177">
        <v>119528</v>
      </c>
      <c r="D1040" s="180">
        <v>44651</v>
      </c>
      <c r="E1040" s="181">
        <v>364.68</v>
      </c>
      <c r="F1040" s="181">
        <v>-5.4800000000000001E-2</v>
      </c>
      <c r="G1040" s="181">
        <v>1.5227999999999999</v>
      </c>
      <c r="H1040" s="181">
        <v>1.5822000000000001</v>
      </c>
      <c r="I1040" s="181">
        <v>0.84619999999999995</v>
      </c>
      <c r="J1040" s="181">
        <v>2.9704000000000002</v>
      </c>
      <c r="K1040" s="181">
        <v>-0.62670000000000003</v>
      </c>
      <c r="L1040" s="181">
        <v>-1.2830999999999999</v>
      </c>
      <c r="M1040" s="181">
        <v>11.305099999999999</v>
      </c>
      <c r="N1040" s="181">
        <v>20.927099999999999</v>
      </c>
      <c r="O1040" s="181">
        <v>14.918799999999999</v>
      </c>
      <c r="P1040" s="181">
        <v>12.6974</v>
      </c>
      <c r="Q1040" s="181">
        <v>14.984500000000001</v>
      </c>
      <c r="R1040" s="181">
        <v>43.9542</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920</v>
      </c>
      <c r="B1041" s="177" t="s">
        <v>923</v>
      </c>
      <c r="C1041" s="177">
        <v>120465</v>
      </c>
      <c r="D1041" s="180">
        <v>44651</v>
      </c>
      <c r="E1041" s="181">
        <v>49.93</v>
      </c>
      <c r="F1041" s="181">
        <v>-0.1799</v>
      </c>
      <c r="G1041" s="181">
        <v>1.6283000000000001</v>
      </c>
      <c r="H1041" s="181">
        <v>1.4837</v>
      </c>
      <c r="I1041" s="181">
        <v>0.54369999999999996</v>
      </c>
      <c r="J1041" s="181">
        <v>2.169</v>
      </c>
      <c r="K1041" s="181">
        <v>-2.992</v>
      </c>
      <c r="L1041" s="181">
        <v>-3.8328000000000002</v>
      </c>
      <c r="M1041" s="181">
        <v>7.7935999999999996</v>
      </c>
      <c r="N1041" s="181">
        <v>17.069199999999999</v>
      </c>
      <c r="O1041" s="181">
        <v>17.906600000000001</v>
      </c>
      <c r="P1041" s="181">
        <v>17.9514</v>
      </c>
      <c r="Q1041" s="181">
        <v>16.478100000000001</v>
      </c>
      <c r="R1041" s="181">
        <v>32.827399999999997</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920</v>
      </c>
      <c r="B1042" s="177" t="s">
        <v>924</v>
      </c>
      <c r="C1042" s="177">
        <v>112277</v>
      </c>
      <c r="D1042" s="180">
        <v>44651</v>
      </c>
      <c r="E1042" s="181">
        <v>44.78</v>
      </c>
      <c r="F1042" s="181">
        <v>-0.2006</v>
      </c>
      <c r="G1042" s="181">
        <v>1.6111</v>
      </c>
      <c r="H1042" s="181">
        <v>1.4499</v>
      </c>
      <c r="I1042" s="181">
        <v>0.49370000000000003</v>
      </c>
      <c r="J1042" s="181">
        <v>2.0743</v>
      </c>
      <c r="K1042" s="181">
        <v>-3.262</v>
      </c>
      <c r="L1042" s="181">
        <v>-4.3979999999999997</v>
      </c>
      <c r="M1042" s="181">
        <v>6.8479999999999999</v>
      </c>
      <c r="N1042" s="181">
        <v>15.6807</v>
      </c>
      <c r="O1042" s="181">
        <v>16.493600000000001</v>
      </c>
      <c r="P1042" s="181">
        <v>16.442</v>
      </c>
      <c r="Q1042" s="181">
        <v>13.028600000000001</v>
      </c>
      <c r="R1042" s="181">
        <v>31.236699999999999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920</v>
      </c>
      <c r="B1043" s="177" t="s">
        <v>2020</v>
      </c>
      <c r="C1043" s="177">
        <v>150187</v>
      </c>
      <c r="D1043" s="180">
        <v>44651</v>
      </c>
      <c r="E1043" s="181">
        <v>153.578</v>
      </c>
      <c r="F1043" s="181">
        <v>3.0200000000000001E-2</v>
      </c>
      <c r="G1043" s="181">
        <v>1.7352000000000001</v>
      </c>
      <c r="H1043" s="181">
        <v>1.6613</v>
      </c>
      <c r="I1043" s="181">
        <v>0.83240000000000003</v>
      </c>
      <c r="J1043" s="181">
        <v>3.1764000000000001</v>
      </c>
      <c r="K1043" s="181">
        <v>2.47E-2</v>
      </c>
      <c r="L1043" s="181">
        <v>-0.71889999999999998</v>
      </c>
      <c r="M1043" s="181">
        <v>10.631</v>
      </c>
      <c r="N1043" s="181">
        <v>19.071200000000001</v>
      </c>
      <c r="O1043" s="181">
        <v>17.836400000000001</v>
      </c>
      <c r="P1043" s="181">
        <v>14.694100000000001</v>
      </c>
      <c r="Q1043" s="181">
        <v>15.6706</v>
      </c>
      <c r="R1043" s="181">
        <v>36.837299999999999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920</v>
      </c>
      <c r="B1044" s="177" t="s">
        <v>2043</v>
      </c>
      <c r="C1044" s="177">
        <v>150185</v>
      </c>
      <c r="D1044" s="180">
        <v>44651</v>
      </c>
      <c r="E1044" s="181">
        <v>138.47399999999999</v>
      </c>
      <c r="F1044" s="181">
        <v>2.7099999999999999E-2</v>
      </c>
      <c r="G1044" s="181">
        <v>1.7256</v>
      </c>
      <c r="H1044" s="181">
        <v>1.6389</v>
      </c>
      <c r="I1044" s="181">
        <v>0.78800000000000003</v>
      </c>
      <c r="J1044" s="181">
        <v>3.0773000000000001</v>
      </c>
      <c r="K1044" s="181">
        <v>-0.25640000000000002</v>
      </c>
      <c r="L1044" s="181">
        <v>-1.3085</v>
      </c>
      <c r="M1044" s="181">
        <v>9.6216000000000008</v>
      </c>
      <c r="N1044" s="181">
        <v>17.63</v>
      </c>
      <c r="O1044" s="181">
        <v>16.478000000000002</v>
      </c>
      <c r="P1044" s="181">
        <v>13.2765</v>
      </c>
      <c r="Q1044" s="181">
        <v>16.1754</v>
      </c>
      <c r="R1044" s="181">
        <v>35.213900000000002</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920</v>
      </c>
      <c r="B1045" s="177" t="s">
        <v>925</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920</v>
      </c>
      <c r="B1046" s="177" t="s">
        <v>926</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920</v>
      </c>
      <c r="B1047" s="177" t="s">
        <v>927</v>
      </c>
      <c r="C1047" s="177">
        <v>118269</v>
      </c>
      <c r="D1047" s="180">
        <v>44651</v>
      </c>
      <c r="E1047" s="181">
        <v>45.1</v>
      </c>
      <c r="F1047" s="181">
        <v>-0.19919999999999999</v>
      </c>
      <c r="G1047" s="181">
        <v>1.6453</v>
      </c>
      <c r="H1047" s="181">
        <v>1.5307999999999999</v>
      </c>
      <c r="I1047" s="181">
        <v>0.71460000000000001</v>
      </c>
      <c r="J1047" s="181">
        <v>2.0362</v>
      </c>
      <c r="K1047" s="181">
        <v>-1.8498000000000001</v>
      </c>
      <c r="L1047" s="181">
        <v>-2.1055000000000001</v>
      </c>
      <c r="M1047" s="181">
        <v>8.4395000000000007</v>
      </c>
      <c r="N1047" s="181">
        <v>17.5091</v>
      </c>
      <c r="O1047" s="181">
        <v>19.711300000000001</v>
      </c>
      <c r="P1047" s="181">
        <v>17.013400000000001</v>
      </c>
      <c r="Q1047" s="181">
        <v>15.3687</v>
      </c>
      <c r="R1047" s="181">
        <v>39.757899999999999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920</v>
      </c>
      <c r="B1048" s="177" t="s">
        <v>928</v>
      </c>
      <c r="C1048" s="177">
        <v>113221</v>
      </c>
      <c r="D1048" s="180">
        <v>44651</v>
      </c>
      <c r="E1048" s="181">
        <v>40.700000000000003</v>
      </c>
      <c r="F1048" s="181">
        <v>-0.19620000000000001</v>
      </c>
      <c r="G1048" s="181">
        <v>1.6484000000000001</v>
      </c>
      <c r="H1048" s="181">
        <v>1.5216000000000001</v>
      </c>
      <c r="I1048" s="181">
        <v>0.66779999999999995</v>
      </c>
      <c r="J1048" s="181">
        <v>1.9283999999999999</v>
      </c>
      <c r="K1048" s="181">
        <v>-2.1869999999999998</v>
      </c>
      <c r="L1048" s="181">
        <v>-2.8176000000000001</v>
      </c>
      <c r="M1048" s="181">
        <v>7.2180999999999997</v>
      </c>
      <c r="N1048" s="181">
        <v>15.756500000000001</v>
      </c>
      <c r="O1048" s="181">
        <v>17.996200000000002</v>
      </c>
      <c r="P1048" s="181">
        <v>15.4803</v>
      </c>
      <c r="Q1048" s="181">
        <v>12.840400000000001</v>
      </c>
      <c r="R1048" s="181">
        <v>37.619199999999999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920</v>
      </c>
      <c r="B1049" s="177" t="s">
        <v>929</v>
      </c>
      <c r="C1049" s="177">
        <v>119250</v>
      </c>
      <c r="D1049" s="180">
        <v>44651</v>
      </c>
      <c r="E1049" s="181">
        <v>297.14800000000002</v>
      </c>
      <c r="F1049" s="181">
        <v>0.1216</v>
      </c>
      <c r="G1049" s="181">
        <v>2.2578</v>
      </c>
      <c r="H1049" s="181">
        <v>1.9477</v>
      </c>
      <c r="I1049" s="181">
        <v>0.77290000000000003</v>
      </c>
      <c r="J1049" s="181">
        <v>3.0251000000000001</v>
      </c>
      <c r="K1049" s="181">
        <v>-3.6757</v>
      </c>
      <c r="L1049" s="181">
        <v>-6.3811999999999998</v>
      </c>
      <c r="M1049" s="181">
        <v>2.3410000000000002</v>
      </c>
      <c r="N1049" s="181">
        <v>11.1557</v>
      </c>
      <c r="O1049" s="181">
        <v>11.4163</v>
      </c>
      <c r="P1049" s="181">
        <v>10.083399999999999</v>
      </c>
      <c r="Q1049" s="181">
        <v>11.2149</v>
      </c>
      <c r="R1049" s="181">
        <v>35.414700000000003</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920</v>
      </c>
      <c r="B1050" s="177" t="s">
        <v>930</v>
      </c>
      <c r="C1050" s="177">
        <v>101635</v>
      </c>
      <c r="D1050" s="180">
        <v>44651</v>
      </c>
      <c r="E1050" s="181">
        <v>279.32</v>
      </c>
      <c r="F1050" s="181">
        <v>0.11899999999999999</v>
      </c>
      <c r="G1050" s="181">
        <v>2.2502</v>
      </c>
      <c r="H1050" s="181">
        <v>1.9322999999999999</v>
      </c>
      <c r="I1050" s="181">
        <v>0.74299999999999999</v>
      </c>
      <c r="J1050" s="181">
        <v>2.9580000000000002</v>
      </c>
      <c r="K1050" s="181">
        <v>-3.8557999999999999</v>
      </c>
      <c r="L1050" s="181">
        <v>-6.7412999999999998</v>
      </c>
      <c r="M1050" s="181">
        <v>1.7596000000000001</v>
      </c>
      <c r="N1050" s="181">
        <v>10.311999999999999</v>
      </c>
      <c r="O1050" s="181">
        <v>10.5846</v>
      </c>
      <c r="P1050" s="181">
        <v>9.2842000000000002</v>
      </c>
      <c r="Q1050" s="181">
        <v>19.076599999999999</v>
      </c>
      <c r="R1050" s="181">
        <v>34.381999999999998</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920</v>
      </c>
      <c r="B1051" s="177" t="s">
        <v>931</v>
      </c>
      <c r="C1051" s="177">
        <v>111940</v>
      </c>
      <c r="D1051" s="180">
        <v>44651</v>
      </c>
      <c r="E1051" s="181">
        <v>53.85</v>
      </c>
      <c r="F1051" s="181">
        <v>-5.57E-2</v>
      </c>
      <c r="G1051" s="181">
        <v>1.6037999999999999</v>
      </c>
      <c r="H1051" s="181">
        <v>1.7574000000000001</v>
      </c>
      <c r="I1051" s="181">
        <v>0.95609999999999995</v>
      </c>
      <c r="J1051" s="181">
        <v>3.4184999999999999</v>
      </c>
      <c r="K1051" s="181">
        <v>-1.1927000000000001</v>
      </c>
      <c r="L1051" s="181">
        <v>-2.0731000000000002</v>
      </c>
      <c r="M1051" s="181">
        <v>8.6562000000000001</v>
      </c>
      <c r="N1051" s="181">
        <v>17.2181</v>
      </c>
      <c r="O1051" s="181">
        <v>14.885199999999999</v>
      </c>
      <c r="P1051" s="181">
        <v>13.6511</v>
      </c>
      <c r="Q1051" s="181">
        <v>13.974500000000001</v>
      </c>
      <c r="R1051" s="181">
        <v>39.027999999999999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920</v>
      </c>
      <c r="B1052" s="177" t="s">
        <v>932</v>
      </c>
      <c r="C1052" s="177">
        <v>118617</v>
      </c>
      <c r="D1052" s="180">
        <v>44651</v>
      </c>
      <c r="E1052" s="181">
        <v>58.76</v>
      </c>
      <c r="F1052" s="181">
        <v>-3.4000000000000002E-2</v>
      </c>
      <c r="G1052" s="181">
        <v>1.6256999999999999</v>
      </c>
      <c r="H1052" s="181">
        <v>1.8018000000000001</v>
      </c>
      <c r="I1052" s="181">
        <v>1.0316000000000001</v>
      </c>
      <c r="J1052" s="181">
        <v>3.5783999999999998</v>
      </c>
      <c r="K1052" s="181">
        <v>-0.79349999999999998</v>
      </c>
      <c r="L1052" s="181">
        <v>-1.3431999999999999</v>
      </c>
      <c r="M1052" s="181">
        <v>9.8727999999999998</v>
      </c>
      <c r="N1052" s="181">
        <v>18.971499999999999</v>
      </c>
      <c r="O1052" s="181">
        <v>16.6328</v>
      </c>
      <c r="P1052" s="181">
        <v>15.081200000000001</v>
      </c>
      <c r="Q1052" s="181">
        <v>14.876200000000001</v>
      </c>
      <c r="R1052" s="181">
        <v>41.229199999999999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920</v>
      </c>
      <c r="B1053" s="177" t="s">
        <v>933</v>
      </c>
      <c r="C1053" s="177">
        <v>100471</v>
      </c>
      <c r="D1053" s="180">
        <v>44651</v>
      </c>
      <c r="E1053" s="181">
        <v>1640.1694803589201</v>
      </c>
      <c r="F1053" s="181">
        <v>-0.247</v>
      </c>
      <c r="G1053" s="181">
        <v>1.8777999999999999</v>
      </c>
      <c r="H1053" s="181">
        <v>1.8522000000000001</v>
      </c>
      <c r="I1053" s="181">
        <v>0.51770000000000005</v>
      </c>
      <c r="J1053" s="181">
        <v>2.3673000000000002</v>
      </c>
      <c r="K1053" s="181">
        <v>-3.7037</v>
      </c>
      <c r="L1053" s="181">
        <v>-3.9499</v>
      </c>
      <c r="M1053" s="181">
        <v>4.8449999999999998</v>
      </c>
      <c r="N1053" s="181">
        <v>14.6251</v>
      </c>
      <c r="O1053" s="181">
        <v>13.148300000000001</v>
      </c>
      <c r="P1053" s="181">
        <v>10.8314</v>
      </c>
      <c r="Q1053" s="181">
        <v>19.7105</v>
      </c>
      <c r="R1053" s="181">
        <v>42.432299999999998</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920</v>
      </c>
      <c r="B1054" s="177" t="s">
        <v>934</v>
      </c>
      <c r="C1054" s="177">
        <v>118531</v>
      </c>
      <c r="D1054" s="180">
        <v>44651</v>
      </c>
      <c r="E1054" s="181">
        <v>736.79970000000003</v>
      </c>
      <c r="F1054" s="181">
        <v>-0.24510000000000001</v>
      </c>
      <c r="G1054" s="181">
        <v>1.8836999999999999</v>
      </c>
      <c r="H1054" s="181">
        <v>1.8662000000000001</v>
      </c>
      <c r="I1054" s="181">
        <v>0.54569999999999996</v>
      </c>
      <c r="J1054" s="181">
        <v>2.4308000000000001</v>
      </c>
      <c r="K1054" s="181">
        <v>-3.5289999999999999</v>
      </c>
      <c r="L1054" s="181">
        <v>-3.6012</v>
      </c>
      <c r="M1054" s="181">
        <v>5.4169</v>
      </c>
      <c r="N1054" s="181">
        <v>15.4587</v>
      </c>
      <c r="O1054" s="181">
        <v>13.988200000000001</v>
      </c>
      <c r="P1054" s="181">
        <v>11.712300000000001</v>
      </c>
      <c r="Q1054" s="181">
        <v>12.977600000000001</v>
      </c>
      <c r="R1054" s="181">
        <v>43.468200000000003</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920</v>
      </c>
      <c r="B1055" s="177" t="s">
        <v>935</v>
      </c>
      <c r="C1055" s="177">
        <v>102000</v>
      </c>
      <c r="D1055" s="180">
        <v>44651</v>
      </c>
      <c r="E1055" s="181">
        <v>851.04289904507095</v>
      </c>
      <c r="F1055" s="181">
        <v>-6.83E-2</v>
      </c>
      <c r="G1055" s="181">
        <v>1.0167999999999999</v>
      </c>
      <c r="H1055" s="181">
        <v>1.0548999999999999</v>
      </c>
      <c r="I1055" s="181">
        <v>1.0871999999999999</v>
      </c>
      <c r="J1055" s="181">
        <v>4.1051000000000002</v>
      </c>
      <c r="K1055" s="181">
        <v>1.9128000000000001</v>
      </c>
      <c r="L1055" s="181">
        <v>0.25469999999999998</v>
      </c>
      <c r="M1055" s="181">
        <v>11.075900000000001</v>
      </c>
      <c r="N1055" s="181">
        <v>20.845500000000001</v>
      </c>
      <c r="O1055" s="181">
        <v>11.313800000000001</v>
      </c>
      <c r="P1055" s="181">
        <v>11.539</v>
      </c>
      <c r="Q1055" s="181">
        <v>18.965499999999999</v>
      </c>
      <c r="R1055" s="181">
        <v>41.874099999999999</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920</v>
      </c>
      <c r="B1056" s="177" t="s">
        <v>936</v>
      </c>
      <c r="C1056" s="177">
        <v>119018</v>
      </c>
      <c r="D1056" s="180">
        <v>44651</v>
      </c>
      <c r="E1056" s="181">
        <v>736.00599999999997</v>
      </c>
      <c r="F1056" s="181">
        <v>-6.6500000000000004E-2</v>
      </c>
      <c r="G1056" s="181">
        <v>1.0219</v>
      </c>
      <c r="H1056" s="181">
        <v>1.0668</v>
      </c>
      <c r="I1056" s="181">
        <v>1.1116999999999999</v>
      </c>
      <c r="J1056" s="181">
        <v>4.1600999999999999</v>
      </c>
      <c r="K1056" s="181">
        <v>2.0640999999999998</v>
      </c>
      <c r="L1056" s="181">
        <v>0.55300000000000005</v>
      </c>
      <c r="M1056" s="181">
        <v>11.575900000000001</v>
      </c>
      <c r="N1056" s="181">
        <v>21.5564</v>
      </c>
      <c r="O1056" s="181">
        <v>11.9512</v>
      </c>
      <c r="P1056" s="181">
        <v>12.255800000000001</v>
      </c>
      <c r="Q1056" s="181">
        <v>13.5985</v>
      </c>
      <c r="R1056" s="181">
        <v>42.703299999999999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920</v>
      </c>
      <c r="B1057" s="177" t="s">
        <v>937</v>
      </c>
      <c r="C1057" s="177">
        <v>101594</v>
      </c>
      <c r="D1057" s="180">
        <v>44651</v>
      </c>
      <c r="E1057" s="181">
        <v>312.63479999999998</v>
      </c>
      <c r="F1057" s="181">
        <v>-0.247</v>
      </c>
      <c r="G1057" s="181">
        <v>1.7941</v>
      </c>
      <c r="H1057" s="181">
        <v>1.7282999999999999</v>
      </c>
      <c r="I1057" s="181">
        <v>0.90890000000000004</v>
      </c>
      <c r="J1057" s="181">
        <v>3.0146000000000002</v>
      </c>
      <c r="K1057" s="181">
        <v>-2.6009000000000002</v>
      </c>
      <c r="L1057" s="181">
        <v>-1.8871</v>
      </c>
      <c r="M1057" s="181">
        <v>7.8357000000000001</v>
      </c>
      <c r="N1057" s="181">
        <v>14.9123</v>
      </c>
      <c r="O1057" s="181">
        <v>14.1755</v>
      </c>
      <c r="P1057" s="181">
        <v>12.051399999999999</v>
      </c>
      <c r="Q1057" s="181">
        <v>19.506499999999999</v>
      </c>
      <c r="R1057" s="181">
        <v>37.582599999999999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920</v>
      </c>
      <c r="B1058" s="177" t="s">
        <v>938</v>
      </c>
      <c r="C1058" s="177">
        <v>120030</v>
      </c>
      <c r="D1058" s="180">
        <v>44651</v>
      </c>
      <c r="E1058" s="181">
        <v>336.68099999999998</v>
      </c>
      <c r="F1058" s="181">
        <v>-0.24440000000000001</v>
      </c>
      <c r="G1058" s="181">
        <v>1.802</v>
      </c>
      <c r="H1058" s="181">
        <v>1.7468999999999999</v>
      </c>
      <c r="I1058" s="181">
        <v>0.94620000000000004</v>
      </c>
      <c r="J1058" s="181">
        <v>3.0990000000000002</v>
      </c>
      <c r="K1058" s="181">
        <v>-2.3715000000000002</v>
      </c>
      <c r="L1058" s="181">
        <v>-1.4225000000000001</v>
      </c>
      <c r="M1058" s="181">
        <v>8.6027000000000005</v>
      </c>
      <c r="N1058" s="181">
        <v>16.000499999999999</v>
      </c>
      <c r="O1058" s="181">
        <v>15.2514</v>
      </c>
      <c r="P1058" s="181">
        <v>13.0097</v>
      </c>
      <c r="Q1058" s="181">
        <v>13.1715</v>
      </c>
      <c r="R1058" s="181">
        <v>38.885899999999999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920</v>
      </c>
      <c r="B1059" s="177" t="s">
        <v>939</v>
      </c>
      <c r="C1059" s="177">
        <v>108466</v>
      </c>
      <c r="D1059" s="180">
        <v>44651</v>
      </c>
      <c r="E1059" s="181">
        <v>65.58</v>
      </c>
      <c r="F1059" s="181">
        <v>-4.5699999999999998E-2</v>
      </c>
      <c r="G1059" s="181">
        <v>1.4228000000000001</v>
      </c>
      <c r="H1059" s="181">
        <v>1.3288</v>
      </c>
      <c r="I1059" s="181">
        <v>0.76829999999999998</v>
      </c>
      <c r="J1059" s="181">
        <v>2.919</v>
      </c>
      <c r="K1059" s="181">
        <v>0.55200000000000005</v>
      </c>
      <c r="L1059" s="181">
        <v>1.1256999999999999</v>
      </c>
      <c r="M1059" s="181">
        <v>13.3034</v>
      </c>
      <c r="N1059" s="181">
        <v>22.282299999999999</v>
      </c>
      <c r="O1059" s="181">
        <v>15.8232</v>
      </c>
      <c r="P1059" s="181">
        <v>13.8056</v>
      </c>
      <c r="Q1059" s="181">
        <v>14.529500000000001</v>
      </c>
      <c r="R1059" s="181">
        <v>43.628399999999999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920</v>
      </c>
      <c r="B1060" s="177" t="s">
        <v>940</v>
      </c>
      <c r="C1060" s="177">
        <v>120586</v>
      </c>
      <c r="D1060" s="180">
        <v>44651</v>
      </c>
      <c r="E1060" s="181">
        <v>70.64</v>
      </c>
      <c r="F1060" s="181">
        <v>-4.2500000000000003E-2</v>
      </c>
      <c r="G1060" s="181">
        <v>1.4214</v>
      </c>
      <c r="H1060" s="181">
        <v>1.3341000000000001</v>
      </c>
      <c r="I1060" s="181">
        <v>0.78469999999999995</v>
      </c>
      <c r="J1060" s="181">
        <v>2.9887999999999999</v>
      </c>
      <c r="K1060" s="181">
        <v>0.71289999999999998</v>
      </c>
      <c r="L1060" s="181">
        <v>1.4504999999999999</v>
      </c>
      <c r="M1060" s="181">
        <v>13.8253</v>
      </c>
      <c r="N1060" s="181">
        <v>23.023299999999999</v>
      </c>
      <c r="O1060" s="181">
        <v>16.541</v>
      </c>
      <c r="P1060" s="181">
        <v>14.673500000000001</v>
      </c>
      <c r="Q1060" s="181">
        <v>15.553699999999999</v>
      </c>
      <c r="R1060" s="181">
        <v>44.544899999999998</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920</v>
      </c>
      <c r="B1061" s="177" t="s">
        <v>941</v>
      </c>
      <c r="C1061" s="177">
        <v>117311</v>
      </c>
      <c r="D1061" s="180">
        <v>44651</v>
      </c>
      <c r="E1061" s="181">
        <v>39.25</v>
      </c>
      <c r="F1061" s="181">
        <v>-0.15260000000000001</v>
      </c>
      <c r="G1061" s="181">
        <v>1.5261</v>
      </c>
      <c r="H1061" s="181">
        <v>1.3165</v>
      </c>
      <c r="I1061" s="181">
        <v>0.9516</v>
      </c>
      <c r="J1061" s="181">
        <v>3.4801000000000002</v>
      </c>
      <c r="K1061" s="181">
        <v>-0.48170000000000002</v>
      </c>
      <c r="L1061" s="181">
        <v>-1.0837000000000001</v>
      </c>
      <c r="M1061" s="181">
        <v>11.982900000000001</v>
      </c>
      <c r="N1061" s="181">
        <v>23.817</v>
      </c>
      <c r="O1061" s="181">
        <v>17.9939</v>
      </c>
      <c r="P1061" s="181">
        <v>12.6805</v>
      </c>
      <c r="Q1061" s="181">
        <v>14.839700000000001</v>
      </c>
      <c r="R1061" s="181">
        <v>41.619900000000001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920</v>
      </c>
      <c r="B1062" s="177" t="s">
        <v>942</v>
      </c>
      <c r="C1062" s="177">
        <v>118344</v>
      </c>
      <c r="D1062" s="180">
        <v>44651</v>
      </c>
      <c r="E1062" s="181">
        <v>43.46</v>
      </c>
      <c r="F1062" s="181">
        <v>-0.1608</v>
      </c>
      <c r="G1062" s="181">
        <v>1.5183</v>
      </c>
      <c r="H1062" s="181">
        <v>1.329</v>
      </c>
      <c r="I1062" s="181">
        <v>0.9758</v>
      </c>
      <c r="J1062" s="181">
        <v>3.5748000000000002</v>
      </c>
      <c r="K1062" s="181">
        <v>-0.20669999999999999</v>
      </c>
      <c r="L1062" s="181">
        <v>-0.48089999999999999</v>
      </c>
      <c r="M1062" s="181">
        <v>13.0593</v>
      </c>
      <c r="N1062" s="181">
        <v>25.3172</v>
      </c>
      <c r="O1062" s="181">
        <v>19.4223</v>
      </c>
      <c r="P1062" s="181">
        <v>14.309200000000001</v>
      </c>
      <c r="Q1062" s="181">
        <v>14.7843</v>
      </c>
      <c r="R1062" s="181">
        <v>43.245800000000003</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920</v>
      </c>
      <c r="B1063" s="177" t="s">
        <v>943</v>
      </c>
      <c r="C1063" s="177">
        <v>118479</v>
      </c>
      <c r="D1063" s="180">
        <v>44651</v>
      </c>
      <c r="E1063" s="181">
        <v>54.33</v>
      </c>
      <c r="F1063" s="181">
        <v>-0.29360000000000003</v>
      </c>
      <c r="G1063" s="181">
        <v>1.5135000000000001</v>
      </c>
      <c r="H1063" s="181">
        <v>1.3619000000000001</v>
      </c>
      <c r="I1063" s="181">
        <v>0.2399</v>
      </c>
      <c r="J1063" s="181">
        <v>1.8369</v>
      </c>
      <c r="K1063" s="181">
        <v>-2.2490000000000001</v>
      </c>
      <c r="L1063" s="181">
        <v>-0.1837</v>
      </c>
      <c r="M1063" s="181">
        <v>11.9975</v>
      </c>
      <c r="N1063" s="181">
        <v>20.305599999999998</v>
      </c>
      <c r="O1063" s="181">
        <v>16.069800000000001</v>
      </c>
      <c r="P1063" s="181">
        <v>14.067600000000001</v>
      </c>
      <c r="Q1063" s="181">
        <v>13.2377</v>
      </c>
      <c r="R1063" s="181">
        <v>40.048999999999999</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920</v>
      </c>
      <c r="B1064" s="177" t="s">
        <v>944</v>
      </c>
      <c r="C1064" s="177">
        <v>108799</v>
      </c>
      <c r="D1064" s="180">
        <v>44651</v>
      </c>
      <c r="E1064" s="181">
        <v>49.22</v>
      </c>
      <c r="F1064" s="181">
        <v>-0.28360000000000002</v>
      </c>
      <c r="G1064" s="181">
        <v>1.5264</v>
      </c>
      <c r="H1064" s="181">
        <v>1.3383</v>
      </c>
      <c r="I1064" s="181">
        <v>0.2036</v>
      </c>
      <c r="J1064" s="181">
        <v>1.7363</v>
      </c>
      <c r="K1064" s="181">
        <v>-2.5539000000000001</v>
      </c>
      <c r="L1064" s="181">
        <v>-0.80610000000000004</v>
      </c>
      <c r="M1064" s="181">
        <v>10.9558</v>
      </c>
      <c r="N1064" s="181">
        <v>18.860199999999999</v>
      </c>
      <c r="O1064" s="181">
        <v>14.8001</v>
      </c>
      <c r="P1064" s="181">
        <v>12.9025</v>
      </c>
      <c r="Q1064" s="181">
        <v>10.599500000000001</v>
      </c>
      <c r="R1064" s="181">
        <v>38.389899999999997</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920</v>
      </c>
      <c r="B1065" s="177" t="s">
        <v>945</v>
      </c>
      <c r="C1065" s="177">
        <v>119133</v>
      </c>
      <c r="D1065" s="180">
        <v>44651</v>
      </c>
      <c r="E1065" s="181">
        <v>32.42</v>
      </c>
      <c r="F1065" s="181">
        <v>-9.2399999999999996E-2</v>
      </c>
      <c r="G1065" s="181">
        <v>1.8535999999999999</v>
      </c>
      <c r="H1065" s="181">
        <v>1.6939</v>
      </c>
      <c r="I1065" s="181">
        <v>0.8085</v>
      </c>
      <c r="J1065" s="181">
        <v>3.3801000000000001</v>
      </c>
      <c r="K1065" s="181">
        <v>-1.0982000000000001</v>
      </c>
      <c r="L1065" s="181">
        <v>-2.1726000000000001</v>
      </c>
      <c r="M1065" s="181">
        <v>8.6461000000000006</v>
      </c>
      <c r="N1065" s="181">
        <v>15.046099999999999</v>
      </c>
      <c r="O1065" s="181">
        <v>11.590299999999999</v>
      </c>
      <c r="P1065" s="181">
        <v>11.8307</v>
      </c>
      <c r="Q1065" s="181">
        <v>12.721399999999999</v>
      </c>
      <c r="R1065" s="181">
        <v>34.056600000000003</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920</v>
      </c>
      <c r="B1066" s="177" t="s">
        <v>1937</v>
      </c>
      <c r="C1066" s="177">
        <v>116547</v>
      </c>
      <c r="D1066" s="180">
        <v>44651</v>
      </c>
      <c r="E1066" s="181">
        <v>28.25</v>
      </c>
      <c r="F1066" s="181">
        <v>-0.1061</v>
      </c>
      <c r="G1066" s="181">
        <v>1.8385</v>
      </c>
      <c r="H1066" s="181">
        <v>1.6553</v>
      </c>
      <c r="I1066" s="181">
        <v>0.74890000000000001</v>
      </c>
      <c r="J1066" s="181">
        <v>3.2528999999999999</v>
      </c>
      <c r="K1066" s="181">
        <v>-1.4649000000000001</v>
      </c>
      <c r="L1066" s="181">
        <v>-2.8542000000000001</v>
      </c>
      <c r="M1066" s="181">
        <v>7.5370999999999997</v>
      </c>
      <c r="N1066" s="181">
        <v>13.453799999999999</v>
      </c>
      <c r="O1066" s="181">
        <v>9.9966000000000008</v>
      </c>
      <c r="P1066" s="181">
        <v>10.171900000000001</v>
      </c>
      <c r="Q1066" s="181">
        <v>10.7818</v>
      </c>
      <c r="R1066" s="181">
        <v>32.094799999999999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920</v>
      </c>
      <c r="B1067" s="177" t="s">
        <v>946</v>
      </c>
      <c r="C1067" s="177">
        <v>112098</v>
      </c>
      <c r="D1067" s="180">
        <v>44651</v>
      </c>
      <c r="E1067" s="181">
        <v>43.9</v>
      </c>
      <c r="F1067" s="181">
        <v>-0.18190000000000001</v>
      </c>
      <c r="G1067" s="181">
        <v>1.9271</v>
      </c>
      <c r="H1067" s="181">
        <v>2.093</v>
      </c>
      <c r="I1067" s="181">
        <v>1.2686999999999999</v>
      </c>
      <c r="J1067" s="181">
        <v>2.4504000000000001</v>
      </c>
      <c r="K1067" s="181">
        <v>-2.8331</v>
      </c>
      <c r="L1067" s="181">
        <v>-1.304</v>
      </c>
      <c r="M1067" s="181">
        <v>12.6219</v>
      </c>
      <c r="N1067" s="181">
        <v>24.3626</v>
      </c>
      <c r="O1067" s="181">
        <v>15.138299999999999</v>
      </c>
      <c r="P1067" s="181">
        <v>13.257</v>
      </c>
      <c r="Q1067" s="181">
        <v>12.4405</v>
      </c>
      <c r="R1067" s="181">
        <v>40.972499999999997</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920</v>
      </c>
      <c r="B1068" s="177" t="s">
        <v>947</v>
      </c>
      <c r="C1068" s="177">
        <v>120392</v>
      </c>
      <c r="D1068" s="180">
        <v>44651</v>
      </c>
      <c r="E1068" s="181">
        <v>50.27</v>
      </c>
      <c r="F1068" s="181">
        <v>-0.1787</v>
      </c>
      <c r="G1068" s="181">
        <v>1.9469000000000001</v>
      </c>
      <c r="H1068" s="181">
        <v>2.1333000000000002</v>
      </c>
      <c r="I1068" s="181">
        <v>1.3304</v>
      </c>
      <c r="J1068" s="181">
        <v>2.5918000000000001</v>
      </c>
      <c r="K1068" s="181">
        <v>-2.4830000000000001</v>
      </c>
      <c r="L1068" s="181">
        <v>-0.5736</v>
      </c>
      <c r="M1068" s="181">
        <v>13.861800000000001</v>
      </c>
      <c r="N1068" s="181">
        <v>26.116399999999999</v>
      </c>
      <c r="O1068" s="181">
        <v>16.695599999999999</v>
      </c>
      <c r="P1068" s="181">
        <v>14.9848</v>
      </c>
      <c r="Q1068" s="181">
        <v>15.726100000000001</v>
      </c>
      <c r="R1068" s="181">
        <v>42.863799999999998</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920</v>
      </c>
      <c r="B1069" s="177" t="s">
        <v>1812</v>
      </c>
      <c r="C1069" s="177">
        <v>148353</v>
      </c>
      <c r="D1069" s="180">
        <v>44651</v>
      </c>
      <c r="E1069" s="181">
        <v>12.049799999999999</v>
      </c>
      <c r="F1069" s="181">
        <v>-6.1400000000000003E-2</v>
      </c>
      <c r="G1069" s="181">
        <v>1.5934999999999999</v>
      </c>
      <c r="H1069" s="181">
        <v>1.7763</v>
      </c>
      <c r="I1069" s="181">
        <v>0.89259999999999995</v>
      </c>
      <c r="J1069" s="181">
        <v>-0.16569999999999999</v>
      </c>
      <c r="K1069" s="181">
        <v>-4.2694000000000001</v>
      </c>
      <c r="L1069" s="181">
        <v>-6.4898999999999996</v>
      </c>
      <c r="M1069" s="181">
        <v>5.1787000000000001</v>
      </c>
      <c r="N1069" s="181">
        <v>10.9068</v>
      </c>
      <c r="O1069" s="181"/>
      <c r="P1069" s="181"/>
      <c r="Q1069" s="181">
        <v>15.8718</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920</v>
      </c>
      <c r="B1070" s="177" t="s">
        <v>1813</v>
      </c>
      <c r="C1070" s="177">
        <v>148351</v>
      </c>
      <c r="D1070" s="180">
        <v>44651</v>
      </c>
      <c r="E1070" s="181">
        <v>11.710599999999999</v>
      </c>
      <c r="F1070" s="181">
        <v>-6.83E-2</v>
      </c>
      <c r="G1070" s="181">
        <v>1.5733999999999999</v>
      </c>
      <c r="H1070" s="181">
        <v>1.7304999999999999</v>
      </c>
      <c r="I1070" s="181">
        <v>0.80310000000000004</v>
      </c>
      <c r="J1070" s="181">
        <v>-0.3599</v>
      </c>
      <c r="K1070" s="181">
        <v>-4.7640000000000002</v>
      </c>
      <c r="L1070" s="181">
        <v>-7.4744000000000002</v>
      </c>
      <c r="M1070" s="181">
        <v>3.4971999999999999</v>
      </c>
      <c r="N1070" s="181">
        <v>8.4265000000000008</v>
      </c>
      <c r="O1070" s="181"/>
      <c r="P1070" s="181"/>
      <c r="Q1070" s="181">
        <v>13.287100000000001</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920</v>
      </c>
      <c r="B1071" s="177" t="s">
        <v>948</v>
      </c>
      <c r="C1071" s="177">
        <v>100219</v>
      </c>
      <c r="D1071" s="180">
        <v>44651</v>
      </c>
      <c r="E1071" s="181">
        <v>98.284800000000004</v>
      </c>
      <c r="F1071" s="181">
        <v>-9.2700000000000005E-2</v>
      </c>
      <c r="G1071" s="181">
        <v>1.5422</v>
      </c>
      <c r="H1071" s="181">
        <v>1.3426</v>
      </c>
      <c r="I1071" s="181">
        <v>1.4834000000000001</v>
      </c>
      <c r="J1071" s="181">
        <v>4.8517999999999999</v>
      </c>
      <c r="K1071" s="181">
        <v>-0.91900000000000004</v>
      </c>
      <c r="L1071" s="181">
        <v>0.41980000000000001</v>
      </c>
      <c r="M1071" s="181">
        <v>11.6412</v>
      </c>
      <c r="N1071" s="181">
        <v>18.639600000000002</v>
      </c>
      <c r="O1071" s="181">
        <v>13.9725</v>
      </c>
      <c r="P1071" s="181">
        <v>10.97</v>
      </c>
      <c r="Q1071" s="181">
        <v>8.8269000000000002</v>
      </c>
      <c r="R1071" s="181">
        <v>27.873000000000001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920</v>
      </c>
      <c r="B1072" s="177" t="s">
        <v>949</v>
      </c>
      <c r="C1072" s="177">
        <v>120490</v>
      </c>
      <c r="D1072" s="180">
        <v>44651</v>
      </c>
      <c r="E1072" s="181">
        <v>108.4427</v>
      </c>
      <c r="F1072" s="181">
        <v>-9.4399999999999998E-2</v>
      </c>
      <c r="G1072" s="181">
        <v>1.5446</v>
      </c>
      <c r="H1072" s="181">
        <v>1.3532</v>
      </c>
      <c r="I1072" s="181">
        <v>1.5085</v>
      </c>
      <c r="J1072" s="181">
        <v>4.8902999999999999</v>
      </c>
      <c r="K1072" s="181">
        <v>-0.73629999999999995</v>
      </c>
      <c r="L1072" s="181">
        <v>0.87919999999999998</v>
      </c>
      <c r="M1072" s="181">
        <v>12.4633</v>
      </c>
      <c r="N1072" s="181">
        <v>19.8413</v>
      </c>
      <c r="O1072" s="181">
        <v>15.139099999999999</v>
      </c>
      <c r="P1072" s="181">
        <v>12.077500000000001</v>
      </c>
      <c r="Q1072" s="181">
        <v>12.5967</v>
      </c>
      <c r="R1072" s="181">
        <v>29.227599999999999</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920</v>
      </c>
      <c r="B1073" s="177" t="s">
        <v>1814</v>
      </c>
      <c r="C1073" s="177">
        <v>114458</v>
      </c>
      <c r="D1073" s="180">
        <v>44651</v>
      </c>
      <c r="E1073" s="181">
        <v>368.63400000000001</v>
      </c>
      <c r="F1073" s="181">
        <v>6.2399999999999997E-2</v>
      </c>
      <c r="G1073" s="181">
        <v>1.901</v>
      </c>
      <c r="H1073" s="181">
        <v>2.0419999999999998</v>
      </c>
      <c r="I1073" s="181">
        <v>1.5423</v>
      </c>
      <c r="J1073" s="181">
        <v>3.5634000000000001</v>
      </c>
      <c r="K1073" s="181">
        <v>-1.8345</v>
      </c>
      <c r="L1073" s="181">
        <v>-2.8671000000000002</v>
      </c>
      <c r="M1073" s="181">
        <v>7.9913999999999996</v>
      </c>
      <c r="N1073" s="181">
        <v>17.333600000000001</v>
      </c>
      <c r="O1073" s="181">
        <v>16.2516</v>
      </c>
      <c r="P1073" s="181">
        <v>13.390599999999999</v>
      </c>
      <c r="Q1073" s="181">
        <v>19.5505</v>
      </c>
      <c r="R1073" s="181">
        <v>41.669499999999999</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920</v>
      </c>
      <c r="B1074" s="177" t="s">
        <v>1815</v>
      </c>
      <c r="C1074" s="177">
        <v>120152</v>
      </c>
      <c r="D1074" s="180">
        <v>44651</v>
      </c>
      <c r="E1074" s="181">
        <v>407.47800000000001</v>
      </c>
      <c r="F1074" s="181">
        <v>6.5799999999999997E-2</v>
      </c>
      <c r="G1074" s="181">
        <v>1.9113</v>
      </c>
      <c r="H1074" s="181">
        <v>2.0670000000000002</v>
      </c>
      <c r="I1074" s="181">
        <v>1.5904</v>
      </c>
      <c r="J1074" s="181">
        <v>3.6713</v>
      </c>
      <c r="K1074" s="181">
        <v>-1.5318000000000001</v>
      </c>
      <c r="L1074" s="181">
        <v>-2.2584</v>
      </c>
      <c r="M1074" s="181">
        <v>8.9983000000000004</v>
      </c>
      <c r="N1074" s="181">
        <v>18.782</v>
      </c>
      <c r="O1074" s="181">
        <v>17.6068</v>
      </c>
      <c r="P1074" s="181">
        <v>14.7362</v>
      </c>
      <c r="Q1074" s="181">
        <v>15.084899999999999</v>
      </c>
      <c r="R1074" s="181">
        <v>43.369399999999999</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920</v>
      </c>
      <c r="B1075" s="177" t="s">
        <v>1891</v>
      </c>
      <c r="C1075" s="177">
        <v>114457</v>
      </c>
      <c r="D1075" s="180">
        <v>44651</v>
      </c>
      <c r="E1075" s="181">
        <v>491.848473855267</v>
      </c>
      <c r="F1075" s="181">
        <v>6.3100000000000003E-2</v>
      </c>
      <c r="G1075" s="181">
        <v>1.9016</v>
      </c>
      <c r="H1075" s="181">
        <v>2.0415000000000001</v>
      </c>
      <c r="I1075" s="181">
        <v>1.5427999999999999</v>
      </c>
      <c r="J1075" s="181">
        <v>3.5627</v>
      </c>
      <c r="K1075" s="181">
        <v>-1.8340000000000001</v>
      </c>
      <c r="L1075" s="181">
        <v>-2.8658999999999999</v>
      </c>
      <c r="M1075" s="181">
        <v>7.9905999999999997</v>
      </c>
      <c r="N1075" s="181">
        <v>17.334499999999998</v>
      </c>
      <c r="O1075" s="181">
        <v>15.9041</v>
      </c>
      <c r="P1075" s="181">
        <v>13.075900000000001</v>
      </c>
      <c r="Q1075" s="181">
        <v>18.224900000000002</v>
      </c>
      <c r="R1075" s="181">
        <v>41.669899999999998</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920</v>
      </c>
      <c r="B1076" s="177" t="s">
        <v>1892</v>
      </c>
      <c r="C1076" s="177">
        <v>120153</v>
      </c>
      <c r="D1076" s="180">
        <v>44651</v>
      </c>
      <c r="E1076" s="181">
        <v>112.055577776113</v>
      </c>
      <c r="F1076" s="181">
        <v>6.5000000000000002E-2</v>
      </c>
      <c r="G1076" s="181">
        <v>1.91</v>
      </c>
      <c r="H1076" s="181">
        <v>2.0663</v>
      </c>
      <c r="I1076" s="181">
        <v>1.5891999999999999</v>
      </c>
      <c r="J1076" s="181">
        <v>3.6705000000000001</v>
      </c>
      <c r="K1076" s="181">
        <v>-1.5329999999999999</v>
      </c>
      <c r="L1076" s="181">
        <v>-2.2599</v>
      </c>
      <c r="M1076" s="181">
        <v>8.9963999999999995</v>
      </c>
      <c r="N1076" s="181">
        <v>18.781500000000001</v>
      </c>
      <c r="O1076" s="181">
        <v>17.260200000000001</v>
      </c>
      <c r="P1076" s="181">
        <v>14.4253</v>
      </c>
      <c r="Q1076" s="181">
        <v>14.643000000000001</v>
      </c>
      <c r="R1076" s="181">
        <v>43.37</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920</v>
      </c>
      <c r="B1077" s="177" t="s">
        <v>950</v>
      </c>
      <c r="C1077" s="177">
        <v>119308</v>
      </c>
      <c r="D1077" s="180">
        <v>44651</v>
      </c>
      <c r="E1077" s="181">
        <v>43.213000000000001</v>
      </c>
      <c r="F1077" s="181">
        <v>-0.20319999999999999</v>
      </c>
      <c r="G1077" s="181">
        <v>1.4128000000000001</v>
      </c>
      <c r="H1077" s="181">
        <v>1.3509</v>
      </c>
      <c r="I1077" s="181">
        <v>0.98150000000000004</v>
      </c>
      <c r="J1077" s="181">
        <v>3.7378</v>
      </c>
      <c r="K1077" s="181">
        <v>-1.042</v>
      </c>
      <c r="L1077" s="181">
        <v>-1.6074999999999999</v>
      </c>
      <c r="M1077" s="181">
        <v>9.4526000000000003</v>
      </c>
      <c r="N1077" s="181">
        <v>18.437200000000001</v>
      </c>
      <c r="O1077" s="181">
        <v>15.145099999999999</v>
      </c>
      <c r="P1077" s="181">
        <v>12.988899999999999</v>
      </c>
      <c r="Q1077" s="181">
        <v>13.8934</v>
      </c>
      <c r="R1077" s="181">
        <v>39.198700000000002</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920</v>
      </c>
      <c r="B1078" s="177" t="s">
        <v>951</v>
      </c>
      <c r="C1078" s="177">
        <v>118069</v>
      </c>
      <c r="D1078" s="180">
        <v>44651</v>
      </c>
      <c r="E1078" s="181">
        <v>40.228000000000002</v>
      </c>
      <c r="F1078" s="181">
        <v>-0.2059</v>
      </c>
      <c r="G1078" s="181">
        <v>1.4066000000000001</v>
      </c>
      <c r="H1078" s="181">
        <v>1.3325</v>
      </c>
      <c r="I1078" s="181">
        <v>0.94599999999999995</v>
      </c>
      <c r="J1078" s="181">
        <v>3.6509999999999998</v>
      </c>
      <c r="K1078" s="181">
        <v>-1.2761</v>
      </c>
      <c r="L1078" s="181">
        <v>-2.0764</v>
      </c>
      <c r="M1078" s="181">
        <v>8.6684999999999999</v>
      </c>
      <c r="N1078" s="181">
        <v>17.313600000000001</v>
      </c>
      <c r="O1078" s="181">
        <v>14.119199999999999</v>
      </c>
      <c r="P1078" s="181">
        <v>12.022</v>
      </c>
      <c r="Q1078" s="181">
        <v>10.114800000000001</v>
      </c>
      <c r="R1078" s="181">
        <v>37.914200000000001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920</v>
      </c>
      <c r="B1079" s="177" t="s">
        <v>952</v>
      </c>
      <c r="C1079" s="177">
        <v>120267</v>
      </c>
      <c r="D1079" s="180">
        <v>44651</v>
      </c>
      <c r="E1079" s="181">
        <v>44.330800000000004</v>
      </c>
      <c r="F1079" s="181">
        <v>-0.1734</v>
      </c>
      <c r="G1079" s="181">
        <v>1.5562</v>
      </c>
      <c r="H1079" s="181">
        <v>1.613</v>
      </c>
      <c r="I1079" s="181">
        <v>0.65510000000000002</v>
      </c>
      <c r="J1079" s="181">
        <v>2.0981000000000001</v>
      </c>
      <c r="K1079" s="181">
        <v>-1.4437</v>
      </c>
      <c r="L1079" s="181">
        <v>-1.2665999999999999</v>
      </c>
      <c r="M1079" s="181">
        <v>11.585800000000001</v>
      </c>
      <c r="N1079" s="181">
        <v>21.4832</v>
      </c>
      <c r="O1079" s="181">
        <v>17.046700000000001</v>
      </c>
      <c r="P1079" s="181">
        <v>14.150499999999999</v>
      </c>
      <c r="Q1079" s="181">
        <v>13.7919</v>
      </c>
      <c r="R1079" s="181">
        <v>35.808300000000003</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920</v>
      </c>
      <c r="B1080" s="177" t="s">
        <v>1930</v>
      </c>
      <c r="C1080" s="177">
        <v>106871</v>
      </c>
      <c r="D1080" s="180">
        <v>44651</v>
      </c>
      <c r="E1080" s="181">
        <v>45.025869938927798</v>
      </c>
      <c r="F1080" s="181">
        <v>-0.1772</v>
      </c>
      <c r="G1080" s="181">
        <v>1.5446</v>
      </c>
      <c r="H1080" s="181">
        <v>1.5857000000000001</v>
      </c>
      <c r="I1080" s="181">
        <v>0.60109999999999997</v>
      </c>
      <c r="J1080" s="181">
        <v>1.9770000000000001</v>
      </c>
      <c r="K1080" s="181">
        <v>-1.7674000000000001</v>
      </c>
      <c r="L1080" s="181">
        <v>-1.9386000000000001</v>
      </c>
      <c r="M1080" s="181">
        <v>10.401199999999999</v>
      </c>
      <c r="N1080" s="181">
        <v>19.697299999999998</v>
      </c>
      <c r="O1080" s="181">
        <v>15.6645</v>
      </c>
      <c r="P1080" s="181">
        <v>12.806100000000001</v>
      </c>
      <c r="Q1080" s="181">
        <v>10.4034</v>
      </c>
      <c r="R1080" s="181">
        <v>34.019199999999998</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920</v>
      </c>
      <c r="B1081" s="177" t="s">
        <v>953</v>
      </c>
      <c r="C1081" s="177">
        <v>146549</v>
      </c>
      <c r="D1081" s="180">
        <v>44651</v>
      </c>
      <c r="E1081" s="181">
        <v>16.392399999999999</v>
      </c>
      <c r="F1081" s="181">
        <v>-6.1600000000000002E-2</v>
      </c>
      <c r="G1081" s="181">
        <v>1.4074</v>
      </c>
      <c r="H1081" s="181">
        <v>1.5569</v>
      </c>
      <c r="I1081" s="181">
        <v>1.1763999999999999</v>
      </c>
      <c r="J1081" s="181">
        <v>3.4599000000000002</v>
      </c>
      <c r="K1081" s="181">
        <v>-0.32590000000000002</v>
      </c>
      <c r="L1081" s="181">
        <v>-0.23980000000000001</v>
      </c>
      <c r="M1081" s="181">
        <v>10.231400000000001</v>
      </c>
      <c r="N1081" s="181">
        <v>21.0611</v>
      </c>
      <c r="O1081" s="181">
        <v>17.482800000000001</v>
      </c>
      <c r="P1081" s="181"/>
      <c r="Q1081" s="181">
        <v>17.6126</v>
      </c>
      <c r="R1081" s="181">
        <v>42.674100000000003</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920</v>
      </c>
      <c r="B1082" s="177" t="s">
        <v>954</v>
      </c>
      <c r="C1082" s="177">
        <v>146551</v>
      </c>
      <c r="D1082" s="180">
        <v>44651</v>
      </c>
      <c r="E1082" s="181">
        <v>15.483000000000001</v>
      </c>
      <c r="F1082" s="181">
        <v>-6.5799999999999997E-2</v>
      </c>
      <c r="G1082" s="181">
        <v>1.3942000000000001</v>
      </c>
      <c r="H1082" s="181">
        <v>1.5259</v>
      </c>
      <c r="I1082" s="181">
        <v>1.1141000000000001</v>
      </c>
      <c r="J1082" s="181">
        <v>3.3081999999999998</v>
      </c>
      <c r="K1082" s="181">
        <v>-0.77290000000000003</v>
      </c>
      <c r="L1082" s="181">
        <v>-1.1459999999999999</v>
      </c>
      <c r="M1082" s="181">
        <v>8.7594999999999992</v>
      </c>
      <c r="N1082" s="181">
        <v>18.928899999999999</v>
      </c>
      <c r="O1082" s="181">
        <v>15.316800000000001</v>
      </c>
      <c r="P1082" s="181"/>
      <c r="Q1082" s="181">
        <v>15.4297</v>
      </c>
      <c r="R1082" s="181">
        <v>40.159700000000001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920</v>
      </c>
      <c r="B1083" s="177" t="s">
        <v>955</v>
      </c>
      <c r="C1083" s="177">
        <v>118825</v>
      </c>
      <c r="D1083" s="180">
        <v>44651</v>
      </c>
      <c r="E1083" s="181">
        <v>84.436999999999998</v>
      </c>
      <c r="F1083" s="181">
        <v>-7.5700000000000003E-2</v>
      </c>
      <c r="G1083" s="181">
        <v>1.8011999999999999</v>
      </c>
      <c r="H1083" s="181">
        <v>1.4978</v>
      </c>
      <c r="I1083" s="181">
        <v>0.92149999999999999</v>
      </c>
      <c r="J1083" s="181">
        <v>3.5274999999999999</v>
      </c>
      <c r="K1083" s="181">
        <v>-1.5415000000000001</v>
      </c>
      <c r="L1083" s="181">
        <v>-1.9634</v>
      </c>
      <c r="M1083" s="181">
        <v>9.5033999999999992</v>
      </c>
      <c r="N1083" s="181">
        <v>19.446899999999999</v>
      </c>
      <c r="O1083" s="181">
        <v>16.040199999999999</v>
      </c>
      <c r="P1083" s="181">
        <v>15.299799999999999</v>
      </c>
      <c r="Q1083" s="181">
        <v>17.625</v>
      </c>
      <c r="R1083" s="181">
        <v>42.722900000000003</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920</v>
      </c>
      <c r="B1084" s="177" t="s">
        <v>956</v>
      </c>
      <c r="C1084" s="177">
        <v>107578</v>
      </c>
      <c r="D1084" s="180">
        <v>44651</v>
      </c>
      <c r="E1084" s="181">
        <v>77.414000000000001</v>
      </c>
      <c r="F1084" s="181">
        <v>-7.7399999999999997E-2</v>
      </c>
      <c r="G1084" s="181">
        <v>1.7948999999999999</v>
      </c>
      <c r="H1084" s="181">
        <v>1.48</v>
      </c>
      <c r="I1084" s="181">
        <v>0.88349999999999995</v>
      </c>
      <c r="J1084" s="181">
        <v>3.4392999999999998</v>
      </c>
      <c r="K1084" s="181">
        <v>-1.7925</v>
      </c>
      <c r="L1084" s="181">
        <v>-2.4767000000000001</v>
      </c>
      <c r="M1084" s="181">
        <v>8.6344999999999992</v>
      </c>
      <c r="N1084" s="181">
        <v>18.180299999999999</v>
      </c>
      <c r="O1084" s="181">
        <v>14.7866</v>
      </c>
      <c r="P1084" s="181">
        <v>14.1714</v>
      </c>
      <c r="Q1084" s="181">
        <v>15.744300000000001</v>
      </c>
      <c r="R1084" s="181">
        <v>41.189900000000002</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920</v>
      </c>
      <c r="B1085" s="177" t="s">
        <v>1918</v>
      </c>
      <c r="C1085" s="177">
        <v>119148</v>
      </c>
      <c r="D1085" s="180">
        <v>44651</v>
      </c>
      <c r="E1085" s="181">
        <v>38.038200000000003</v>
      </c>
      <c r="F1085" s="181">
        <v>-5.62E-2</v>
      </c>
      <c r="G1085" s="181">
        <v>1.8493999999999999</v>
      </c>
      <c r="H1085" s="181">
        <v>1.5094000000000001</v>
      </c>
      <c r="I1085" s="181">
        <v>0.7581</v>
      </c>
      <c r="J1085" s="181">
        <v>2.7829000000000002</v>
      </c>
      <c r="K1085" s="181">
        <v>-3.2717000000000001</v>
      </c>
      <c r="L1085" s="181">
        <v>-2.2298</v>
      </c>
      <c r="M1085" s="181">
        <v>8.4926999999999992</v>
      </c>
      <c r="N1085" s="181">
        <v>18.976099999999999</v>
      </c>
      <c r="O1085" s="181">
        <v>15.196300000000001</v>
      </c>
      <c r="P1085" s="181">
        <v>12.3599</v>
      </c>
      <c r="Q1085" s="181">
        <v>13.4458</v>
      </c>
      <c r="R1085" s="181">
        <v>42.301000000000002</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920</v>
      </c>
      <c r="B1086" s="177" t="s">
        <v>1976</v>
      </c>
      <c r="C1086" s="177">
        <v>115790</v>
      </c>
      <c r="D1086" s="180">
        <v>44651</v>
      </c>
      <c r="E1086" s="181">
        <v>33.2042</v>
      </c>
      <c r="F1086" s="181">
        <v>-6.2600000000000003E-2</v>
      </c>
      <c r="G1086" s="181">
        <v>1.8306</v>
      </c>
      <c r="H1086" s="181">
        <v>1.5177</v>
      </c>
      <c r="I1086" s="181">
        <v>0.72319999999999995</v>
      </c>
      <c r="J1086" s="181">
        <v>2.6398999999999999</v>
      </c>
      <c r="K1086" s="181">
        <v>-3.7565</v>
      </c>
      <c r="L1086" s="181">
        <v>-3.27</v>
      </c>
      <c r="M1086" s="181">
        <v>6.7862</v>
      </c>
      <c r="N1086" s="181">
        <v>16.470800000000001</v>
      </c>
      <c r="O1086" s="181">
        <v>13.0837</v>
      </c>
      <c r="P1086" s="181">
        <v>10.5367</v>
      </c>
      <c r="Q1086" s="181">
        <v>12.0932</v>
      </c>
      <c r="R1086" s="181">
        <v>39.4345</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920</v>
      </c>
      <c r="B1087" s="177" t="s">
        <v>957</v>
      </c>
      <c r="C1087" s="177">
        <v>106235</v>
      </c>
      <c r="D1087" s="180">
        <v>44651</v>
      </c>
      <c r="E1087" s="181">
        <v>50.681600000000003</v>
      </c>
      <c r="F1087" s="181">
        <v>-0.1173</v>
      </c>
      <c r="G1087" s="181">
        <v>1.5726</v>
      </c>
      <c r="H1087" s="181">
        <v>1.8774999999999999</v>
      </c>
      <c r="I1087" s="181">
        <v>1.9035</v>
      </c>
      <c r="J1087" s="181">
        <v>5.3426</v>
      </c>
      <c r="K1087" s="181">
        <v>2.2917999999999998</v>
      </c>
      <c r="L1087" s="181">
        <v>0.91920000000000002</v>
      </c>
      <c r="M1087" s="181">
        <v>14.659599999999999</v>
      </c>
      <c r="N1087" s="181">
        <v>25.071200000000001</v>
      </c>
      <c r="O1087" s="181">
        <v>12.643800000000001</v>
      </c>
      <c r="P1087" s="181">
        <v>12.858000000000001</v>
      </c>
      <c r="Q1087" s="181">
        <v>11.7112</v>
      </c>
      <c r="R1087" s="181">
        <v>44.818100000000001</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920</v>
      </c>
      <c r="B1088" s="177" t="s">
        <v>958</v>
      </c>
      <c r="C1088" s="177">
        <v>118632</v>
      </c>
      <c r="D1088" s="180">
        <v>44651</v>
      </c>
      <c r="E1088" s="181">
        <v>54.959000000000003</v>
      </c>
      <c r="F1088" s="181">
        <v>-0.113</v>
      </c>
      <c r="G1088" s="181">
        <v>1.5854999999999999</v>
      </c>
      <c r="H1088" s="181">
        <v>1.9073</v>
      </c>
      <c r="I1088" s="181">
        <v>1.9508000000000001</v>
      </c>
      <c r="J1088" s="181">
        <v>5.4347000000000003</v>
      </c>
      <c r="K1088" s="181">
        <v>2.5154000000000001</v>
      </c>
      <c r="L1088" s="181">
        <v>1.3443000000000001</v>
      </c>
      <c r="M1088" s="181">
        <v>15.3673</v>
      </c>
      <c r="N1088" s="181">
        <v>26.108599999999999</v>
      </c>
      <c r="O1088" s="181">
        <v>13.582599999999999</v>
      </c>
      <c r="P1088" s="181">
        <v>13.9048</v>
      </c>
      <c r="Q1088" s="181">
        <v>15.425000000000001</v>
      </c>
      <c r="R1088" s="181">
        <v>46.021500000000003</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920</v>
      </c>
      <c r="B1089" s="177" t="s">
        <v>959</v>
      </c>
      <c r="C1089" s="177">
        <v>138308</v>
      </c>
      <c r="D1089" s="180">
        <v>44651</v>
      </c>
      <c r="E1089" s="181">
        <v>234.43</v>
      </c>
      <c r="F1089" s="181">
        <v>-0.21279999999999999</v>
      </c>
      <c r="G1089" s="181">
        <v>1.6124000000000001</v>
      </c>
      <c r="H1089" s="181">
        <v>1.7225999999999999</v>
      </c>
      <c r="I1089" s="181">
        <v>1.3488</v>
      </c>
      <c r="J1089" s="181">
        <v>2.6985999999999999</v>
      </c>
      <c r="K1089" s="181">
        <v>-4.3689</v>
      </c>
      <c r="L1089" s="181">
        <v>-7.3178999999999998</v>
      </c>
      <c r="M1089" s="181">
        <v>1.0518000000000001</v>
      </c>
      <c r="N1089" s="181">
        <v>10.8993</v>
      </c>
      <c r="O1089" s="181">
        <v>11.8819</v>
      </c>
      <c r="P1089" s="181">
        <v>10.4086</v>
      </c>
      <c r="Q1089" s="181">
        <v>17.879000000000001</v>
      </c>
      <c r="R1089" s="181">
        <v>33.963099999999997</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920</v>
      </c>
      <c r="B1090" s="177" t="s">
        <v>960</v>
      </c>
      <c r="C1090" s="177">
        <v>138312</v>
      </c>
      <c r="D1090" s="180">
        <v>44651</v>
      </c>
      <c r="E1090" s="181">
        <v>264.56</v>
      </c>
      <c r="F1090" s="181">
        <v>-0.20749999999999999</v>
      </c>
      <c r="G1090" s="181">
        <v>1.6288</v>
      </c>
      <c r="H1090" s="181">
        <v>1.7538</v>
      </c>
      <c r="I1090" s="181">
        <v>1.4106000000000001</v>
      </c>
      <c r="J1090" s="181">
        <v>2.8256000000000001</v>
      </c>
      <c r="K1090" s="181">
        <v>-4.0266999999999999</v>
      </c>
      <c r="L1090" s="181">
        <v>-6.6445999999999996</v>
      </c>
      <c r="M1090" s="181">
        <v>2.1821999999999999</v>
      </c>
      <c r="N1090" s="181">
        <v>12.5596</v>
      </c>
      <c r="O1090" s="181">
        <v>13.476599999999999</v>
      </c>
      <c r="P1090" s="181">
        <v>12.0406</v>
      </c>
      <c r="Q1090" s="181">
        <v>14.135400000000001</v>
      </c>
      <c r="R1090" s="181">
        <v>35.979199999999999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920</v>
      </c>
      <c r="B1091" s="177" t="s">
        <v>1816</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920</v>
      </c>
      <c r="B1092" s="177" t="s">
        <v>1817</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920</v>
      </c>
      <c r="B1093" s="177" t="s">
        <v>961</v>
      </c>
      <c r="C1093" s="177">
        <v>119598</v>
      </c>
      <c r="D1093" s="180">
        <v>44651</v>
      </c>
      <c r="E1093" s="181">
        <v>65.106499999999997</v>
      </c>
      <c r="F1093" s="181">
        <v>-0.24260000000000001</v>
      </c>
      <c r="G1093" s="181">
        <v>1.4541999999999999</v>
      </c>
      <c r="H1093" s="181">
        <v>1.6034999999999999</v>
      </c>
      <c r="I1093" s="181">
        <v>0.9486</v>
      </c>
      <c r="J1093" s="181">
        <v>3.2555000000000001</v>
      </c>
      <c r="K1093" s="181">
        <v>-1.1731</v>
      </c>
      <c r="L1093" s="181">
        <v>-1.9835</v>
      </c>
      <c r="M1093" s="181">
        <v>9.9298000000000002</v>
      </c>
      <c r="N1093" s="181">
        <v>17.019100000000002</v>
      </c>
      <c r="O1093" s="181">
        <v>16.1602</v>
      </c>
      <c r="P1093" s="181">
        <v>13.347</v>
      </c>
      <c r="Q1093" s="181">
        <v>15.8325</v>
      </c>
      <c r="R1093" s="181">
        <v>43.263399999999997</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920</v>
      </c>
      <c r="B1094" s="177" t="s">
        <v>962</v>
      </c>
      <c r="C1094" s="177">
        <v>103504</v>
      </c>
      <c r="D1094" s="180">
        <v>44651</v>
      </c>
      <c r="E1094" s="181">
        <v>60.147399999999998</v>
      </c>
      <c r="F1094" s="181">
        <v>-0.24460000000000001</v>
      </c>
      <c r="G1094" s="181">
        <v>1.4478</v>
      </c>
      <c r="H1094" s="181">
        <v>1.5885</v>
      </c>
      <c r="I1094" s="181">
        <v>0.92030000000000001</v>
      </c>
      <c r="J1094" s="181">
        <v>3.1831</v>
      </c>
      <c r="K1094" s="181">
        <v>-1.3629</v>
      </c>
      <c r="L1094" s="181">
        <v>-2.3591000000000002</v>
      </c>
      <c r="M1094" s="181">
        <v>9.3108000000000004</v>
      </c>
      <c r="N1094" s="181">
        <v>16.133500000000002</v>
      </c>
      <c r="O1094" s="181">
        <v>15.2852</v>
      </c>
      <c r="P1094" s="181">
        <v>12.3621</v>
      </c>
      <c r="Q1094" s="181">
        <v>11.709899999999999</v>
      </c>
      <c r="R1094" s="181">
        <v>42.184800000000003</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920</v>
      </c>
      <c r="B1095" s="177" t="s">
        <v>1938</v>
      </c>
      <c r="C1095" s="177">
        <v>148507</v>
      </c>
      <c r="D1095" s="180">
        <v>44651</v>
      </c>
      <c r="E1095" s="181">
        <v>15.089700000000001</v>
      </c>
      <c r="F1095" s="181">
        <v>-0.18190000000000001</v>
      </c>
      <c r="G1095" s="181">
        <v>1.6093999999999999</v>
      </c>
      <c r="H1095" s="181">
        <v>1.621</v>
      </c>
      <c r="I1095" s="181">
        <v>0.81779999999999997</v>
      </c>
      <c r="J1095" s="181">
        <v>3.4390999999999998</v>
      </c>
      <c r="K1095" s="181">
        <v>-0.48799999999999999</v>
      </c>
      <c r="L1095" s="181">
        <v>-0.93489999999999995</v>
      </c>
      <c r="M1095" s="181">
        <v>11.6143</v>
      </c>
      <c r="N1095" s="181">
        <v>21.751000000000001</v>
      </c>
      <c r="O1095" s="181"/>
      <c r="P1095" s="181"/>
      <c r="Q1095" s="181">
        <v>32.129199999999997</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920</v>
      </c>
      <c r="B1096" s="177" t="s">
        <v>1939</v>
      </c>
      <c r="C1096" s="177">
        <v>148504</v>
      </c>
      <c r="D1096" s="180">
        <v>44651</v>
      </c>
      <c r="E1096" s="181">
        <v>14.678699999999999</v>
      </c>
      <c r="F1096" s="181">
        <v>-0.18559999999999999</v>
      </c>
      <c r="G1096" s="181">
        <v>1.5982000000000001</v>
      </c>
      <c r="H1096" s="181">
        <v>1.5947</v>
      </c>
      <c r="I1096" s="181">
        <v>0.76400000000000001</v>
      </c>
      <c r="J1096" s="181">
        <v>3.3172999999999999</v>
      </c>
      <c r="K1096" s="181">
        <v>-0.8337</v>
      </c>
      <c r="L1096" s="181">
        <v>-1.7568999999999999</v>
      </c>
      <c r="M1096" s="181">
        <v>10.1393</v>
      </c>
      <c r="N1096" s="181">
        <v>19.547999999999998</v>
      </c>
      <c r="O1096" s="181"/>
      <c r="P1096" s="181"/>
      <c r="Q1096" s="181">
        <v>29.6813</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920</v>
      </c>
      <c r="B1097" s="177" t="s">
        <v>963</v>
      </c>
      <c r="C1097" s="177">
        <v>100475</v>
      </c>
      <c r="D1097" s="180">
        <v>44651</v>
      </c>
      <c r="E1097" s="181">
        <v>722.49526198197304</v>
      </c>
      <c r="F1097" s="181">
        <v>-8.2100000000000006E-2</v>
      </c>
      <c r="G1097" s="181">
        <v>1.5909</v>
      </c>
      <c r="H1097" s="181">
        <v>1.5528999999999999</v>
      </c>
      <c r="I1097" s="181">
        <v>0.80169999999999997</v>
      </c>
      <c r="J1097" s="181">
        <v>3.4224999999999999</v>
      </c>
      <c r="K1097" s="181">
        <v>-0.72689999999999999</v>
      </c>
      <c r="L1097" s="181">
        <v>-1.1880999999999999</v>
      </c>
      <c r="M1097" s="181">
        <v>10.3355</v>
      </c>
      <c r="N1097" s="181">
        <v>20.360099999999999</v>
      </c>
      <c r="O1097" s="181">
        <v>14.473800000000001</v>
      </c>
      <c r="P1097" s="181">
        <v>12.353</v>
      </c>
      <c r="Q1097" s="181">
        <v>19.598700000000001</v>
      </c>
      <c r="R1097" s="181">
        <v>41.697000000000003</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920</v>
      </c>
      <c r="B1098" s="177" t="s">
        <v>964</v>
      </c>
      <c r="C1098" s="177">
        <v>119160</v>
      </c>
      <c r="D1098" s="180">
        <v>44651</v>
      </c>
      <c r="E1098" s="181">
        <v>365.4873</v>
      </c>
      <c r="F1098" s="181">
        <v>-7.9799999999999996E-2</v>
      </c>
      <c r="G1098" s="181">
        <v>1.6006</v>
      </c>
      <c r="H1098" s="181">
        <v>1.5689</v>
      </c>
      <c r="I1098" s="181">
        <v>0.84130000000000005</v>
      </c>
      <c r="J1098" s="181">
        <v>3.5150000000000001</v>
      </c>
      <c r="K1098" s="181">
        <v>-0.4748</v>
      </c>
      <c r="L1098" s="181">
        <v>-0.71540000000000004</v>
      </c>
      <c r="M1098" s="181">
        <v>11.068199999999999</v>
      </c>
      <c r="N1098" s="181">
        <v>21.366</v>
      </c>
      <c r="O1098" s="181">
        <v>15.433299999999999</v>
      </c>
      <c r="P1098" s="181">
        <v>13.583</v>
      </c>
      <c r="Q1098" s="181">
        <v>14.021100000000001</v>
      </c>
      <c r="R1098" s="181">
        <v>42.860700000000001</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920</v>
      </c>
      <c r="B1099" s="177" t="s">
        <v>965</v>
      </c>
      <c r="C1099" s="177">
        <v>118870</v>
      </c>
      <c r="D1099" s="180">
        <v>44651</v>
      </c>
      <c r="E1099" s="181">
        <v>108.45</v>
      </c>
      <c r="F1099" s="181">
        <v>-0.14729999999999999</v>
      </c>
      <c r="G1099" s="181">
        <v>1.9938</v>
      </c>
      <c r="H1099" s="181">
        <v>2.5337999999999998</v>
      </c>
      <c r="I1099" s="181">
        <v>2.1956000000000002</v>
      </c>
      <c r="J1099" s="181">
        <v>5.3014999999999999</v>
      </c>
      <c r="K1099" s="181">
        <v>2.2919999999999998</v>
      </c>
      <c r="L1099" s="181">
        <v>-0.44059999999999999</v>
      </c>
      <c r="M1099" s="181">
        <v>8.2226999999999997</v>
      </c>
      <c r="N1099" s="181">
        <v>17.3447</v>
      </c>
      <c r="O1099" s="181">
        <v>11.6501</v>
      </c>
      <c r="P1099" s="181">
        <v>9.1921999999999997</v>
      </c>
      <c r="Q1099" s="181">
        <v>10.1798</v>
      </c>
      <c r="R1099" s="181">
        <v>34.950299999999999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920</v>
      </c>
      <c r="B1100" s="177" t="s">
        <v>966</v>
      </c>
      <c r="C1100" s="177">
        <v>101209</v>
      </c>
      <c r="D1100" s="180">
        <v>44651</v>
      </c>
      <c r="E1100" s="181">
        <v>137.17333333333301</v>
      </c>
      <c r="F1100" s="181">
        <v>-0.15529999999999999</v>
      </c>
      <c r="G1100" s="181">
        <v>1.9926999999999999</v>
      </c>
      <c r="H1100" s="181">
        <v>2.5314000000000001</v>
      </c>
      <c r="I1100" s="181">
        <v>2.1850999999999998</v>
      </c>
      <c r="J1100" s="181">
        <v>5.2911999999999999</v>
      </c>
      <c r="K1100" s="181">
        <v>2.2664</v>
      </c>
      <c r="L1100" s="181">
        <v>-0.49330000000000002</v>
      </c>
      <c r="M1100" s="181">
        <v>8.1466999999999992</v>
      </c>
      <c r="N1100" s="181">
        <v>17.2422</v>
      </c>
      <c r="O1100" s="181">
        <v>11.480600000000001</v>
      </c>
      <c r="P1100" s="181">
        <v>8.8051999999999992</v>
      </c>
      <c r="Q1100" s="181">
        <v>10.143599999999999</v>
      </c>
      <c r="R1100" s="181">
        <v>34.832799999999999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920</v>
      </c>
      <c r="B1101" s="177" t="s">
        <v>967</v>
      </c>
      <c r="C1101" s="177">
        <v>141248</v>
      </c>
      <c r="D1101" s="180">
        <v>44651</v>
      </c>
      <c r="E1101" s="181">
        <v>16.77</v>
      </c>
      <c r="F1101" s="181">
        <v>-0.29730000000000001</v>
      </c>
      <c r="G1101" s="181">
        <v>1.3292999999999999</v>
      </c>
      <c r="H1101" s="181">
        <v>1.5133000000000001</v>
      </c>
      <c r="I1101" s="181">
        <v>0.84189999999999998</v>
      </c>
      <c r="J1101" s="181">
        <v>2.4434999999999998</v>
      </c>
      <c r="K1101" s="181">
        <v>-3.2313999999999998</v>
      </c>
      <c r="L1101" s="181">
        <v>-2.5</v>
      </c>
      <c r="M1101" s="181">
        <v>10.111599999999999</v>
      </c>
      <c r="N1101" s="181">
        <v>19.614799999999999</v>
      </c>
      <c r="O1101" s="181">
        <v>15.3277</v>
      </c>
      <c r="P1101" s="181"/>
      <c r="Q1101" s="181">
        <v>11.1509</v>
      </c>
      <c r="R1101" s="181">
        <v>40.959800000000001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920</v>
      </c>
      <c r="B1102" s="177" t="s">
        <v>968</v>
      </c>
      <c r="C1102" s="177">
        <v>141247</v>
      </c>
      <c r="D1102" s="180">
        <v>44651</v>
      </c>
      <c r="E1102" s="181">
        <v>16.23</v>
      </c>
      <c r="F1102" s="181">
        <v>-0.24590000000000001</v>
      </c>
      <c r="G1102" s="181">
        <v>1.3741000000000001</v>
      </c>
      <c r="H1102" s="181">
        <v>1.5008999999999999</v>
      </c>
      <c r="I1102" s="181">
        <v>0.8075</v>
      </c>
      <c r="J1102" s="181">
        <v>2.3975</v>
      </c>
      <c r="K1102" s="181">
        <v>-3.3353000000000002</v>
      </c>
      <c r="L1102" s="181">
        <v>-2.6978</v>
      </c>
      <c r="M1102" s="181">
        <v>9.6622000000000003</v>
      </c>
      <c r="N1102" s="181">
        <v>18.988299999999999</v>
      </c>
      <c r="O1102" s="181">
        <v>14.6409</v>
      </c>
      <c r="P1102" s="181"/>
      <c r="Q1102" s="181">
        <v>10.4095</v>
      </c>
      <c r="R1102" s="181">
        <v>40.174599999999998</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920</v>
      </c>
      <c r="B1103" s="177" t="s">
        <v>1818</v>
      </c>
      <c r="C1103" s="177">
        <v>120656</v>
      </c>
      <c r="D1103" s="180">
        <v>44651</v>
      </c>
      <c r="E1103" s="181">
        <v>206.27879999999999</v>
      </c>
      <c r="F1103" s="181">
        <v>2.3E-3</v>
      </c>
      <c r="G1103" s="181">
        <v>1.8424</v>
      </c>
      <c r="H1103" s="181">
        <v>1.9018999999999999</v>
      </c>
      <c r="I1103" s="181">
        <v>1.3508</v>
      </c>
      <c r="J1103" s="181">
        <v>3.5314999999999999</v>
      </c>
      <c r="K1103" s="181">
        <v>-1.9996</v>
      </c>
      <c r="L1103" s="181">
        <v>-0.60289999999999999</v>
      </c>
      <c r="M1103" s="181">
        <v>11.4964</v>
      </c>
      <c r="N1103" s="181">
        <v>20.821200000000001</v>
      </c>
      <c r="O1103" s="181">
        <v>17.423500000000001</v>
      </c>
      <c r="P1103" s="181">
        <v>14.9338</v>
      </c>
      <c r="Q1103" s="181">
        <v>14.7094</v>
      </c>
      <c r="R1103" s="181">
        <v>43.5944</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920</v>
      </c>
      <c r="B1104" s="177" t="s">
        <v>1893</v>
      </c>
      <c r="C1104" s="177">
        <v>120657</v>
      </c>
      <c r="D1104" s="180">
        <v>44651</v>
      </c>
      <c r="E1104" s="181">
        <v>92.588249206001294</v>
      </c>
      <c r="F1104" s="181">
        <v>2.3E-3</v>
      </c>
      <c r="G1104" s="181">
        <v>1.8425</v>
      </c>
      <c r="H1104" s="181">
        <v>1.9018999999999999</v>
      </c>
      <c r="I1104" s="181">
        <v>1.3508</v>
      </c>
      <c r="J1104" s="181">
        <v>3.5316999999999998</v>
      </c>
      <c r="K1104" s="181">
        <v>-1.9995000000000001</v>
      </c>
      <c r="L1104" s="181">
        <v>-0.60260000000000002</v>
      </c>
      <c r="M1104" s="181">
        <v>11.4993</v>
      </c>
      <c r="N1104" s="181">
        <v>20.824400000000001</v>
      </c>
      <c r="O1104" s="181">
        <v>17.236799999999999</v>
      </c>
      <c r="P1104" s="181">
        <v>14.617699999999999</v>
      </c>
      <c r="Q1104" s="181">
        <v>14.539099999999999</v>
      </c>
      <c r="R1104" s="181">
        <v>43.610799999999998</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920</v>
      </c>
      <c r="B1105" s="177" t="s">
        <v>1819</v>
      </c>
      <c r="C1105" s="177">
        <v>100651</v>
      </c>
      <c r="D1105" s="180">
        <v>44651</v>
      </c>
      <c r="E1105" s="181">
        <v>193.6728</v>
      </c>
      <c r="F1105" s="181">
        <v>-2.0000000000000001E-4</v>
      </c>
      <c r="G1105" s="181">
        <v>1.8343</v>
      </c>
      <c r="H1105" s="181">
        <v>1.8847</v>
      </c>
      <c r="I1105" s="181">
        <v>1.3164</v>
      </c>
      <c r="J1105" s="181">
        <v>3.4517000000000002</v>
      </c>
      <c r="K1105" s="181">
        <v>-2.2120000000000002</v>
      </c>
      <c r="L1105" s="181">
        <v>-1.0448</v>
      </c>
      <c r="M1105" s="181">
        <v>10.7369</v>
      </c>
      <c r="N1105" s="181">
        <v>19.727399999999999</v>
      </c>
      <c r="O1105" s="181">
        <v>16.396899999999999</v>
      </c>
      <c r="P1105" s="181">
        <v>13.9488</v>
      </c>
      <c r="Q1105" s="181">
        <v>13.617800000000001</v>
      </c>
      <c r="R1105" s="181">
        <v>42.251899999999999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920</v>
      </c>
      <c r="B1106" s="177" t="s">
        <v>1894</v>
      </c>
      <c r="C1106" s="177">
        <v>100650</v>
      </c>
      <c r="D1106" s="180">
        <v>44651</v>
      </c>
      <c r="E1106" s="181">
        <v>953.05212104270595</v>
      </c>
      <c r="F1106" s="181">
        <v>-2.0000000000000001E-4</v>
      </c>
      <c r="G1106" s="181">
        <v>1.8343</v>
      </c>
      <c r="H1106" s="181">
        <v>1.8848</v>
      </c>
      <c r="I1106" s="181">
        <v>1.3163</v>
      </c>
      <c r="J1106" s="181">
        <v>3.4518</v>
      </c>
      <c r="K1106" s="181">
        <v>-2.2120000000000002</v>
      </c>
      <c r="L1106" s="181">
        <v>-1.0445</v>
      </c>
      <c r="M1106" s="181">
        <v>10.7371</v>
      </c>
      <c r="N1106" s="181">
        <v>19.727599999999999</v>
      </c>
      <c r="O1106" s="181">
        <v>16.0428</v>
      </c>
      <c r="P1106" s="181">
        <v>13.5273</v>
      </c>
      <c r="Q1106" s="181">
        <v>13.704499999999999</v>
      </c>
      <c r="R1106" s="181">
        <v>42.252099999999999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-0.10962153846153849</v>
      </c>
      <c r="G1107" s="183">
        <v>1.6584215384615382</v>
      </c>
      <c r="H1107" s="183">
        <v>1.6643476923076921</v>
      </c>
      <c r="I1107" s="183">
        <v>1.0156307692307689</v>
      </c>
      <c r="J1107" s="183">
        <v>3.1349661538461544</v>
      </c>
      <c r="K1107" s="183">
        <v>-1.4779738461538463</v>
      </c>
      <c r="L1107" s="183">
        <v>-1.9133015384615384</v>
      </c>
      <c r="M1107" s="183">
        <v>9.3637953846153863</v>
      </c>
      <c r="N1107" s="183">
        <v>18.502376923076927</v>
      </c>
      <c r="O1107" s="183">
        <v>15.085573770491804</v>
      </c>
      <c r="P1107" s="183">
        <v>13.02158596491228</v>
      </c>
      <c r="Q1107" s="183">
        <v>15.000890769230766</v>
      </c>
      <c r="R1107" s="183">
        <v>39.637270491803278</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-9.2700000000000005E-2</v>
      </c>
      <c r="G1108" s="183">
        <v>1.6111</v>
      </c>
      <c r="H1108" s="183">
        <v>1.6034999999999999</v>
      </c>
      <c r="I1108" s="183">
        <v>0.90890000000000004</v>
      </c>
      <c r="J1108" s="183">
        <v>3.2528999999999999</v>
      </c>
      <c r="K1108" s="183">
        <v>-1.5318000000000001</v>
      </c>
      <c r="L1108" s="183">
        <v>-1.6154999999999999</v>
      </c>
      <c r="M1108" s="183">
        <v>9.6622000000000003</v>
      </c>
      <c r="N1108" s="183">
        <v>18.928899999999999</v>
      </c>
      <c r="O1108" s="183">
        <v>15.2514</v>
      </c>
      <c r="P1108" s="183">
        <v>13.0097</v>
      </c>
      <c r="Q1108" s="183">
        <v>14.539099999999999</v>
      </c>
      <c r="R1108" s="183">
        <v>41.189900000000002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44651</v>
      </c>
      <c r="E1111" s="181">
        <v>228.92574930654601</v>
      </c>
      <c r="F1111" s="181">
        <v>7.9915000000000003</v>
      </c>
      <c r="G1111" s="181">
        <v>5.0841000000000003</v>
      </c>
      <c r="H1111" s="181">
        <v>4.3596000000000004</v>
      </c>
      <c r="I1111" s="181">
        <v>3.9483999999999999</v>
      </c>
      <c r="J1111" s="181">
        <v>3.8306</v>
      </c>
      <c r="K1111" s="181">
        <v>3.5240999999999998</v>
      </c>
      <c r="L1111" s="181">
        <v>3.3220999999999998</v>
      </c>
      <c r="M1111" s="181">
        <v>3.1526000000000001</v>
      </c>
      <c r="N1111" s="181">
        <v>3.2370999999999999</v>
      </c>
      <c r="O1111" s="181">
        <v>4.3379000000000003</v>
      </c>
      <c r="P1111" s="181">
        <v>5.5122</v>
      </c>
      <c r="Q1111" s="181">
        <v>6.6954000000000002</v>
      </c>
      <c r="R1111" s="181">
        <v>3.4198</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44651</v>
      </c>
      <c r="E1112" s="181">
        <v>340.43669999999997</v>
      </c>
      <c r="F1112" s="181">
        <v>8.5363000000000007</v>
      </c>
      <c r="G1112" s="181">
        <v>5.1269999999999998</v>
      </c>
      <c r="H1112" s="181">
        <v>4.3841999999999999</v>
      </c>
      <c r="I1112" s="181">
        <v>3.9676</v>
      </c>
      <c r="J1112" s="181">
        <v>3.7679999999999998</v>
      </c>
      <c r="K1112" s="181">
        <v>3.5590999999999999</v>
      </c>
      <c r="L1112" s="181">
        <v>3.5062000000000002</v>
      </c>
      <c r="M1112" s="181">
        <v>3.4159000000000002</v>
      </c>
      <c r="N1112" s="181">
        <v>3.3791000000000002</v>
      </c>
      <c r="O1112" s="181">
        <v>4.4164000000000003</v>
      </c>
      <c r="P1112" s="181">
        <v>5.4942000000000002</v>
      </c>
      <c r="Q1112" s="181">
        <v>7.0366</v>
      </c>
      <c r="R1112" s="181">
        <v>3.5091000000000001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44651</v>
      </c>
      <c r="E1113" s="181">
        <v>343.12520000000001</v>
      </c>
      <c r="F1113" s="181">
        <v>8.6609999999999996</v>
      </c>
      <c r="G1113" s="181">
        <v>5.2465999999999999</v>
      </c>
      <c r="H1113" s="181">
        <v>4.5035999999999996</v>
      </c>
      <c r="I1113" s="181">
        <v>4.0858999999999996</v>
      </c>
      <c r="J1113" s="181">
        <v>3.8858999999999999</v>
      </c>
      <c r="K1113" s="181">
        <v>3.6777000000000002</v>
      </c>
      <c r="L1113" s="181">
        <v>3.6212</v>
      </c>
      <c r="M1113" s="181">
        <v>3.5303</v>
      </c>
      <c r="N1113" s="181">
        <v>3.4965999999999999</v>
      </c>
      <c r="O1113" s="181">
        <v>4.524</v>
      </c>
      <c r="P1113" s="181">
        <v>5.5957999999999997</v>
      </c>
      <c r="Q1113" s="181">
        <v>6.9691999999999998</v>
      </c>
      <c r="R1113" s="181">
        <v>3.6217000000000001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44651</v>
      </c>
      <c r="E1114" s="181">
        <v>566.93430000000001</v>
      </c>
      <c r="F1114" s="181">
        <v>8.5389999999999997</v>
      </c>
      <c r="G1114" s="181">
        <v>5.1269</v>
      </c>
      <c r="H1114" s="181">
        <v>4.3844000000000003</v>
      </c>
      <c r="I1114" s="181">
        <v>3.9678</v>
      </c>
      <c r="J1114" s="181">
        <v>3.7682000000000002</v>
      </c>
      <c r="K1114" s="181">
        <v>3.5592999999999999</v>
      </c>
      <c r="L1114" s="181">
        <v>3.5064000000000002</v>
      </c>
      <c r="M1114" s="181">
        <v>3.4159999999999999</v>
      </c>
      <c r="N1114" s="181">
        <v>3.3792</v>
      </c>
      <c r="O1114" s="181">
        <v>4.4165000000000001</v>
      </c>
      <c r="P1114" s="181">
        <v>5.4943999999999997</v>
      </c>
      <c r="Q1114" s="181">
        <v>6.7823000000000002</v>
      </c>
      <c r="R1114" s="181">
        <v>3.5091000000000001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44651</v>
      </c>
      <c r="E1115" s="181">
        <v>552.45609999999999</v>
      </c>
      <c r="F1115" s="181">
        <v>8.5313999999999997</v>
      </c>
      <c r="G1115" s="181">
        <v>5.1269</v>
      </c>
      <c r="H1115" s="181">
        <v>4.3840000000000003</v>
      </c>
      <c r="I1115" s="181">
        <v>3.9678</v>
      </c>
      <c r="J1115" s="181">
        <v>3.7679</v>
      </c>
      <c r="K1115" s="181">
        <v>3.5592000000000001</v>
      </c>
      <c r="L1115" s="181">
        <v>3.5063</v>
      </c>
      <c r="M1115" s="181">
        <v>3.4159999999999999</v>
      </c>
      <c r="N1115" s="181">
        <v>3.3792</v>
      </c>
      <c r="O1115" s="181">
        <v>4.4165000000000001</v>
      </c>
      <c r="P1115" s="181">
        <v>5.4943999999999997</v>
      </c>
      <c r="Q1115" s="181">
        <v>7.1334</v>
      </c>
      <c r="R1115" s="181">
        <v>3.5091000000000001</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44651</v>
      </c>
      <c r="E1116" s="181">
        <v>2364.0819000000001</v>
      </c>
      <c r="F1116" s="181">
        <v>9.2552000000000003</v>
      </c>
      <c r="G1116" s="181">
        <v>4.9359000000000002</v>
      </c>
      <c r="H1116" s="181">
        <v>4.2312000000000003</v>
      </c>
      <c r="I1116" s="181">
        <v>3.9205000000000001</v>
      </c>
      <c r="J1116" s="181">
        <v>3.8111000000000002</v>
      </c>
      <c r="K1116" s="181">
        <v>3.6495000000000002</v>
      </c>
      <c r="L1116" s="181">
        <v>3.5836000000000001</v>
      </c>
      <c r="M1116" s="181">
        <v>3.5125000000000002</v>
      </c>
      <c r="N1116" s="181">
        <v>3.4704000000000002</v>
      </c>
      <c r="O1116" s="181">
        <v>4.4641000000000002</v>
      </c>
      <c r="P1116" s="181">
        <v>5.5625</v>
      </c>
      <c r="Q1116" s="181">
        <v>6.9198000000000004</v>
      </c>
      <c r="R1116" s="181">
        <v>3.5600999999999998</v>
      </c>
      <c r="S1116" s="124" t="s">
        <v>1904</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44651</v>
      </c>
      <c r="E1117" s="181">
        <v>2349.9317000000001</v>
      </c>
      <c r="F1117" s="181">
        <v>9.1850000000000005</v>
      </c>
      <c r="G1117" s="181">
        <v>4.8662000000000001</v>
      </c>
      <c r="H1117" s="181">
        <v>4.1612999999999998</v>
      </c>
      <c r="I1117" s="181">
        <v>3.8506</v>
      </c>
      <c r="J1117" s="181">
        <v>3.7408999999999999</v>
      </c>
      <c r="K1117" s="181">
        <v>3.5788000000000002</v>
      </c>
      <c r="L1117" s="181">
        <v>3.5112999999999999</v>
      </c>
      <c r="M1117" s="181">
        <v>3.4397000000000002</v>
      </c>
      <c r="N1117" s="181">
        <v>3.3969</v>
      </c>
      <c r="O1117" s="181">
        <v>4.3968999999999996</v>
      </c>
      <c r="P1117" s="181">
        <v>5.4969000000000001</v>
      </c>
      <c r="Q1117" s="181">
        <v>7.0845000000000002</v>
      </c>
      <c r="R1117" s="181">
        <v>3.488</v>
      </c>
      <c r="S1117" s="124" t="s">
        <v>1904</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44651</v>
      </c>
      <c r="E1118" s="181">
        <v>2187.0387999999998</v>
      </c>
      <c r="F1118" s="181">
        <v>8.6854999999999993</v>
      </c>
      <c r="G1118" s="181">
        <v>4.3658000000000001</v>
      </c>
      <c r="H1118" s="181">
        <v>3.6597</v>
      </c>
      <c r="I1118" s="181">
        <v>3.3475999999999999</v>
      </c>
      <c r="J1118" s="181">
        <v>3.238</v>
      </c>
      <c r="K1118" s="181">
        <v>3.0741000000000001</v>
      </c>
      <c r="L1118" s="181">
        <v>3.0028999999999999</v>
      </c>
      <c r="M1118" s="181">
        <v>2.9275000000000002</v>
      </c>
      <c r="N1118" s="181">
        <v>2.8809999999999998</v>
      </c>
      <c r="O1118" s="181">
        <v>3.8959999999999999</v>
      </c>
      <c r="P1118" s="181">
        <v>4.9573999999999998</v>
      </c>
      <c r="Q1118" s="181">
        <v>6.6864999999999997</v>
      </c>
      <c r="R1118" s="181">
        <v>2.9716999999999998</v>
      </c>
      <c r="S1118" s="124" t="s">
        <v>1904</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2021</v>
      </c>
      <c r="C1119" s="177">
        <v>111704</v>
      </c>
      <c r="D1119" s="180">
        <v>44651</v>
      </c>
      <c r="E1119" s="181">
        <v>2431.1986999999999</v>
      </c>
      <c r="F1119" s="181">
        <v>9.3765999999999998</v>
      </c>
      <c r="G1119" s="181">
        <v>5.3025000000000002</v>
      </c>
      <c r="H1119" s="181">
        <v>4.4218999999999999</v>
      </c>
      <c r="I1119" s="181">
        <v>4.0030999999999999</v>
      </c>
      <c r="J1119" s="181">
        <v>3.7715999999999998</v>
      </c>
      <c r="K1119" s="181">
        <v>3.5979999999999999</v>
      </c>
      <c r="L1119" s="181">
        <v>3.5232999999999999</v>
      </c>
      <c r="M1119" s="181">
        <v>3.4550000000000001</v>
      </c>
      <c r="N1119" s="181">
        <v>3.427</v>
      </c>
      <c r="O1119" s="181">
        <v>4.3597000000000001</v>
      </c>
      <c r="P1119" s="181">
        <v>5.4683999999999999</v>
      </c>
      <c r="Q1119" s="181">
        <v>6.9858000000000002</v>
      </c>
      <c r="R1119" s="181">
        <v>3.4094000000000002</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2022</v>
      </c>
      <c r="C1120" s="177">
        <v>119415</v>
      </c>
      <c r="D1120" s="180">
        <v>44651</v>
      </c>
      <c r="E1120" s="181">
        <v>2452.9344000000001</v>
      </c>
      <c r="F1120" s="181">
        <v>9.4765999999999995</v>
      </c>
      <c r="G1120" s="181">
        <v>5.4019000000000004</v>
      </c>
      <c r="H1120" s="181">
        <v>4.5220000000000002</v>
      </c>
      <c r="I1120" s="181">
        <v>4.1051000000000002</v>
      </c>
      <c r="J1120" s="181">
        <v>3.8727999999999998</v>
      </c>
      <c r="K1120" s="181">
        <v>3.6991999999999998</v>
      </c>
      <c r="L1120" s="181">
        <v>3.6253000000000002</v>
      </c>
      <c r="M1120" s="181">
        <v>3.5577000000000001</v>
      </c>
      <c r="N1120" s="181">
        <v>3.5306000000000002</v>
      </c>
      <c r="O1120" s="181">
        <v>4.4630000000000001</v>
      </c>
      <c r="P1120" s="181">
        <v>5.5735000000000001</v>
      </c>
      <c r="Q1120" s="181">
        <v>6.9603999999999999</v>
      </c>
      <c r="R1120" s="181">
        <v>3.5129000000000001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2023</v>
      </c>
      <c r="C1121" s="177">
        <v>101408</v>
      </c>
      <c r="D1121" s="180">
        <v>44651</v>
      </c>
      <c r="E1121" s="181">
        <v>3577.6794</v>
      </c>
      <c r="F1121" s="181">
        <v>9.4762000000000004</v>
      </c>
      <c r="G1121" s="181">
        <v>5.4020999999999999</v>
      </c>
      <c r="H1121" s="181">
        <v>4.5220000000000002</v>
      </c>
      <c r="I1121" s="181">
        <v>4.1052</v>
      </c>
      <c r="J1121" s="181">
        <v>3.8309000000000002</v>
      </c>
      <c r="K1121" s="181">
        <v>3.6185999999999998</v>
      </c>
      <c r="L1121" s="181">
        <v>3.5335999999999999</v>
      </c>
      <c r="M1121" s="181">
        <v>3.4619</v>
      </c>
      <c r="N1121" s="181">
        <v>3.4321999999999999</v>
      </c>
      <c r="O1121" s="181">
        <v>4.3615000000000004</v>
      </c>
      <c r="P1121" s="181">
        <v>5.4695</v>
      </c>
      <c r="Q1121" s="181">
        <v>6.5404</v>
      </c>
      <c r="R1121" s="181">
        <v>3.4119999999999999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44651</v>
      </c>
      <c r="E1125" s="181">
        <v>2449.1725000000001</v>
      </c>
      <c r="F1125" s="181">
        <v>10.4992</v>
      </c>
      <c r="G1125" s="181">
        <v>5.3156999999999996</v>
      </c>
      <c r="H1125" s="181">
        <v>4.4432</v>
      </c>
      <c r="I1125" s="181">
        <v>4.0835999999999997</v>
      </c>
      <c r="J1125" s="181">
        <v>3.8832</v>
      </c>
      <c r="K1125" s="181">
        <v>3.6776</v>
      </c>
      <c r="L1125" s="181">
        <v>3.6446000000000001</v>
      </c>
      <c r="M1125" s="181">
        <v>3.5169999999999999</v>
      </c>
      <c r="N1125" s="181">
        <v>3.4628000000000001</v>
      </c>
      <c r="O1125" s="181">
        <v>4.3640999999999996</v>
      </c>
      <c r="P1125" s="181">
        <v>5.4991000000000003</v>
      </c>
      <c r="Q1125" s="181">
        <v>6.8907999999999996</v>
      </c>
      <c r="R1125" s="181">
        <v>3.5415000000000001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44651</v>
      </c>
      <c r="E1126" s="181">
        <v>2428.5799000000002</v>
      </c>
      <c r="F1126" s="181">
        <v>10.4544</v>
      </c>
      <c r="G1126" s="181">
        <v>5.2690999999999999</v>
      </c>
      <c r="H1126" s="181">
        <v>4.3963999999999999</v>
      </c>
      <c r="I1126" s="181">
        <v>4.0368000000000004</v>
      </c>
      <c r="J1126" s="181">
        <v>3.8361000000000001</v>
      </c>
      <c r="K1126" s="181">
        <v>3.6105999999999998</v>
      </c>
      <c r="L1126" s="181">
        <v>3.5731000000000002</v>
      </c>
      <c r="M1126" s="181">
        <v>3.4451999999999998</v>
      </c>
      <c r="N1126" s="181">
        <v>3.3896999999999999</v>
      </c>
      <c r="O1126" s="181">
        <v>4.2819000000000003</v>
      </c>
      <c r="P1126" s="181">
        <v>5.4109999999999996</v>
      </c>
      <c r="Q1126" s="181">
        <v>6.6833999999999998</v>
      </c>
      <c r="R1126" s="181">
        <v>3.4622999999999999</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44651</v>
      </c>
      <c r="E1127" s="181">
        <v>2549.7953000000002</v>
      </c>
      <c r="F1127" s="181">
        <v>6.2252000000000001</v>
      </c>
      <c r="G1127" s="181">
        <v>4.4028999999999998</v>
      </c>
      <c r="H1127" s="181">
        <v>3.9197000000000002</v>
      </c>
      <c r="I1127" s="181">
        <v>3.7035</v>
      </c>
      <c r="J1127" s="181">
        <v>3.5973000000000002</v>
      </c>
      <c r="K1127" s="181">
        <v>3.5127999999999999</v>
      </c>
      <c r="L1127" s="181">
        <v>3.4506999999999999</v>
      </c>
      <c r="M1127" s="181">
        <v>3.3883000000000001</v>
      </c>
      <c r="N1127" s="181">
        <v>3.3565999999999998</v>
      </c>
      <c r="O1127" s="181">
        <v>4.1200999999999999</v>
      </c>
      <c r="P1127" s="181">
        <v>5.2899000000000003</v>
      </c>
      <c r="Q1127" s="181">
        <v>6.7206999999999999</v>
      </c>
      <c r="R1127" s="181">
        <v>3.2894000000000001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44651</v>
      </c>
      <c r="E1128" s="181">
        <v>2541.0949000000001</v>
      </c>
      <c r="F1128" s="181">
        <v>6.1962000000000002</v>
      </c>
      <c r="G1128" s="181">
        <v>4.3724999999999996</v>
      </c>
      <c r="H1128" s="181">
        <v>3.8883000000000001</v>
      </c>
      <c r="I1128" s="181">
        <v>3.6726000000000001</v>
      </c>
      <c r="J1128" s="181">
        <v>3.5672999999999999</v>
      </c>
      <c r="K1128" s="181">
        <v>3.4784000000000002</v>
      </c>
      <c r="L1128" s="181">
        <v>3.4138999999999999</v>
      </c>
      <c r="M1128" s="181">
        <v>3.3552</v>
      </c>
      <c r="N1128" s="181">
        <v>3.3258999999999999</v>
      </c>
      <c r="O1128" s="181">
        <v>4.0929000000000002</v>
      </c>
      <c r="P1128" s="181">
        <v>5.2567000000000004</v>
      </c>
      <c r="Q1128" s="181">
        <v>7.0010000000000003</v>
      </c>
      <c r="R1128" s="181">
        <v>3.2608999999999999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969</v>
      </c>
      <c r="C1129" s="177">
        <v>142589</v>
      </c>
      <c r="D1129" s="180">
        <v>44651</v>
      </c>
      <c r="E1129" s="181">
        <v>1141.6655545767001</v>
      </c>
      <c r="F1129" s="181">
        <v>3.2982</v>
      </c>
      <c r="G1129" s="181">
        <v>3.0175999999999998</v>
      </c>
      <c r="H1129" s="181">
        <v>2.9182999999999999</v>
      </c>
      <c r="I1129" s="181">
        <v>2.9131999999999998</v>
      </c>
      <c r="J1129" s="181">
        <v>2.827</v>
      </c>
      <c r="K1129" s="181">
        <v>2.9258999999999999</v>
      </c>
      <c r="L1129" s="181">
        <v>2.8376999999999999</v>
      </c>
      <c r="M1129" s="181">
        <v>2.7442000000000002</v>
      </c>
      <c r="N1129" s="181">
        <v>2.7263000000000002</v>
      </c>
      <c r="O1129" s="181">
        <v>2.9470000000000001</v>
      </c>
      <c r="P1129" s="181"/>
      <c r="Q1129" s="181">
        <v>3.3260000000000001</v>
      </c>
      <c r="R1129" s="181">
        <v>2.6415000000000002</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44651</v>
      </c>
      <c r="E1130" s="181">
        <v>3042.9872999999998</v>
      </c>
      <c r="F1130" s="181">
        <v>8.2087000000000003</v>
      </c>
      <c r="G1130" s="181">
        <v>4.7266000000000004</v>
      </c>
      <c r="H1130" s="181">
        <v>4.1585000000000001</v>
      </c>
      <c r="I1130" s="181">
        <v>3.8668999999999998</v>
      </c>
      <c r="J1130" s="181">
        <v>3.7957999999999998</v>
      </c>
      <c r="K1130" s="181">
        <v>3.6379999999999999</v>
      </c>
      <c r="L1130" s="181">
        <v>3.5872999999999999</v>
      </c>
      <c r="M1130" s="181">
        <v>3.4935999999999998</v>
      </c>
      <c r="N1130" s="181">
        <v>3.4622999999999999</v>
      </c>
      <c r="O1130" s="181">
        <v>4.4067999999999996</v>
      </c>
      <c r="P1130" s="181">
        <v>5.5197000000000003</v>
      </c>
      <c r="Q1130" s="181">
        <v>6.8837000000000002</v>
      </c>
      <c r="R1130" s="181">
        <v>3.4990000000000001</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44651</v>
      </c>
      <c r="E1131" s="181">
        <v>3017.9731999999999</v>
      </c>
      <c r="F1131" s="181">
        <v>8.1496999999999993</v>
      </c>
      <c r="G1131" s="181">
        <v>4.6665000000000001</v>
      </c>
      <c r="H1131" s="181">
        <v>4.0984999999999996</v>
      </c>
      <c r="I1131" s="181">
        <v>3.8069000000000002</v>
      </c>
      <c r="J1131" s="181">
        <v>3.7349999999999999</v>
      </c>
      <c r="K1131" s="181">
        <v>3.5644</v>
      </c>
      <c r="L1131" s="181">
        <v>3.5038999999999998</v>
      </c>
      <c r="M1131" s="181">
        <v>3.3999000000000001</v>
      </c>
      <c r="N1131" s="181">
        <v>3.3673000000000002</v>
      </c>
      <c r="O1131" s="181">
        <v>4.3129999999999997</v>
      </c>
      <c r="P1131" s="181">
        <v>5.4153000000000002</v>
      </c>
      <c r="Q1131" s="181">
        <v>6.9829999999999997</v>
      </c>
      <c r="R1131" s="181">
        <v>3.4110999999999998</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44651</v>
      </c>
      <c r="E1132" s="181">
        <v>2747.6244000000002</v>
      </c>
      <c r="F1132" s="181">
        <v>7.1882000000000001</v>
      </c>
      <c r="G1132" s="181">
        <v>4.7359</v>
      </c>
      <c r="H1132" s="181">
        <v>4.2309999999999999</v>
      </c>
      <c r="I1132" s="181">
        <v>3.9055</v>
      </c>
      <c r="J1132" s="181">
        <v>3.7315</v>
      </c>
      <c r="K1132" s="181">
        <v>3.5829</v>
      </c>
      <c r="L1132" s="181">
        <v>3.5647000000000002</v>
      </c>
      <c r="M1132" s="181">
        <v>3.5371000000000001</v>
      </c>
      <c r="N1132" s="181">
        <v>3.5430999999999999</v>
      </c>
      <c r="O1132" s="181">
        <v>4.5583</v>
      </c>
      <c r="P1132" s="181">
        <v>5.6159999999999997</v>
      </c>
      <c r="Q1132" s="181">
        <v>6.8455000000000004</v>
      </c>
      <c r="R1132" s="181">
        <v>3.6442000000000001</v>
      </c>
      <c r="S1132" s="124" t="s">
        <v>1905</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44651</v>
      </c>
      <c r="E1133" s="181">
        <v>2709.7321000000002</v>
      </c>
      <c r="F1133" s="181">
        <v>6.9478</v>
      </c>
      <c r="G1133" s="181">
        <v>4.4957000000000003</v>
      </c>
      <c r="H1133" s="181">
        <v>3.9908999999999999</v>
      </c>
      <c r="I1133" s="181">
        <v>3.6650999999999998</v>
      </c>
      <c r="J1133" s="181">
        <v>3.4908000000000001</v>
      </c>
      <c r="K1133" s="181">
        <v>3.3408000000000002</v>
      </c>
      <c r="L1133" s="181">
        <v>3.3205</v>
      </c>
      <c r="M1133" s="181">
        <v>3.2888999999999999</v>
      </c>
      <c r="N1133" s="181">
        <v>3.2907999999999999</v>
      </c>
      <c r="O1133" s="181">
        <v>4.3071999999999999</v>
      </c>
      <c r="P1133" s="181">
        <v>5.4169999999999998</v>
      </c>
      <c r="Q1133" s="181">
        <v>7.0011999999999999</v>
      </c>
      <c r="R1133" s="181">
        <v>3.3879999999999999</v>
      </c>
      <c r="S1133" s="124" t="s">
        <v>1905</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44651</v>
      </c>
      <c r="E1134" s="181">
        <v>2464.3135000000002</v>
      </c>
      <c r="F1134" s="181">
        <v>6.9478999999999997</v>
      </c>
      <c r="G1134" s="181">
        <v>4.4958999999999998</v>
      </c>
      <c r="H1134" s="181">
        <v>3.9908999999999999</v>
      </c>
      <c r="I1134" s="181">
        <v>3.6648000000000001</v>
      </c>
      <c r="J1134" s="181">
        <v>3.4904999999999999</v>
      </c>
      <c r="K1134" s="181">
        <v>3.3409</v>
      </c>
      <c r="L1134" s="181">
        <v>3.3207</v>
      </c>
      <c r="M1134" s="181">
        <v>3.2890999999999999</v>
      </c>
      <c r="N1134" s="181">
        <v>3.2911000000000001</v>
      </c>
      <c r="O1134" s="181">
        <v>4.3071000000000002</v>
      </c>
      <c r="P1134" s="181">
        <v>5.4095000000000004</v>
      </c>
      <c r="Q1134" s="181">
        <v>6.4020000000000001</v>
      </c>
      <c r="R1134" s="181">
        <v>3.3881999999999999</v>
      </c>
      <c r="S1134" s="124" t="s">
        <v>1905</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44651</v>
      </c>
      <c r="E1136" s="181">
        <v>4887.3179</v>
      </c>
      <c r="F1136" s="181">
        <v>8.5681999999999992</v>
      </c>
      <c r="G1136" s="181">
        <v>4.3890000000000002</v>
      </c>
      <c r="H1136" s="181">
        <v>3.4550000000000001</v>
      </c>
      <c r="I1136" s="181">
        <v>3.1032999999999999</v>
      </c>
      <c r="J1136" s="181">
        <v>2.9889999999999999</v>
      </c>
      <c r="K1136" s="181">
        <v>2.9026000000000001</v>
      </c>
      <c r="L1136" s="181">
        <v>2.843</v>
      </c>
      <c r="M1136" s="181">
        <v>2.7578</v>
      </c>
      <c r="N1136" s="181">
        <v>2.7069999999999999</v>
      </c>
      <c r="O1136" s="181">
        <v>3.7797000000000001</v>
      </c>
      <c r="P1136" s="181">
        <v>4.8516000000000004</v>
      </c>
      <c r="Q1136" s="181">
        <v>6.8529999999999998</v>
      </c>
      <c r="R1136" s="181">
        <v>2.7826</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44651</v>
      </c>
      <c r="E1137" s="181">
        <v>3180.1131</v>
      </c>
      <c r="F1137" s="181">
        <v>9.2315000000000005</v>
      </c>
      <c r="G1137" s="181">
        <v>5.0533999999999999</v>
      </c>
      <c r="H1137" s="181">
        <v>4.1188000000000002</v>
      </c>
      <c r="I1137" s="181">
        <v>3.7675000000000001</v>
      </c>
      <c r="J1137" s="181">
        <v>3.6537000000000002</v>
      </c>
      <c r="K1137" s="181">
        <v>3.5682999999999998</v>
      </c>
      <c r="L1137" s="181">
        <v>3.5123000000000002</v>
      </c>
      <c r="M1137" s="181">
        <v>3.4314</v>
      </c>
      <c r="N1137" s="181">
        <v>3.3877000000000002</v>
      </c>
      <c r="O1137" s="181">
        <v>4.4778000000000002</v>
      </c>
      <c r="P1137" s="181">
        <v>5.5590999999999999</v>
      </c>
      <c r="Q1137" s="181">
        <v>7.2241999999999997</v>
      </c>
      <c r="R1137" s="181">
        <v>3.4691999999999998</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44651</v>
      </c>
      <c r="E1138" s="181">
        <v>3198.9614999999999</v>
      </c>
      <c r="F1138" s="181">
        <v>9.3015000000000008</v>
      </c>
      <c r="G1138" s="181">
        <v>5.1228999999999996</v>
      </c>
      <c r="H1138" s="181">
        <v>4.1893000000000002</v>
      </c>
      <c r="I1138" s="181">
        <v>3.8380000000000001</v>
      </c>
      <c r="J1138" s="181">
        <v>3.7248999999999999</v>
      </c>
      <c r="K1138" s="181">
        <v>3.6415000000000002</v>
      </c>
      <c r="L1138" s="181">
        <v>3.5882999999999998</v>
      </c>
      <c r="M1138" s="181">
        <v>3.5085000000000002</v>
      </c>
      <c r="N1138" s="181">
        <v>3.4658000000000002</v>
      </c>
      <c r="O1138" s="181">
        <v>4.5542999999999996</v>
      </c>
      <c r="P1138" s="181">
        <v>5.6306000000000003</v>
      </c>
      <c r="Q1138" s="181">
        <v>7.0072999999999999</v>
      </c>
      <c r="R1138" s="181">
        <v>3.5506000000000002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44651</v>
      </c>
      <c r="E1139" s="181">
        <v>4151.7977000000001</v>
      </c>
      <c r="F1139" s="181">
        <v>9.2112999999999996</v>
      </c>
      <c r="G1139" s="181">
        <v>5.1721000000000004</v>
      </c>
      <c r="H1139" s="181">
        <v>4.2884000000000002</v>
      </c>
      <c r="I1139" s="181">
        <v>3.8731</v>
      </c>
      <c r="J1139" s="181">
        <v>3.7134</v>
      </c>
      <c r="K1139" s="181">
        <v>3.5078999999999998</v>
      </c>
      <c r="L1139" s="181">
        <v>3.4567000000000001</v>
      </c>
      <c r="M1139" s="181">
        <v>3.3849999999999998</v>
      </c>
      <c r="N1139" s="181">
        <v>3.3382999999999998</v>
      </c>
      <c r="O1139" s="181">
        <v>4.2853000000000003</v>
      </c>
      <c r="P1139" s="181">
        <v>5.3452000000000002</v>
      </c>
      <c r="Q1139" s="181">
        <v>6.8564999999999996</v>
      </c>
      <c r="R1139" s="181">
        <v>3.3950999999999998</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44651</v>
      </c>
      <c r="E1140" s="181">
        <v>4184.7424000000001</v>
      </c>
      <c r="F1140" s="181">
        <v>9.3115000000000006</v>
      </c>
      <c r="G1140" s="181">
        <v>5.2725</v>
      </c>
      <c r="H1140" s="181">
        <v>4.3887999999999998</v>
      </c>
      <c r="I1140" s="181">
        <v>3.9733000000000001</v>
      </c>
      <c r="J1140" s="181">
        <v>3.8138999999999998</v>
      </c>
      <c r="K1140" s="181">
        <v>3.6088</v>
      </c>
      <c r="L1140" s="181">
        <v>3.5585</v>
      </c>
      <c r="M1140" s="181">
        <v>3.4876999999999998</v>
      </c>
      <c r="N1140" s="181">
        <v>3.4413999999999998</v>
      </c>
      <c r="O1140" s="181">
        <v>4.3895999999999997</v>
      </c>
      <c r="P1140" s="181">
        <v>5.4507000000000003</v>
      </c>
      <c r="Q1140" s="181">
        <v>6.8589000000000002</v>
      </c>
      <c r="R1140" s="181">
        <v>3.4986000000000002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44651</v>
      </c>
      <c r="E1141" s="181">
        <v>2106.9529000000002</v>
      </c>
      <c r="F1141" s="181">
        <v>10.1319</v>
      </c>
      <c r="G1141" s="181">
        <v>5.3571</v>
      </c>
      <c r="H1141" s="181">
        <v>4.2873999999999999</v>
      </c>
      <c r="I1141" s="181">
        <v>3.8818000000000001</v>
      </c>
      <c r="J1141" s="181">
        <v>3.6777000000000002</v>
      </c>
      <c r="K1141" s="181">
        <v>3.5501</v>
      </c>
      <c r="L1141" s="181">
        <v>3.4821</v>
      </c>
      <c r="M1141" s="181">
        <v>3.3980999999999999</v>
      </c>
      <c r="N1141" s="181">
        <v>3.3622000000000001</v>
      </c>
      <c r="O1141" s="181">
        <v>4.3120000000000003</v>
      </c>
      <c r="P1141" s="181">
        <v>5.4332000000000003</v>
      </c>
      <c r="Q1141" s="181">
        <v>4.2656000000000001</v>
      </c>
      <c r="R1141" s="181">
        <v>3.4329999999999998</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44651</v>
      </c>
      <c r="E1142" s="181">
        <v>2119.7831000000001</v>
      </c>
      <c r="F1142" s="181">
        <v>10.2377</v>
      </c>
      <c r="G1142" s="181">
        <v>5.4619</v>
      </c>
      <c r="H1142" s="181">
        <v>4.3917999999999999</v>
      </c>
      <c r="I1142" s="181">
        <v>3.9866000000000001</v>
      </c>
      <c r="J1142" s="181">
        <v>3.7827000000000002</v>
      </c>
      <c r="K1142" s="181">
        <v>3.6556999999999999</v>
      </c>
      <c r="L1142" s="181">
        <v>3.5851999999999999</v>
      </c>
      <c r="M1142" s="181">
        <v>3.5001000000000002</v>
      </c>
      <c r="N1142" s="181">
        <v>3.4639000000000002</v>
      </c>
      <c r="O1142" s="181">
        <v>4.4123999999999999</v>
      </c>
      <c r="P1142" s="181">
        <v>5.5194000000000001</v>
      </c>
      <c r="Q1142" s="181">
        <v>6.8787000000000003</v>
      </c>
      <c r="R1142" s="181">
        <v>3.5352999999999999</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44651</v>
      </c>
      <c r="E1143" s="181">
        <v>3055.0565999999999</v>
      </c>
      <c r="F1143" s="181">
        <v>9.3429000000000002</v>
      </c>
      <c r="G1143" s="181">
        <v>4.5675999999999997</v>
      </c>
      <c r="H1143" s="181">
        <v>3.4975000000000001</v>
      </c>
      <c r="I1143" s="181">
        <v>3.0916999999999999</v>
      </c>
      <c r="J1143" s="181">
        <v>2.8862999999999999</v>
      </c>
      <c r="K1143" s="181">
        <v>2.7547999999999999</v>
      </c>
      <c r="L1143" s="181">
        <v>2.6778</v>
      </c>
      <c r="M1143" s="181">
        <v>2.5868000000000002</v>
      </c>
      <c r="N1143" s="181">
        <v>2.5445000000000002</v>
      </c>
      <c r="O1143" s="181">
        <v>3.4843000000000002</v>
      </c>
      <c r="P1143" s="181">
        <v>4.569</v>
      </c>
      <c r="Q1143" s="181">
        <v>5.9463999999999997</v>
      </c>
      <c r="R1143" s="181">
        <v>2.6154999999999999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970</v>
      </c>
      <c r="C1144" s="177">
        <v>144947</v>
      </c>
      <c r="D1144" s="180">
        <v>44651</v>
      </c>
      <c r="E1144" s="181">
        <v>1114.6952749939601</v>
      </c>
      <c r="F1144" s="181">
        <v>3.4287000000000001</v>
      </c>
      <c r="G1144" s="181">
        <v>3.2315999999999998</v>
      </c>
      <c r="H1144" s="181">
        <v>3.1301999999999999</v>
      </c>
      <c r="I1144" s="181">
        <v>3.1995</v>
      </c>
      <c r="J1144" s="181">
        <v>3.1566000000000001</v>
      </c>
      <c r="K1144" s="181">
        <v>3.2046000000000001</v>
      </c>
      <c r="L1144" s="181">
        <v>3.1656</v>
      </c>
      <c r="M1144" s="181">
        <v>3.0249000000000001</v>
      </c>
      <c r="N1144" s="181">
        <v>2.9323000000000001</v>
      </c>
      <c r="O1144" s="181">
        <v>2.9197000000000002</v>
      </c>
      <c r="P1144" s="181"/>
      <c r="Q1144" s="181">
        <v>3.1307</v>
      </c>
      <c r="R1144" s="181">
        <v>2.6892999999999998</v>
      </c>
      <c r="S1144" s="124" t="s">
        <v>1904</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44651</v>
      </c>
      <c r="E1145" s="181">
        <v>313.14359999999999</v>
      </c>
      <c r="F1145" s="181">
        <v>10.038600000000001</v>
      </c>
      <c r="G1145" s="181">
        <v>5.3174999999999999</v>
      </c>
      <c r="H1145" s="181">
        <v>4.3680000000000003</v>
      </c>
      <c r="I1145" s="181">
        <v>3.8921999999999999</v>
      </c>
      <c r="J1145" s="181">
        <v>3.7391000000000001</v>
      </c>
      <c r="K1145" s="181">
        <v>3.5198</v>
      </c>
      <c r="L1145" s="181">
        <v>3.4445000000000001</v>
      </c>
      <c r="M1145" s="181">
        <v>3.3744999999999998</v>
      </c>
      <c r="N1145" s="181">
        <v>3.3330000000000002</v>
      </c>
      <c r="O1145" s="181">
        <v>4.3677999999999999</v>
      </c>
      <c r="P1145" s="181">
        <v>5.4477000000000002</v>
      </c>
      <c r="Q1145" s="181">
        <v>7.2183000000000002</v>
      </c>
      <c r="R1145" s="181">
        <v>3.4685999999999999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44651</v>
      </c>
      <c r="E1146" s="181">
        <v>315.25630000000001</v>
      </c>
      <c r="F1146" s="181">
        <v>10.1219</v>
      </c>
      <c r="G1146" s="181">
        <v>5.4054000000000002</v>
      </c>
      <c r="H1146" s="181">
        <v>4.4580000000000002</v>
      </c>
      <c r="I1146" s="181">
        <v>3.9822000000000002</v>
      </c>
      <c r="J1146" s="181">
        <v>3.8294000000000001</v>
      </c>
      <c r="K1146" s="181">
        <v>3.6213000000000002</v>
      </c>
      <c r="L1146" s="181">
        <v>3.5568</v>
      </c>
      <c r="M1146" s="181">
        <v>3.4910000000000001</v>
      </c>
      <c r="N1146" s="181">
        <v>3.4521000000000002</v>
      </c>
      <c r="O1146" s="181">
        <v>4.4759000000000002</v>
      </c>
      <c r="P1146" s="181">
        <v>5.5403000000000002</v>
      </c>
      <c r="Q1146" s="181">
        <v>6.9120999999999997</v>
      </c>
      <c r="R1146" s="181">
        <v>3.5903999999999998</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44651</v>
      </c>
      <c r="E1147" s="181">
        <v>2272.5997000000002</v>
      </c>
      <c r="F1147" s="181">
        <v>9.3048000000000002</v>
      </c>
      <c r="G1147" s="181">
        <v>5.1426999999999996</v>
      </c>
      <c r="H1147" s="181">
        <v>4.3322000000000003</v>
      </c>
      <c r="I1147" s="181">
        <v>3.8714</v>
      </c>
      <c r="J1147" s="181">
        <v>3.6713</v>
      </c>
      <c r="K1147" s="181">
        <v>3.6291000000000002</v>
      </c>
      <c r="L1147" s="181">
        <v>3.5716999999999999</v>
      </c>
      <c r="M1147" s="181">
        <v>3.4824999999999999</v>
      </c>
      <c r="N1147" s="181">
        <v>3.4756</v>
      </c>
      <c r="O1147" s="181">
        <v>4.5218999999999996</v>
      </c>
      <c r="P1147" s="181">
        <v>5.5556000000000001</v>
      </c>
      <c r="Q1147" s="181">
        <v>7.2465000000000002</v>
      </c>
      <c r="R1147" s="181">
        <v>3.6482000000000001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44651</v>
      </c>
      <c r="E1148" s="181">
        <v>2291.1210999999998</v>
      </c>
      <c r="F1148" s="181">
        <v>9.3460000000000001</v>
      </c>
      <c r="G1148" s="181">
        <v>5.1829999999999998</v>
      </c>
      <c r="H1148" s="181">
        <v>4.3723999999999998</v>
      </c>
      <c r="I1148" s="181">
        <v>3.9115000000000002</v>
      </c>
      <c r="J1148" s="181">
        <v>3.7113999999999998</v>
      </c>
      <c r="K1148" s="181">
        <v>3.6695000000000002</v>
      </c>
      <c r="L1148" s="181">
        <v>3.6124000000000001</v>
      </c>
      <c r="M1148" s="181">
        <v>3.5234999999999999</v>
      </c>
      <c r="N1148" s="181">
        <v>3.5171000000000001</v>
      </c>
      <c r="O1148" s="181">
        <v>4.5776000000000003</v>
      </c>
      <c r="P1148" s="181">
        <v>5.6398000000000001</v>
      </c>
      <c r="Q1148" s="181">
        <v>6.9290000000000003</v>
      </c>
      <c r="R1148" s="181">
        <v>3.6897000000000002</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44651</v>
      </c>
      <c r="E1149" s="181">
        <v>2570.9434000000001</v>
      </c>
      <c r="F1149" s="181">
        <v>7.7575000000000003</v>
      </c>
      <c r="G1149" s="181">
        <v>4.4851000000000001</v>
      </c>
      <c r="H1149" s="181">
        <v>4.0381999999999998</v>
      </c>
      <c r="I1149" s="181">
        <v>3.806</v>
      </c>
      <c r="J1149" s="181">
        <v>3.7179000000000002</v>
      </c>
      <c r="K1149" s="181">
        <v>3.6015000000000001</v>
      </c>
      <c r="L1149" s="181">
        <v>3.5259</v>
      </c>
      <c r="M1149" s="181">
        <v>3.4502000000000002</v>
      </c>
      <c r="N1149" s="181">
        <v>3.4174000000000002</v>
      </c>
      <c r="O1149" s="181">
        <v>4.2864000000000004</v>
      </c>
      <c r="P1149" s="181">
        <v>5.4048999999999996</v>
      </c>
      <c r="Q1149" s="181">
        <v>6.8188000000000004</v>
      </c>
      <c r="R1149" s="181">
        <v>3.4605999999999999</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44651</v>
      </c>
      <c r="E1150" s="181">
        <v>2556.5569</v>
      </c>
      <c r="F1150" s="181">
        <v>7.6868999999999996</v>
      </c>
      <c r="G1150" s="181">
        <v>4.4146000000000001</v>
      </c>
      <c r="H1150" s="181">
        <v>3.9679000000000002</v>
      </c>
      <c r="I1150" s="181">
        <v>3.7357999999999998</v>
      </c>
      <c r="J1150" s="181">
        <v>3.6476000000000002</v>
      </c>
      <c r="K1150" s="181">
        <v>3.5308000000000002</v>
      </c>
      <c r="L1150" s="181">
        <v>3.4615</v>
      </c>
      <c r="M1150" s="181">
        <v>3.3898000000000001</v>
      </c>
      <c r="N1150" s="181">
        <v>3.3588</v>
      </c>
      <c r="O1150" s="181">
        <v>4.2308000000000003</v>
      </c>
      <c r="P1150" s="181">
        <v>5.3379000000000003</v>
      </c>
      <c r="Q1150" s="181">
        <v>5.3506999999999998</v>
      </c>
      <c r="R1150" s="181">
        <v>3.4051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44651</v>
      </c>
      <c r="E1151" s="181">
        <v>1641.0799</v>
      </c>
      <c r="F1151" s="181">
        <v>7.9329999999999998</v>
      </c>
      <c r="G1151" s="181">
        <v>4.5225999999999997</v>
      </c>
      <c r="H1151" s="181">
        <v>3.8557000000000001</v>
      </c>
      <c r="I1151" s="181">
        <v>3.7121</v>
      </c>
      <c r="J1151" s="181">
        <v>3.5327000000000002</v>
      </c>
      <c r="K1151" s="181">
        <v>3.4634</v>
      </c>
      <c r="L1151" s="181">
        <v>3.3940999999999999</v>
      </c>
      <c r="M1151" s="181">
        <v>3.2745000000000002</v>
      </c>
      <c r="N1151" s="181">
        <v>3.2147999999999999</v>
      </c>
      <c r="O1151" s="181">
        <v>3.8887999999999998</v>
      </c>
      <c r="P1151" s="181">
        <v>4.9756</v>
      </c>
      <c r="Q1151" s="181">
        <v>6.0837000000000003</v>
      </c>
      <c r="R1151" s="181">
        <v>3.1095000000000002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44651</v>
      </c>
      <c r="E1152" s="181">
        <v>1634.2097000000001</v>
      </c>
      <c r="F1152" s="181">
        <v>7.8815</v>
      </c>
      <c r="G1152" s="181">
        <v>4.4724000000000004</v>
      </c>
      <c r="H1152" s="181">
        <v>3.8054999999999999</v>
      </c>
      <c r="I1152" s="181">
        <v>3.6619999999999999</v>
      </c>
      <c r="J1152" s="181">
        <v>3.4826000000000001</v>
      </c>
      <c r="K1152" s="181">
        <v>3.4129</v>
      </c>
      <c r="L1152" s="181">
        <v>3.3431999999999999</v>
      </c>
      <c r="M1152" s="181">
        <v>3.2233000000000001</v>
      </c>
      <c r="N1152" s="181">
        <v>3.1631999999999998</v>
      </c>
      <c r="O1152" s="181">
        <v>3.8369</v>
      </c>
      <c r="P1152" s="181">
        <v>4.9231999999999996</v>
      </c>
      <c r="Q1152" s="181">
        <v>6.0307000000000004</v>
      </c>
      <c r="R1152" s="181">
        <v>3.0581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44651</v>
      </c>
      <c r="E1153" s="181">
        <v>2069.3935000000001</v>
      </c>
      <c r="F1153" s="181">
        <v>4.7576000000000001</v>
      </c>
      <c r="G1153" s="181">
        <v>3.7086000000000001</v>
      </c>
      <c r="H1153" s="181">
        <v>3.4668999999999999</v>
      </c>
      <c r="I1153" s="181">
        <v>3.3797000000000001</v>
      </c>
      <c r="J1153" s="181">
        <v>3.3285</v>
      </c>
      <c r="K1153" s="181">
        <v>3.3001999999999998</v>
      </c>
      <c r="L1153" s="181">
        <v>3.2608000000000001</v>
      </c>
      <c r="M1153" s="181">
        <v>3.1962000000000002</v>
      </c>
      <c r="N1153" s="181">
        <v>3.1467999999999998</v>
      </c>
      <c r="O1153" s="181">
        <v>4.2670000000000003</v>
      </c>
      <c r="P1153" s="181">
        <v>5.4238999999999997</v>
      </c>
      <c r="Q1153" s="181">
        <v>6.8903999999999996</v>
      </c>
      <c r="R1153" s="181">
        <v>3.2985000000000002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1940</v>
      </c>
      <c r="C1158" s="177">
        <v>115991</v>
      </c>
      <c r="D1158" s="180">
        <v>44651</v>
      </c>
      <c r="E1158" s="181">
        <v>2050.9677000000001</v>
      </c>
      <c r="F1158" s="181">
        <v>4.6562000000000001</v>
      </c>
      <c r="G1158" s="181">
        <v>3.6084000000000001</v>
      </c>
      <c r="H1158" s="181">
        <v>3.3666999999999998</v>
      </c>
      <c r="I1158" s="181">
        <v>3.2795999999999998</v>
      </c>
      <c r="J1158" s="181">
        <v>3.2309000000000001</v>
      </c>
      <c r="K1158" s="181">
        <v>3.2522000000000002</v>
      </c>
      <c r="L1158" s="181">
        <v>3.1859999999999999</v>
      </c>
      <c r="M1158" s="181">
        <v>3.1120999999999999</v>
      </c>
      <c r="N1158" s="181">
        <v>3.0577000000000001</v>
      </c>
      <c r="O1158" s="181">
        <v>4.1673999999999998</v>
      </c>
      <c r="P1158" s="181">
        <v>5.3212999999999999</v>
      </c>
      <c r="Q1158" s="181">
        <v>7.1238000000000001</v>
      </c>
      <c r="R1158" s="181">
        <v>3.2019000000000002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44651</v>
      </c>
      <c r="E1159" s="181">
        <v>2904.8798999999999</v>
      </c>
      <c r="F1159" s="181">
        <v>8.2394999999999996</v>
      </c>
      <c r="G1159" s="181">
        <v>4.8558000000000003</v>
      </c>
      <c r="H1159" s="181">
        <v>4.2095000000000002</v>
      </c>
      <c r="I1159" s="181">
        <v>3.8692000000000002</v>
      </c>
      <c r="J1159" s="181">
        <v>3.7263000000000002</v>
      </c>
      <c r="K1159" s="181">
        <v>3.5472000000000001</v>
      </c>
      <c r="L1159" s="181">
        <v>3.4729999999999999</v>
      </c>
      <c r="M1159" s="181">
        <v>3.4079000000000002</v>
      </c>
      <c r="N1159" s="181">
        <v>3.3677000000000001</v>
      </c>
      <c r="O1159" s="181">
        <v>4.2767999999999997</v>
      </c>
      <c r="P1159" s="181">
        <v>5.4043999999999999</v>
      </c>
      <c r="Q1159" s="181">
        <v>7.1806000000000001</v>
      </c>
      <c r="R1159" s="181">
        <v>3.4398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44651</v>
      </c>
      <c r="E1160" s="181">
        <v>2923.2968000000001</v>
      </c>
      <c r="F1160" s="181">
        <v>8.31</v>
      </c>
      <c r="G1160" s="181">
        <v>4.9260000000000002</v>
      </c>
      <c r="H1160" s="181">
        <v>4.2798999999999996</v>
      </c>
      <c r="I1160" s="181">
        <v>3.9401000000000002</v>
      </c>
      <c r="J1160" s="181">
        <v>3.7972000000000001</v>
      </c>
      <c r="K1160" s="181">
        <v>3.6185</v>
      </c>
      <c r="L1160" s="181">
        <v>3.5448</v>
      </c>
      <c r="M1160" s="181">
        <v>3.4802</v>
      </c>
      <c r="N1160" s="181">
        <v>3.4405000000000001</v>
      </c>
      <c r="O1160" s="181">
        <v>4.3499999999999996</v>
      </c>
      <c r="P1160" s="181">
        <v>5.4783999999999997</v>
      </c>
      <c r="Q1160" s="181">
        <v>6.8829000000000002</v>
      </c>
      <c r="R1160" s="181">
        <v>3.5125999999999999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44651</v>
      </c>
      <c r="E1161" s="181">
        <v>2617.0149000000001</v>
      </c>
      <c r="F1161" s="181">
        <v>7.7102000000000004</v>
      </c>
      <c r="G1161" s="181">
        <v>4.3255999999999997</v>
      </c>
      <c r="H1161" s="181">
        <v>3.6791</v>
      </c>
      <c r="I1161" s="181">
        <v>3.3389000000000002</v>
      </c>
      <c r="J1161" s="181">
        <v>3.1949999999999998</v>
      </c>
      <c r="K1161" s="181">
        <v>3.0131000000000001</v>
      </c>
      <c r="L1161" s="181">
        <v>2.9346999999999999</v>
      </c>
      <c r="M1161" s="181">
        <v>2.8654999999999999</v>
      </c>
      <c r="N1161" s="181">
        <v>2.8214000000000001</v>
      </c>
      <c r="O1161" s="181">
        <v>3.7275999999999998</v>
      </c>
      <c r="P1161" s="181">
        <v>4.8335999999999997</v>
      </c>
      <c r="Q1161" s="181">
        <v>6.4557000000000002</v>
      </c>
      <c r="R1161" s="181">
        <v>2.8931</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44651</v>
      </c>
      <c r="E1162" s="181">
        <v>1115.1787999999999</v>
      </c>
      <c r="F1162" s="181">
        <v>6.1280999999999999</v>
      </c>
      <c r="G1162" s="181">
        <v>4.3470000000000004</v>
      </c>
      <c r="H1162" s="181">
        <v>3.9361999999999999</v>
      </c>
      <c r="I1162" s="181">
        <v>3.7555999999999998</v>
      </c>
      <c r="J1162" s="181">
        <v>3.6175999999999999</v>
      </c>
      <c r="K1162" s="181">
        <v>3.4834000000000001</v>
      </c>
      <c r="L1162" s="181">
        <v>3.3603999999999998</v>
      </c>
      <c r="M1162" s="181">
        <v>3.2850000000000001</v>
      </c>
      <c r="N1162" s="181">
        <v>3.2581000000000002</v>
      </c>
      <c r="O1162" s="181"/>
      <c r="P1162" s="181"/>
      <c r="Q1162" s="181">
        <v>3.7785000000000002</v>
      </c>
      <c r="R1162" s="181">
        <v>3.0964</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44651</v>
      </c>
      <c r="E1163" s="181">
        <v>1111.4993999999999</v>
      </c>
      <c r="F1163" s="181">
        <v>5.9676999999999998</v>
      </c>
      <c r="G1163" s="181">
        <v>4.1862000000000004</v>
      </c>
      <c r="H1163" s="181">
        <v>3.7759</v>
      </c>
      <c r="I1163" s="181">
        <v>3.5954000000000002</v>
      </c>
      <c r="J1163" s="181">
        <v>3.4571999999999998</v>
      </c>
      <c r="K1163" s="181">
        <v>3.3429000000000002</v>
      </c>
      <c r="L1163" s="181">
        <v>3.2338</v>
      </c>
      <c r="M1163" s="181">
        <v>3.1625000000000001</v>
      </c>
      <c r="N1163" s="181">
        <v>3.137</v>
      </c>
      <c r="O1163" s="181"/>
      <c r="P1163" s="181"/>
      <c r="Q1163" s="181">
        <v>3.6619000000000002</v>
      </c>
      <c r="R1163" s="181">
        <v>2.9792000000000001</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44651</v>
      </c>
      <c r="E1164" s="181">
        <v>57.782200000000003</v>
      </c>
      <c r="F1164" s="181">
        <v>7.7713000000000001</v>
      </c>
      <c r="G1164" s="181">
        <v>4.6130000000000004</v>
      </c>
      <c r="H1164" s="181">
        <v>4.0730000000000004</v>
      </c>
      <c r="I1164" s="181">
        <v>3.8092000000000001</v>
      </c>
      <c r="J1164" s="181">
        <v>3.6916000000000002</v>
      </c>
      <c r="K1164" s="181">
        <v>3.5364</v>
      </c>
      <c r="L1164" s="181">
        <v>3.5171999999999999</v>
      </c>
      <c r="M1164" s="181">
        <v>3.4417</v>
      </c>
      <c r="N1164" s="181">
        <v>3.4045999999999998</v>
      </c>
      <c r="O1164" s="181">
        <v>4.2881</v>
      </c>
      <c r="P1164" s="181">
        <v>5.4240000000000004</v>
      </c>
      <c r="Q1164" s="181">
        <v>7.4972000000000003</v>
      </c>
      <c r="R1164" s="181">
        <v>3.4173</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44651</v>
      </c>
      <c r="E1165" s="181">
        <v>58.211100000000002</v>
      </c>
      <c r="F1165" s="181">
        <v>7.9023000000000003</v>
      </c>
      <c r="G1165" s="181">
        <v>4.7253999999999996</v>
      </c>
      <c r="H1165" s="181">
        <v>4.1776</v>
      </c>
      <c r="I1165" s="181">
        <v>3.9113000000000002</v>
      </c>
      <c r="J1165" s="181">
        <v>3.7925</v>
      </c>
      <c r="K1165" s="181">
        <v>3.6385000000000001</v>
      </c>
      <c r="L1165" s="181">
        <v>3.6093000000000002</v>
      </c>
      <c r="M1165" s="181">
        <v>3.5308999999999999</v>
      </c>
      <c r="N1165" s="181">
        <v>3.4929999999999999</v>
      </c>
      <c r="O1165" s="181">
        <v>4.3734000000000002</v>
      </c>
      <c r="P1165" s="181">
        <v>5.5088999999999997</v>
      </c>
      <c r="Q1165" s="181">
        <v>6.9311999999999996</v>
      </c>
      <c r="R1165" s="181">
        <v>3.5028999999999999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44651</v>
      </c>
      <c r="E1166" s="181">
        <v>33.222000000000001</v>
      </c>
      <c r="F1166" s="181">
        <v>7.8022</v>
      </c>
      <c r="G1166" s="181">
        <v>4.5795000000000003</v>
      </c>
      <c r="H1166" s="181">
        <v>4.0525000000000002</v>
      </c>
      <c r="I1166" s="181">
        <v>3.7801999999999998</v>
      </c>
      <c r="J1166" s="181">
        <v>3.6652999999999998</v>
      </c>
      <c r="K1166" s="181">
        <v>3.5105</v>
      </c>
      <c r="L1166" s="181">
        <v>3.4916</v>
      </c>
      <c r="M1166" s="181">
        <v>3.4243000000000001</v>
      </c>
      <c r="N1166" s="181">
        <v>3.3915999999999999</v>
      </c>
      <c r="O1166" s="181">
        <v>4.2839</v>
      </c>
      <c r="P1166" s="181">
        <v>5.4215</v>
      </c>
      <c r="Q1166" s="181">
        <v>6.9467999999999996</v>
      </c>
      <c r="R1166" s="181">
        <v>3.411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1820</v>
      </c>
      <c r="C1167" s="177">
        <v>148414</v>
      </c>
      <c r="D1167" s="180">
        <v>44651</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1821</v>
      </c>
      <c r="C1168" s="177">
        <v>148413</v>
      </c>
      <c r="D1168" s="180">
        <v>44651</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1822</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1823</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1824</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1825</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1826</v>
      </c>
      <c r="C1173" s="177">
        <v>148415</v>
      </c>
      <c r="D1173" s="180">
        <v>44651</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44651</v>
      </c>
      <c r="E1174" s="181">
        <v>4303.0834000000004</v>
      </c>
      <c r="F1174" s="181">
        <v>9.4466000000000001</v>
      </c>
      <c r="G1174" s="181">
        <v>5.0728</v>
      </c>
      <c r="H1174" s="181">
        <v>4.3945999999999996</v>
      </c>
      <c r="I1174" s="181">
        <v>3.9474</v>
      </c>
      <c r="J1174" s="181">
        <v>3.7964000000000002</v>
      </c>
      <c r="K1174" s="181">
        <v>3.6126999999999998</v>
      </c>
      <c r="L1174" s="181">
        <v>3.5695000000000001</v>
      </c>
      <c r="M1174" s="181">
        <v>3.4977999999999998</v>
      </c>
      <c r="N1174" s="181">
        <v>3.4632000000000001</v>
      </c>
      <c r="O1174" s="181">
        <v>4.3710000000000004</v>
      </c>
      <c r="P1174" s="181">
        <v>5.4646999999999997</v>
      </c>
      <c r="Q1174" s="181">
        <v>6.8555000000000001</v>
      </c>
      <c r="R1174" s="181">
        <v>3.5270999999999999</v>
      </c>
      <c r="S1174" s="124" t="s">
        <v>1905</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44651</v>
      </c>
      <c r="E1175" s="181">
        <v>4278.9894999999997</v>
      </c>
      <c r="F1175" s="181">
        <v>9.3231999999999999</v>
      </c>
      <c r="G1175" s="181">
        <v>4.9503000000000004</v>
      </c>
      <c r="H1175" s="181">
        <v>4.2724000000000002</v>
      </c>
      <c r="I1175" s="181">
        <v>3.8254000000000001</v>
      </c>
      <c r="J1175" s="181">
        <v>3.6741999999999999</v>
      </c>
      <c r="K1175" s="181">
        <v>3.4899</v>
      </c>
      <c r="L1175" s="181">
        <v>3.4455</v>
      </c>
      <c r="M1175" s="181">
        <v>3.3727999999999998</v>
      </c>
      <c r="N1175" s="181">
        <v>3.3372000000000002</v>
      </c>
      <c r="O1175" s="181">
        <v>4.2828999999999997</v>
      </c>
      <c r="P1175" s="181">
        <v>5.3901000000000003</v>
      </c>
      <c r="Q1175" s="181">
        <v>6.9202000000000004</v>
      </c>
      <c r="R1175" s="181">
        <v>3.4224000000000001</v>
      </c>
      <c r="S1175" s="124" t="s">
        <v>1905</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44651</v>
      </c>
      <c r="E1176" s="181">
        <v>2914.9580999999998</v>
      </c>
      <c r="F1176" s="181">
        <v>8.5016999999999996</v>
      </c>
      <c r="G1176" s="181">
        <v>4.8510999999999997</v>
      </c>
      <c r="H1176" s="181">
        <v>4.2426000000000004</v>
      </c>
      <c r="I1176" s="181">
        <v>3.8769</v>
      </c>
      <c r="J1176" s="181">
        <v>3.7471999999999999</v>
      </c>
      <c r="K1176" s="181">
        <v>3.5815000000000001</v>
      </c>
      <c r="L1176" s="181">
        <v>3.5226000000000002</v>
      </c>
      <c r="M1176" s="181">
        <v>3.4434999999999998</v>
      </c>
      <c r="N1176" s="181">
        <v>3.4066999999999998</v>
      </c>
      <c r="O1176" s="181">
        <v>4.3834999999999997</v>
      </c>
      <c r="P1176" s="181">
        <v>5.4996999999999998</v>
      </c>
      <c r="Q1176" s="181">
        <v>6.8756000000000004</v>
      </c>
      <c r="R1176" s="181">
        <v>3.4908000000000001</v>
      </c>
      <c r="S1176" s="124" t="s">
        <v>1905</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1977</v>
      </c>
      <c r="C1177" s="177">
        <v>112457</v>
      </c>
      <c r="D1177" s="180">
        <v>44651</v>
      </c>
      <c r="E1177" s="181">
        <v>2900.1723999999999</v>
      </c>
      <c r="F1177" s="181">
        <v>8.4418000000000006</v>
      </c>
      <c r="G1177" s="181">
        <v>4.7911000000000001</v>
      </c>
      <c r="H1177" s="181">
        <v>4.1824000000000003</v>
      </c>
      <c r="I1177" s="181">
        <v>3.8168000000000002</v>
      </c>
      <c r="J1177" s="181">
        <v>3.6869999999999998</v>
      </c>
      <c r="K1177" s="181">
        <v>3.5209000000000001</v>
      </c>
      <c r="L1177" s="181">
        <v>3.4615999999999998</v>
      </c>
      <c r="M1177" s="181">
        <v>3.3828</v>
      </c>
      <c r="N1177" s="181">
        <v>3.3477999999999999</v>
      </c>
      <c r="O1177" s="181">
        <v>4.3289999999999997</v>
      </c>
      <c r="P1177" s="181">
        <v>5.4424000000000001</v>
      </c>
      <c r="Q1177" s="181">
        <v>7.1102999999999996</v>
      </c>
      <c r="R1177" s="181">
        <v>3.4355000000000002</v>
      </c>
      <c r="S1177" s="124" t="s">
        <v>1905</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44651</v>
      </c>
      <c r="E1178" s="181">
        <v>3866.8022999999998</v>
      </c>
      <c r="F1178" s="181">
        <v>8.8750999999999998</v>
      </c>
      <c r="G1178" s="181">
        <v>5.0801999999999996</v>
      </c>
      <c r="H1178" s="181">
        <v>4.2270000000000003</v>
      </c>
      <c r="I1178" s="181">
        <v>3.8772000000000002</v>
      </c>
      <c r="J1178" s="181">
        <v>3.7183000000000002</v>
      </c>
      <c r="K1178" s="181">
        <v>3.6175999999999999</v>
      </c>
      <c r="L1178" s="181">
        <v>3.5367000000000002</v>
      </c>
      <c r="M1178" s="181">
        <v>3.5049999999999999</v>
      </c>
      <c r="N1178" s="181">
        <v>3.4767999999999999</v>
      </c>
      <c r="O1178" s="181">
        <v>4.4917999999999996</v>
      </c>
      <c r="P1178" s="181">
        <v>5.5654000000000003</v>
      </c>
      <c r="Q1178" s="181">
        <v>6.9046000000000003</v>
      </c>
      <c r="R1178" s="181">
        <v>3.5842000000000001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1931</v>
      </c>
      <c r="C1179" s="177">
        <v>101185</v>
      </c>
      <c r="D1179" s="180">
        <v>44651</v>
      </c>
      <c r="E1179" s="181">
        <v>3826.2462</v>
      </c>
      <c r="F1179" s="181">
        <v>8.7344000000000008</v>
      </c>
      <c r="G1179" s="181">
        <v>4.9398999999999997</v>
      </c>
      <c r="H1179" s="181">
        <v>4.0867000000000004</v>
      </c>
      <c r="I1179" s="181">
        <v>3.7368999999999999</v>
      </c>
      <c r="J1179" s="181">
        <v>3.5777000000000001</v>
      </c>
      <c r="K1179" s="181">
        <v>3.4762</v>
      </c>
      <c r="L1179" s="181">
        <v>3.3942000000000001</v>
      </c>
      <c r="M1179" s="181">
        <v>3.3613</v>
      </c>
      <c r="N1179" s="181">
        <v>3.3319999999999999</v>
      </c>
      <c r="O1179" s="181">
        <v>4.3478000000000003</v>
      </c>
      <c r="P1179" s="181">
        <v>5.4191000000000003</v>
      </c>
      <c r="Q1179" s="181">
        <v>6.9170999999999996</v>
      </c>
      <c r="R1179" s="181">
        <v>3.4397000000000002</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44651</v>
      </c>
      <c r="E1180" s="181">
        <v>1384.1839</v>
      </c>
      <c r="F1180" s="181">
        <v>8.6748999999999992</v>
      </c>
      <c r="G1180" s="181">
        <v>4.9005000000000001</v>
      </c>
      <c r="H1180" s="181">
        <v>4.2904</v>
      </c>
      <c r="I1180" s="181">
        <v>3.9729000000000001</v>
      </c>
      <c r="J1180" s="181">
        <v>3.7804000000000002</v>
      </c>
      <c r="K1180" s="181">
        <v>3.6602999999999999</v>
      </c>
      <c r="L1180" s="181">
        <v>3.6036000000000001</v>
      </c>
      <c r="M1180" s="181">
        <v>3.5278</v>
      </c>
      <c r="N1180" s="181">
        <v>3.5146000000000002</v>
      </c>
      <c r="O1180" s="181">
        <v>4.5399000000000003</v>
      </c>
      <c r="P1180" s="181">
        <v>5.6257999999999999</v>
      </c>
      <c r="Q1180" s="181">
        <v>5.8219000000000003</v>
      </c>
      <c r="R1180" s="181">
        <v>3.6392000000000002</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44651</v>
      </c>
      <c r="E1181" s="181">
        <v>1374.443</v>
      </c>
      <c r="F1181" s="181">
        <v>8.5637000000000008</v>
      </c>
      <c r="G1181" s="181">
        <v>4.79</v>
      </c>
      <c r="H1181" s="181">
        <v>4.1802999999999999</v>
      </c>
      <c r="I1181" s="181">
        <v>3.8628</v>
      </c>
      <c r="J1181" s="181">
        <v>3.6701000000000001</v>
      </c>
      <c r="K1181" s="181">
        <v>3.5493000000000001</v>
      </c>
      <c r="L1181" s="181">
        <v>3.4914999999999998</v>
      </c>
      <c r="M1181" s="181">
        <v>3.4146999999999998</v>
      </c>
      <c r="N1181" s="181">
        <v>3.4007000000000001</v>
      </c>
      <c r="O1181" s="181">
        <v>4.4250999999999996</v>
      </c>
      <c r="P1181" s="181">
        <v>5.4984000000000002</v>
      </c>
      <c r="Q1181" s="181">
        <v>5.6919000000000004</v>
      </c>
      <c r="R1181" s="181">
        <v>3.5249999999999999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44651</v>
      </c>
      <c r="E1182" s="181">
        <v>2247.0628999999999</v>
      </c>
      <c r="F1182" s="181">
        <v>9.3651</v>
      </c>
      <c r="G1182" s="181">
        <v>5.1763000000000003</v>
      </c>
      <c r="H1182" s="181">
        <v>4.3806000000000003</v>
      </c>
      <c r="I1182" s="181">
        <v>3.9973999999999998</v>
      </c>
      <c r="J1182" s="181">
        <v>3.8050999999999999</v>
      </c>
      <c r="K1182" s="181">
        <v>3.6265000000000001</v>
      </c>
      <c r="L1182" s="181">
        <v>3.5587</v>
      </c>
      <c r="M1182" s="181">
        <v>3.4969000000000001</v>
      </c>
      <c r="N1182" s="181">
        <v>3.4826000000000001</v>
      </c>
      <c r="O1182" s="181">
        <v>4.4531999999999998</v>
      </c>
      <c r="P1182" s="181">
        <v>5.5377999999999998</v>
      </c>
      <c r="Q1182" s="181">
        <v>6.7102000000000004</v>
      </c>
      <c r="R1182" s="181">
        <v>3.5750000000000002</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44651</v>
      </c>
      <c r="E1183" s="181">
        <v>2216.328</v>
      </c>
      <c r="F1183" s="181">
        <v>9.2675999999999998</v>
      </c>
      <c r="G1183" s="181">
        <v>5.08</v>
      </c>
      <c r="H1183" s="181">
        <v>4.2855999999999996</v>
      </c>
      <c r="I1183" s="181">
        <v>3.9016999999999999</v>
      </c>
      <c r="J1183" s="181">
        <v>3.7077</v>
      </c>
      <c r="K1183" s="181">
        <v>3.5272000000000001</v>
      </c>
      <c r="L1183" s="181">
        <v>3.4565999999999999</v>
      </c>
      <c r="M1183" s="181">
        <v>3.3972000000000002</v>
      </c>
      <c r="N1183" s="181">
        <v>3.3818000000000001</v>
      </c>
      <c r="O1183" s="181">
        <v>4.3517000000000001</v>
      </c>
      <c r="P1183" s="181">
        <v>5.4421999999999997</v>
      </c>
      <c r="Q1183" s="181">
        <v>6.2039999999999997</v>
      </c>
      <c r="R1183" s="181">
        <v>3.4744999999999999</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44651</v>
      </c>
      <c r="E1184" s="181">
        <v>11.3911</v>
      </c>
      <c r="F1184" s="181">
        <v>5.7686000000000002</v>
      </c>
      <c r="G1184" s="181">
        <v>4.0601000000000003</v>
      </c>
      <c r="H1184" s="181">
        <v>3.7563</v>
      </c>
      <c r="I1184" s="181">
        <v>3.3917999999999999</v>
      </c>
      <c r="J1184" s="181">
        <v>3.5352999999999999</v>
      </c>
      <c r="K1184" s="181">
        <v>3.4216000000000002</v>
      </c>
      <c r="L1184" s="181">
        <v>3.3235999999999999</v>
      </c>
      <c r="M1184" s="181">
        <v>3.2562000000000002</v>
      </c>
      <c r="N1184" s="181">
        <v>3.2082999999999999</v>
      </c>
      <c r="O1184" s="181">
        <v>3.8439999999999999</v>
      </c>
      <c r="P1184" s="181"/>
      <c r="Q1184" s="181">
        <v>4.0480999999999998</v>
      </c>
      <c r="R1184" s="181">
        <v>3.1741000000000001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44651</v>
      </c>
      <c r="E1185" s="181">
        <v>11.335100000000001</v>
      </c>
      <c r="F1185" s="181">
        <v>5.7971000000000004</v>
      </c>
      <c r="G1185" s="181">
        <v>3.8653</v>
      </c>
      <c r="H1185" s="181">
        <v>3.6366000000000001</v>
      </c>
      <c r="I1185" s="181">
        <v>3.2471000000000001</v>
      </c>
      <c r="J1185" s="181">
        <v>3.3856000000000002</v>
      </c>
      <c r="K1185" s="181">
        <v>3.2713000000000001</v>
      </c>
      <c r="L1185" s="181">
        <v>3.1703000000000001</v>
      </c>
      <c r="M1185" s="181">
        <v>3.1027</v>
      </c>
      <c r="N1185" s="181">
        <v>3.0539000000000001</v>
      </c>
      <c r="O1185" s="181">
        <v>3.6880000000000002</v>
      </c>
      <c r="P1185" s="181"/>
      <c r="Q1185" s="181">
        <v>3.8919999999999999</v>
      </c>
      <c r="R1185" s="181">
        <v>3.0188999999999999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1919</v>
      </c>
      <c r="C1186" s="177">
        <v>119164</v>
      </c>
      <c r="D1186" s="180">
        <v>44651</v>
      </c>
      <c r="E1186" s="181">
        <v>2332.8445000000002</v>
      </c>
      <c r="F1186" s="181">
        <v>7.3598999999999997</v>
      </c>
      <c r="G1186" s="181">
        <v>5.7469000000000001</v>
      </c>
      <c r="H1186" s="181">
        <v>4.9863</v>
      </c>
      <c r="I1186" s="181">
        <v>4.5343</v>
      </c>
      <c r="J1186" s="181">
        <v>4.5419</v>
      </c>
      <c r="K1186" s="181">
        <v>4.2995000000000001</v>
      </c>
      <c r="L1186" s="181">
        <v>4.1494999999999997</v>
      </c>
      <c r="M1186" s="181">
        <v>3.9129999999999998</v>
      </c>
      <c r="N1186" s="181">
        <v>3.7513999999999998</v>
      </c>
      <c r="O1186" s="181">
        <v>4.2070999999999996</v>
      </c>
      <c r="P1186" s="181">
        <v>5.4314</v>
      </c>
      <c r="Q1186" s="181">
        <v>6.9177</v>
      </c>
      <c r="R1186" s="181">
        <v>3.4679000000000002</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1920</v>
      </c>
      <c r="C1187" s="177">
        <v>112636</v>
      </c>
      <c r="D1187" s="180">
        <v>44651</v>
      </c>
      <c r="E1187" s="181">
        <v>2315.6061</v>
      </c>
      <c r="F1187" s="181">
        <v>7.3090000000000002</v>
      </c>
      <c r="G1187" s="181">
        <v>5.6951000000000001</v>
      </c>
      <c r="H1187" s="181">
        <v>4.9353999999999996</v>
      </c>
      <c r="I1187" s="181">
        <v>4.4829999999999997</v>
      </c>
      <c r="J1187" s="181">
        <v>4.4915000000000003</v>
      </c>
      <c r="K1187" s="181">
        <v>4.2488999999999999</v>
      </c>
      <c r="L1187" s="181">
        <v>4.0983000000000001</v>
      </c>
      <c r="M1187" s="181">
        <v>3.8614999999999999</v>
      </c>
      <c r="N1187" s="181">
        <v>3.6995</v>
      </c>
      <c r="O1187" s="181">
        <v>4.1429999999999998</v>
      </c>
      <c r="P1187" s="181">
        <v>5.3463000000000003</v>
      </c>
      <c r="Q1187" s="181">
        <v>7.1749000000000001</v>
      </c>
      <c r="R1187" s="181">
        <v>3.4163000000000001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971</v>
      </c>
      <c r="C1188" s="177">
        <v>140086</v>
      </c>
      <c r="D1188" s="180">
        <v>44651</v>
      </c>
      <c r="E1188" s="181">
        <v>2349.0826547618099</v>
      </c>
      <c r="F1188" s="181">
        <v>2.91</v>
      </c>
      <c r="G1188" s="181">
        <v>2.7759</v>
      </c>
      <c r="H1188" s="181">
        <v>2.6857000000000002</v>
      </c>
      <c r="I1188" s="181">
        <v>2.7578</v>
      </c>
      <c r="J1188" s="181">
        <v>2.7282000000000002</v>
      </c>
      <c r="K1188" s="181">
        <v>2.7549000000000001</v>
      </c>
      <c r="L1188" s="181">
        <v>2.6701999999999999</v>
      </c>
      <c r="M1188" s="181">
        <v>2.5371000000000001</v>
      </c>
      <c r="N1188" s="181">
        <v>2.5133000000000001</v>
      </c>
      <c r="O1188" s="181">
        <v>2.7378</v>
      </c>
      <c r="P1188" s="181">
        <v>3.2793000000000001</v>
      </c>
      <c r="Q1188" s="181">
        <v>4.6619999999999999</v>
      </c>
      <c r="R1188" s="181">
        <v>2.4523000000000001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44651</v>
      </c>
      <c r="E1189" s="181">
        <v>5164.4363000000003</v>
      </c>
      <c r="F1189" s="181">
        <v>9.6356000000000002</v>
      </c>
      <c r="G1189" s="181">
        <v>5.0594000000000001</v>
      </c>
      <c r="H1189" s="181">
        <v>4.2748999999999997</v>
      </c>
      <c r="I1189" s="181">
        <v>3.8574999999999999</v>
      </c>
      <c r="J1189" s="181">
        <v>3.6930000000000001</v>
      </c>
      <c r="K1189" s="181">
        <v>3.5476999999999999</v>
      </c>
      <c r="L1189" s="181">
        <v>3.4699</v>
      </c>
      <c r="M1189" s="181">
        <v>3.3868</v>
      </c>
      <c r="N1189" s="181">
        <v>3.3416999999999999</v>
      </c>
      <c r="O1189" s="181">
        <v>4.3912000000000004</v>
      </c>
      <c r="P1189" s="181">
        <v>5.4836</v>
      </c>
      <c r="Q1189" s="181">
        <v>6.9023000000000003</v>
      </c>
      <c r="R1189" s="181">
        <v>3.4843999999999999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44651</v>
      </c>
      <c r="E1190" s="181">
        <v>5208.027</v>
      </c>
      <c r="F1190" s="181">
        <v>9.7667000000000002</v>
      </c>
      <c r="G1190" s="181">
        <v>5.1936</v>
      </c>
      <c r="H1190" s="181">
        <v>4.4114000000000004</v>
      </c>
      <c r="I1190" s="181">
        <v>3.9948999999999999</v>
      </c>
      <c r="J1190" s="181">
        <v>3.8319999999999999</v>
      </c>
      <c r="K1190" s="181">
        <v>3.6880000000000002</v>
      </c>
      <c r="L1190" s="181">
        <v>3.6116999999999999</v>
      </c>
      <c r="M1190" s="181">
        <v>3.5299</v>
      </c>
      <c r="N1190" s="181">
        <v>3.4860000000000002</v>
      </c>
      <c r="O1190" s="181">
        <v>4.5102000000000002</v>
      </c>
      <c r="P1190" s="181">
        <v>5.5896999999999997</v>
      </c>
      <c r="Q1190" s="181">
        <v>6.9474999999999998</v>
      </c>
      <c r="R1190" s="181">
        <v>3.6179000000000001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44651</v>
      </c>
      <c r="E1191" s="181">
        <v>4661.5925999999999</v>
      </c>
      <c r="F1191" s="181">
        <v>9.0106000000000002</v>
      </c>
      <c r="G1191" s="181">
        <v>4.4375</v>
      </c>
      <c r="H1191" s="181">
        <v>3.6535000000000002</v>
      </c>
      <c r="I1191" s="181">
        <v>3.2362000000000002</v>
      </c>
      <c r="J1191" s="181">
        <v>3.0710000000000002</v>
      </c>
      <c r="K1191" s="181">
        <v>2.9222999999999999</v>
      </c>
      <c r="L1191" s="181">
        <v>2.8397000000000001</v>
      </c>
      <c r="M1191" s="181">
        <v>2.7522000000000002</v>
      </c>
      <c r="N1191" s="181">
        <v>2.7027000000000001</v>
      </c>
      <c r="O1191" s="181">
        <v>3.7103999999999999</v>
      </c>
      <c r="P1191" s="181">
        <v>4.7077999999999998</v>
      </c>
      <c r="Q1191" s="181">
        <v>6.6093999999999999</v>
      </c>
      <c r="R1191" s="181">
        <v>2.8264999999999998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44651</v>
      </c>
      <c r="E1192" s="181">
        <v>1191.5019</v>
      </c>
      <c r="F1192" s="181">
        <v>5.7723000000000004</v>
      </c>
      <c r="G1192" s="181">
        <v>4.1982999999999997</v>
      </c>
      <c r="H1192" s="181">
        <v>3.8437999999999999</v>
      </c>
      <c r="I1192" s="181">
        <v>3.6208999999999998</v>
      </c>
      <c r="J1192" s="181">
        <v>3.6006999999999998</v>
      </c>
      <c r="K1192" s="181">
        <v>3.508</v>
      </c>
      <c r="L1192" s="181">
        <v>3.4331</v>
      </c>
      <c r="M1192" s="181">
        <v>3.3673000000000002</v>
      </c>
      <c r="N1192" s="181">
        <v>3.3279000000000001</v>
      </c>
      <c r="O1192" s="181">
        <v>4.0480999999999998</v>
      </c>
      <c r="P1192" s="181"/>
      <c r="Q1192" s="181">
        <v>4.6067</v>
      </c>
      <c r="R1192" s="181">
        <v>3.2806000000000002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44651</v>
      </c>
      <c r="E1193" s="181">
        <v>1186.7483999999999</v>
      </c>
      <c r="F1193" s="181">
        <v>5.6753999999999998</v>
      </c>
      <c r="G1193" s="181">
        <v>4.1012000000000004</v>
      </c>
      <c r="H1193" s="181">
        <v>3.7462</v>
      </c>
      <c r="I1193" s="181">
        <v>3.5217000000000001</v>
      </c>
      <c r="J1193" s="181">
        <v>3.5032000000000001</v>
      </c>
      <c r="K1193" s="181">
        <v>3.4087000000000001</v>
      </c>
      <c r="L1193" s="181">
        <v>3.3319999999999999</v>
      </c>
      <c r="M1193" s="181">
        <v>3.2650999999999999</v>
      </c>
      <c r="N1193" s="181">
        <v>3.2248999999999999</v>
      </c>
      <c r="O1193" s="181">
        <v>3.9443000000000001</v>
      </c>
      <c r="P1193" s="181"/>
      <c r="Q1193" s="181">
        <v>4.4992999999999999</v>
      </c>
      <c r="R1193" s="181">
        <v>3.1776</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1987</v>
      </c>
      <c r="C1194" s="177">
        <v>138288</v>
      </c>
      <c r="D1194" s="180">
        <v>44651</v>
      </c>
      <c r="E1194" s="181">
        <v>275.2559</v>
      </c>
      <c r="F1194" s="181">
        <v>7.4804000000000004</v>
      </c>
      <c r="G1194" s="181">
        <v>4.4748000000000001</v>
      </c>
      <c r="H1194" s="181">
        <v>3.9944000000000002</v>
      </c>
      <c r="I1194" s="181">
        <v>3.7827999999999999</v>
      </c>
      <c r="J1194" s="181">
        <v>3.6600999999999999</v>
      </c>
      <c r="K1194" s="181">
        <v>3.5548000000000002</v>
      </c>
      <c r="L1194" s="181">
        <v>3.4708000000000001</v>
      </c>
      <c r="M1194" s="181">
        <v>3.3934000000000002</v>
      </c>
      <c r="N1194" s="181">
        <v>3.3828999999999998</v>
      </c>
      <c r="O1194" s="181">
        <v>4.3799000000000001</v>
      </c>
      <c r="P1194" s="181">
        <v>5.4847999999999999</v>
      </c>
      <c r="Q1194" s="181">
        <v>7.1910999999999996</v>
      </c>
      <c r="R1194" s="181">
        <v>3.4927000000000001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1988</v>
      </c>
      <c r="C1195" s="177">
        <v>138299</v>
      </c>
      <c r="D1195" s="180">
        <v>44651</v>
      </c>
      <c r="E1195" s="181">
        <v>277.4119</v>
      </c>
      <c r="F1195" s="181">
        <v>7.5933999999999999</v>
      </c>
      <c r="G1195" s="181">
        <v>4.5849000000000002</v>
      </c>
      <c r="H1195" s="181">
        <v>4.1045999999999996</v>
      </c>
      <c r="I1195" s="181">
        <v>3.8938000000000001</v>
      </c>
      <c r="J1195" s="181">
        <v>3.7711999999999999</v>
      </c>
      <c r="K1195" s="181">
        <v>3.6665000000000001</v>
      </c>
      <c r="L1195" s="181">
        <v>3.5781999999999998</v>
      </c>
      <c r="M1195" s="181">
        <v>3.4992999999999999</v>
      </c>
      <c r="N1195" s="181">
        <v>3.4891999999999999</v>
      </c>
      <c r="O1195" s="181">
        <v>4.5105000000000004</v>
      </c>
      <c r="P1195" s="181">
        <v>5.5865999999999998</v>
      </c>
      <c r="Q1195" s="181">
        <v>6.9283999999999999</v>
      </c>
      <c r="R1195" s="181">
        <v>3.6291000000000002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1827</v>
      </c>
      <c r="C1196" s="177">
        <v>148513</v>
      </c>
      <c r="D1196" s="180">
        <v>44651</v>
      </c>
      <c r="E1196" s="181">
        <v>10.679500000000001</v>
      </c>
      <c r="F1196" s="181">
        <v>8.8882999999999992</v>
      </c>
      <c r="G1196" s="181">
        <v>5.2427999999999999</v>
      </c>
      <c r="H1196" s="181">
        <v>4.4469000000000003</v>
      </c>
      <c r="I1196" s="181">
        <v>3.9119000000000002</v>
      </c>
      <c r="J1196" s="181">
        <v>3.8715000000000002</v>
      </c>
      <c r="K1196" s="181">
        <v>3.8605</v>
      </c>
      <c r="L1196" s="181">
        <v>3.9386999999999999</v>
      </c>
      <c r="M1196" s="181">
        <v>3.9030999999999998</v>
      </c>
      <c r="N1196" s="181">
        <v>4.0876999999999999</v>
      </c>
      <c r="O1196" s="181"/>
      <c r="P1196" s="181"/>
      <c r="Q1196" s="181">
        <v>4.3541999999999996</v>
      </c>
      <c r="R1196" s="181"/>
      <c r="S1196" s="124" t="s">
        <v>1905</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1828</v>
      </c>
      <c r="C1197" s="177">
        <v>148510</v>
      </c>
      <c r="D1197" s="180">
        <v>44651</v>
      </c>
      <c r="E1197" s="181">
        <v>10.680099999999999</v>
      </c>
      <c r="F1197" s="181">
        <v>8.5458999999999996</v>
      </c>
      <c r="G1197" s="181">
        <v>5.2424999999999997</v>
      </c>
      <c r="H1197" s="181">
        <v>4.3977000000000004</v>
      </c>
      <c r="I1197" s="181">
        <v>3.9117000000000002</v>
      </c>
      <c r="J1197" s="181">
        <v>3.8712</v>
      </c>
      <c r="K1197" s="181">
        <v>3.8603000000000001</v>
      </c>
      <c r="L1197" s="181">
        <v>3.9403999999999999</v>
      </c>
      <c r="M1197" s="181">
        <v>3.9041999999999999</v>
      </c>
      <c r="N1197" s="181">
        <v>4.0945</v>
      </c>
      <c r="O1197" s="181"/>
      <c r="P1197" s="181"/>
      <c r="Q1197" s="181">
        <v>4.3579999999999997</v>
      </c>
      <c r="R1197" s="181"/>
      <c r="S1197" s="124" t="s">
        <v>1905</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1829</v>
      </c>
      <c r="C1198" s="177">
        <v>148511</v>
      </c>
      <c r="D1198" s="180">
        <v>44651</v>
      </c>
      <c r="E1198" s="181">
        <v>10.679500000000001</v>
      </c>
      <c r="F1198" s="181">
        <v>8.8882999999999992</v>
      </c>
      <c r="G1198" s="181">
        <v>5.2427999999999999</v>
      </c>
      <c r="H1198" s="181">
        <v>4.4469000000000003</v>
      </c>
      <c r="I1198" s="181">
        <v>3.9119000000000002</v>
      </c>
      <c r="J1198" s="181">
        <v>3.8715000000000002</v>
      </c>
      <c r="K1198" s="181">
        <v>3.8605</v>
      </c>
      <c r="L1198" s="181">
        <v>3.9386999999999999</v>
      </c>
      <c r="M1198" s="181">
        <v>3.9030999999999998</v>
      </c>
      <c r="N1198" s="181">
        <v>4.0876999999999999</v>
      </c>
      <c r="O1198" s="181"/>
      <c r="P1198" s="181"/>
      <c r="Q1198" s="181">
        <v>4.3541999999999996</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1830</v>
      </c>
      <c r="C1199" s="177">
        <v>148512</v>
      </c>
      <c r="D1199" s="180">
        <v>44651</v>
      </c>
      <c r="E1199" s="181">
        <v>10.6843</v>
      </c>
      <c r="F1199" s="181">
        <v>8.5426000000000002</v>
      </c>
      <c r="G1199" s="181">
        <v>5.1265000000000001</v>
      </c>
      <c r="H1199" s="181">
        <v>4.3959999999999999</v>
      </c>
      <c r="I1199" s="181">
        <v>4.008</v>
      </c>
      <c r="J1199" s="181">
        <v>3.9584999999999999</v>
      </c>
      <c r="K1199" s="181">
        <v>3.9283999999999999</v>
      </c>
      <c r="L1199" s="181">
        <v>3.9779</v>
      </c>
      <c r="M1199" s="181">
        <v>3.9487999999999999</v>
      </c>
      <c r="N1199" s="181">
        <v>4.1223000000000001</v>
      </c>
      <c r="O1199" s="181"/>
      <c r="P1199" s="181"/>
      <c r="Q1199" s="181">
        <v>4.3845999999999998</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44651</v>
      </c>
      <c r="E1200" s="181">
        <v>33.701999999999998</v>
      </c>
      <c r="F1200" s="181">
        <v>8.7745999999999995</v>
      </c>
      <c r="G1200" s="181">
        <v>5.2369000000000003</v>
      </c>
      <c r="H1200" s="181">
        <v>4.4596999999999998</v>
      </c>
      <c r="I1200" s="181">
        <v>3.9434999999999998</v>
      </c>
      <c r="J1200" s="181">
        <v>3.8906999999999998</v>
      </c>
      <c r="K1200" s="181">
        <v>3.8839999999999999</v>
      </c>
      <c r="L1200" s="181">
        <v>3.9674999999999998</v>
      </c>
      <c r="M1200" s="181">
        <v>3.7839999999999998</v>
      </c>
      <c r="N1200" s="181">
        <v>3.8906000000000001</v>
      </c>
      <c r="O1200" s="181">
        <v>4.9989999999999997</v>
      </c>
      <c r="P1200" s="181">
        <v>5.8023999999999996</v>
      </c>
      <c r="Q1200" s="181">
        <v>7.6353999999999997</v>
      </c>
      <c r="R1200" s="181">
        <v>4.1875999999999998</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44651</v>
      </c>
      <c r="E1201" s="181">
        <v>34.297699999999999</v>
      </c>
      <c r="F1201" s="181">
        <v>8.9415999999999993</v>
      </c>
      <c r="G1201" s="181">
        <v>5.5008999999999997</v>
      </c>
      <c r="H1201" s="181">
        <v>4.702</v>
      </c>
      <c r="I1201" s="181">
        <v>4.1951999999999998</v>
      </c>
      <c r="J1201" s="181">
        <v>4.1513</v>
      </c>
      <c r="K1201" s="181">
        <v>4.1425999999999998</v>
      </c>
      <c r="L1201" s="181">
        <v>4.2205000000000004</v>
      </c>
      <c r="M1201" s="181">
        <v>4.0739999999999998</v>
      </c>
      <c r="N1201" s="181">
        <v>4.2027000000000001</v>
      </c>
      <c r="O1201" s="181">
        <v>5.3399000000000001</v>
      </c>
      <c r="P1201" s="181">
        <v>6.0758999999999999</v>
      </c>
      <c r="Q1201" s="181">
        <v>7.4095000000000004</v>
      </c>
      <c r="R1201" s="181">
        <v>4.5251999999999999</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44651</v>
      </c>
      <c r="E1202" s="181">
        <v>28.709599999999998</v>
      </c>
      <c r="F1202" s="181">
        <v>7.6296999999999997</v>
      </c>
      <c r="G1202" s="181">
        <v>5.0450999999999997</v>
      </c>
      <c r="H1202" s="181">
        <v>4.1806000000000001</v>
      </c>
      <c r="I1202" s="181">
        <v>3.8195999999999999</v>
      </c>
      <c r="J1202" s="181">
        <v>3.7191000000000001</v>
      </c>
      <c r="K1202" s="181">
        <v>3.5295000000000001</v>
      </c>
      <c r="L1202" s="181">
        <v>3.4302999999999999</v>
      </c>
      <c r="M1202" s="181">
        <v>3.3607999999999998</v>
      </c>
      <c r="N1202" s="181">
        <v>3.3231999999999999</v>
      </c>
      <c r="O1202" s="181">
        <v>4.0372000000000003</v>
      </c>
      <c r="P1202" s="181">
        <v>4.9779999999999998</v>
      </c>
      <c r="Q1202" s="181">
        <v>6.8173000000000004</v>
      </c>
      <c r="R1202" s="181">
        <v>3.2541000000000002</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44651</v>
      </c>
      <c r="E1203" s="181">
        <v>28.602</v>
      </c>
      <c r="F1203" s="181">
        <v>7.6584000000000003</v>
      </c>
      <c r="G1203" s="181">
        <v>4.9790000000000001</v>
      </c>
      <c r="H1203" s="181">
        <v>4.0868000000000002</v>
      </c>
      <c r="I1203" s="181">
        <v>3.7242999999999999</v>
      </c>
      <c r="J1203" s="181">
        <v>3.6213000000000002</v>
      </c>
      <c r="K1203" s="181">
        <v>3.4289000000000001</v>
      </c>
      <c r="L1203" s="181">
        <v>3.3288000000000002</v>
      </c>
      <c r="M1203" s="181">
        <v>3.2584</v>
      </c>
      <c r="N1203" s="181">
        <v>3.2198000000000002</v>
      </c>
      <c r="O1203" s="181">
        <v>3.9449000000000001</v>
      </c>
      <c r="P1203" s="181">
        <v>4.8992000000000004</v>
      </c>
      <c r="Q1203" s="181">
        <v>6.7554999999999996</v>
      </c>
      <c r="R1203" s="181">
        <v>3.1511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44651</v>
      </c>
      <c r="E1204" s="181">
        <v>3333.0895999999998</v>
      </c>
      <c r="F1204" s="181">
        <v>8.5173000000000005</v>
      </c>
      <c r="G1204" s="181">
        <v>4.7972000000000001</v>
      </c>
      <c r="H1204" s="181">
        <v>4.1980000000000004</v>
      </c>
      <c r="I1204" s="181">
        <v>3.8681000000000001</v>
      </c>
      <c r="J1204" s="181">
        <v>3.7391999999999999</v>
      </c>
      <c r="K1204" s="181">
        <v>3.5689000000000002</v>
      </c>
      <c r="L1204" s="181">
        <v>3.5706000000000002</v>
      </c>
      <c r="M1204" s="181">
        <v>3.5066999999999999</v>
      </c>
      <c r="N1204" s="181">
        <v>3.4601000000000002</v>
      </c>
      <c r="O1204" s="181">
        <v>4.4031000000000002</v>
      </c>
      <c r="P1204" s="181">
        <v>5.4798999999999998</v>
      </c>
      <c r="Q1204" s="181">
        <v>6.8507999999999996</v>
      </c>
      <c r="R1204" s="181">
        <v>3.5409000000000002</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44651</v>
      </c>
      <c r="E1205" s="181">
        <v>3342.0464999999999</v>
      </c>
      <c r="F1205" s="181">
        <v>8.4158000000000008</v>
      </c>
      <c r="G1205" s="181">
        <v>4.6955</v>
      </c>
      <c r="H1205" s="181">
        <v>4.0972</v>
      </c>
      <c r="I1205" s="181">
        <v>3.7711999999999999</v>
      </c>
      <c r="J1205" s="181">
        <v>3.6395</v>
      </c>
      <c r="K1205" s="181">
        <v>3.4689000000000001</v>
      </c>
      <c r="L1205" s="181">
        <v>3.4701</v>
      </c>
      <c r="M1205" s="181">
        <v>3.4051</v>
      </c>
      <c r="N1205" s="181">
        <v>3.3616999999999999</v>
      </c>
      <c r="O1205" s="181">
        <v>4.3159000000000001</v>
      </c>
      <c r="P1205" s="181">
        <v>5.3940999999999999</v>
      </c>
      <c r="Q1205" s="181">
        <v>6.7888000000000002</v>
      </c>
      <c r="R1205" s="181">
        <v>3.4504000000000001</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1994</v>
      </c>
      <c r="C1206" s="177">
        <v>105280</v>
      </c>
      <c r="D1206" s="180">
        <v>44651</v>
      </c>
      <c r="E1206" s="181">
        <v>3310.7523999999999</v>
      </c>
      <c r="F1206" s="181">
        <v>8.4182000000000006</v>
      </c>
      <c r="G1206" s="181">
        <v>4.6971999999999996</v>
      </c>
      <c r="H1206" s="181">
        <v>4.0979000000000001</v>
      </c>
      <c r="I1206" s="181">
        <v>3.7711999999999999</v>
      </c>
      <c r="J1206" s="181">
        <v>3.6404000000000001</v>
      </c>
      <c r="K1206" s="181">
        <v>3.4685999999999999</v>
      </c>
      <c r="L1206" s="181">
        <v>3.4697</v>
      </c>
      <c r="M1206" s="181">
        <v>3.4045999999999998</v>
      </c>
      <c r="N1206" s="181">
        <v>3.3610000000000002</v>
      </c>
      <c r="O1206" s="181">
        <v>4.3151999999999999</v>
      </c>
      <c r="P1206" s="181">
        <v>5.3929999999999998</v>
      </c>
      <c r="Q1206" s="181">
        <v>6.7310999999999996</v>
      </c>
      <c r="R1206" s="181">
        <v>3.45</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1960</v>
      </c>
      <c r="C1207" s="177">
        <v>149661</v>
      </c>
      <c r="D1207" s="180">
        <v>44651</v>
      </c>
      <c r="E1207" s="181">
        <v>2985.9007999999999</v>
      </c>
      <c r="F1207" s="181">
        <v>8.6059000000000001</v>
      </c>
      <c r="G1207" s="181">
        <v>4.6384999999999996</v>
      </c>
      <c r="H1207" s="181">
        <v>4.2060000000000004</v>
      </c>
      <c r="I1207" s="181">
        <v>3.8795999999999999</v>
      </c>
      <c r="J1207" s="181">
        <v>3.7456999999999998</v>
      </c>
      <c r="K1207" s="181">
        <v>3.5516000000000001</v>
      </c>
      <c r="L1207" s="181">
        <v>3.4098000000000002</v>
      </c>
      <c r="M1207" s="181">
        <v>3.3313999999999999</v>
      </c>
      <c r="N1207" s="181">
        <v>3.2993000000000001</v>
      </c>
      <c r="O1207" s="181">
        <v>4.0834000000000001</v>
      </c>
      <c r="P1207" s="181">
        <v>3.4016000000000002</v>
      </c>
      <c r="Q1207" s="181">
        <v>6.4146000000000001</v>
      </c>
      <c r="R1207" s="181">
        <v>3.2862</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1961</v>
      </c>
      <c r="C1208" s="177">
        <v>149664</v>
      </c>
      <c r="D1208" s="180">
        <v>44651</v>
      </c>
      <c r="E1208" s="181">
        <v>3006.5193599999998</v>
      </c>
      <c r="F1208" s="181">
        <v>8.7119999999999997</v>
      </c>
      <c r="G1208" s="181">
        <v>4.7478999999999996</v>
      </c>
      <c r="H1208" s="181">
        <v>4.3158000000000003</v>
      </c>
      <c r="I1208" s="181">
        <v>3.9897999999999998</v>
      </c>
      <c r="J1208" s="181">
        <v>3.8561999999999999</v>
      </c>
      <c r="K1208" s="181">
        <v>3.661</v>
      </c>
      <c r="L1208" s="181">
        <v>3.5078999999999998</v>
      </c>
      <c r="M1208" s="181">
        <v>3.4257</v>
      </c>
      <c r="N1208" s="181">
        <v>3.3936999999999999</v>
      </c>
      <c r="O1208" s="181">
        <v>4.1528</v>
      </c>
      <c r="P1208" s="181">
        <v>3.4729999999999999</v>
      </c>
      <c r="Q1208" s="181">
        <v>5.7850999999999999</v>
      </c>
      <c r="R1208" s="181">
        <v>3.3776000000000002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1905</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1905</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1905</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44651</v>
      </c>
      <c r="E1212" s="181">
        <v>3360.4521</v>
      </c>
      <c r="F1212" s="181">
        <v>9.2129999999999992</v>
      </c>
      <c r="G1212" s="181">
        <v>5.3422999999999998</v>
      </c>
      <c r="H1212" s="181">
        <v>4.6056999999999997</v>
      </c>
      <c r="I1212" s="181">
        <v>4.0959000000000003</v>
      </c>
      <c r="J1212" s="181">
        <v>3.8544</v>
      </c>
      <c r="K1212" s="181">
        <v>3.6741999999999999</v>
      </c>
      <c r="L1212" s="181">
        <v>3.6017999999999999</v>
      </c>
      <c r="M1212" s="181">
        <v>3.5118999999999998</v>
      </c>
      <c r="N1212" s="181">
        <v>3.4739</v>
      </c>
      <c r="O1212" s="181">
        <v>4.4995000000000003</v>
      </c>
      <c r="P1212" s="181">
        <v>5.5639000000000003</v>
      </c>
      <c r="Q1212" s="181">
        <v>6.9455999999999998</v>
      </c>
      <c r="R1212" s="181">
        <v>3.5831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44651</v>
      </c>
      <c r="E1213" s="181">
        <v>3333.0632000000001</v>
      </c>
      <c r="F1213" s="181">
        <v>9.1408000000000005</v>
      </c>
      <c r="G1213" s="181">
        <v>5.2652999999999999</v>
      </c>
      <c r="H1213" s="181">
        <v>4.5198999999999998</v>
      </c>
      <c r="I1213" s="181">
        <v>3.9954999999999998</v>
      </c>
      <c r="J1213" s="181">
        <v>3.7482000000000002</v>
      </c>
      <c r="K1213" s="181">
        <v>3.5651999999999999</v>
      </c>
      <c r="L1213" s="181">
        <v>3.4863</v>
      </c>
      <c r="M1213" s="181">
        <v>3.3965999999999998</v>
      </c>
      <c r="N1213" s="181">
        <v>3.3582999999999998</v>
      </c>
      <c r="O1213" s="181">
        <v>4.3792999999999997</v>
      </c>
      <c r="P1213" s="181">
        <v>5.4676</v>
      </c>
      <c r="Q1213" s="181">
        <v>7.0842000000000001</v>
      </c>
      <c r="R1213" s="181">
        <v>3.4653</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972</v>
      </c>
      <c r="C1214" s="177">
        <v>139619</v>
      </c>
      <c r="D1214" s="180">
        <v>44651</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1831</v>
      </c>
      <c r="C1218" s="177">
        <v>148841</v>
      </c>
      <c r="D1218" s="180">
        <v>44651</v>
      </c>
      <c r="E1218" s="181">
        <v>1031.9882</v>
      </c>
      <c r="F1218" s="181">
        <v>5.7058999999999997</v>
      </c>
      <c r="G1218" s="181">
        <v>4.1372</v>
      </c>
      <c r="H1218" s="181">
        <v>3.7046999999999999</v>
      </c>
      <c r="I1218" s="181">
        <v>3.6442999999999999</v>
      </c>
      <c r="J1218" s="181">
        <v>3.6945999999999999</v>
      </c>
      <c r="K1218" s="181">
        <v>3.5731000000000002</v>
      </c>
      <c r="L1218" s="181">
        <v>3.4861</v>
      </c>
      <c r="M1218" s="181">
        <v>3.4207000000000001</v>
      </c>
      <c r="N1218" s="181"/>
      <c r="O1218" s="181"/>
      <c r="P1218" s="181"/>
      <c r="Q1218" s="181">
        <v>3.4138999999999999</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1832</v>
      </c>
      <c r="C1219" s="177">
        <v>148833</v>
      </c>
      <c r="D1219" s="180">
        <v>44651</v>
      </c>
      <c r="E1219" s="181">
        <v>1030.5301999999999</v>
      </c>
      <c r="F1219" s="181">
        <v>5.5545</v>
      </c>
      <c r="G1219" s="181">
        <v>3.9870999999999999</v>
      </c>
      <c r="H1219" s="181">
        <v>3.5543999999999998</v>
      </c>
      <c r="I1219" s="181">
        <v>3.4939</v>
      </c>
      <c r="J1219" s="181">
        <v>3.5442</v>
      </c>
      <c r="K1219" s="181">
        <v>3.4218000000000002</v>
      </c>
      <c r="L1219" s="181">
        <v>3.3334999999999999</v>
      </c>
      <c r="M1219" s="181">
        <v>3.2669000000000001</v>
      </c>
      <c r="N1219" s="181"/>
      <c r="O1219" s="181"/>
      <c r="P1219" s="181"/>
      <c r="Q1219" s="181">
        <v>3.2583000000000002</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44651</v>
      </c>
      <c r="E1220" s="181">
        <v>2032.5789</v>
      </c>
      <c r="F1220" s="181">
        <v>8.3592999999999993</v>
      </c>
      <c r="G1220" s="181">
        <v>4.7187000000000001</v>
      </c>
      <c r="H1220" s="181">
        <v>4.1170999999999998</v>
      </c>
      <c r="I1220" s="181">
        <v>3.8500999999999999</v>
      </c>
      <c r="J1220" s="181">
        <v>3.6918000000000002</v>
      </c>
      <c r="K1220" s="181">
        <v>3.5470000000000002</v>
      </c>
      <c r="L1220" s="181">
        <v>3.4571999999999998</v>
      </c>
      <c r="M1220" s="181">
        <v>3.4033000000000002</v>
      </c>
      <c r="N1220" s="181">
        <v>3.3778999999999999</v>
      </c>
      <c r="O1220" s="181">
        <v>4.3658000000000001</v>
      </c>
      <c r="P1220" s="181">
        <v>4.6529999999999996</v>
      </c>
      <c r="Q1220" s="181">
        <v>6.7862999999999998</v>
      </c>
      <c r="R1220" s="181">
        <v>3.4876999999999998</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44651</v>
      </c>
      <c r="E1221" s="181">
        <v>2050.9508999999998</v>
      </c>
      <c r="F1221" s="181">
        <v>8.4606999999999992</v>
      </c>
      <c r="G1221" s="181">
        <v>4.82</v>
      </c>
      <c r="H1221" s="181">
        <v>4.2183999999999999</v>
      </c>
      <c r="I1221" s="181">
        <v>3.9506000000000001</v>
      </c>
      <c r="J1221" s="181">
        <v>3.7924000000000002</v>
      </c>
      <c r="K1221" s="181">
        <v>3.6478999999999999</v>
      </c>
      <c r="L1221" s="181">
        <v>3.5590000000000002</v>
      </c>
      <c r="M1221" s="181">
        <v>3.5005999999999999</v>
      </c>
      <c r="N1221" s="181">
        <v>3.4756999999999998</v>
      </c>
      <c r="O1221" s="181">
        <v>4.4664000000000001</v>
      </c>
      <c r="P1221" s="181">
        <v>4.7586000000000004</v>
      </c>
      <c r="Q1221" s="181">
        <v>6.4459</v>
      </c>
      <c r="R1221" s="181">
        <v>3.5857999999999999</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44651</v>
      </c>
      <c r="E1222" s="181">
        <v>3488.0423000000001</v>
      </c>
      <c r="F1222" s="181">
        <v>10.196099999999999</v>
      </c>
      <c r="G1222" s="181">
        <v>5.2797999999999998</v>
      </c>
      <c r="H1222" s="181">
        <v>4.3792999999999997</v>
      </c>
      <c r="I1222" s="181">
        <v>3.9790999999999999</v>
      </c>
      <c r="J1222" s="181">
        <v>3.7919</v>
      </c>
      <c r="K1222" s="181">
        <v>3.6503000000000001</v>
      </c>
      <c r="L1222" s="181">
        <v>3.5979999999999999</v>
      </c>
      <c r="M1222" s="181">
        <v>3.5272999999999999</v>
      </c>
      <c r="N1222" s="181">
        <v>3.4878</v>
      </c>
      <c r="O1222" s="181">
        <v>4.4482999999999997</v>
      </c>
      <c r="P1222" s="181">
        <v>5.5410000000000004</v>
      </c>
      <c r="Q1222" s="181">
        <v>6.8841999999999999</v>
      </c>
      <c r="R1222" s="181">
        <v>3.5745</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44651</v>
      </c>
      <c r="E1223" s="181">
        <v>3188.5632999999998</v>
      </c>
      <c r="F1223" s="181">
        <v>9.5596999999999994</v>
      </c>
      <c r="G1223" s="181">
        <v>4.6436000000000002</v>
      </c>
      <c r="H1223" s="181">
        <v>3.7431000000000001</v>
      </c>
      <c r="I1223" s="181">
        <v>3.3424</v>
      </c>
      <c r="J1223" s="181">
        <v>3.1541999999999999</v>
      </c>
      <c r="K1223" s="181">
        <v>3.0076999999999998</v>
      </c>
      <c r="L1223" s="181">
        <v>2.9472</v>
      </c>
      <c r="M1223" s="181">
        <v>2.8721000000000001</v>
      </c>
      <c r="N1223" s="181">
        <v>2.8319999999999999</v>
      </c>
      <c r="O1223" s="181">
        <v>3.7986</v>
      </c>
      <c r="P1223" s="181">
        <v>4.8613</v>
      </c>
      <c r="Q1223" s="181">
        <v>6.3697999999999997</v>
      </c>
      <c r="R1223" s="181">
        <v>2.9310999999999998</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44651</v>
      </c>
      <c r="E1224" s="181">
        <v>3466.7447000000002</v>
      </c>
      <c r="F1224" s="181">
        <v>10.095499999999999</v>
      </c>
      <c r="G1224" s="181">
        <v>5.1798000000000002</v>
      </c>
      <c r="H1224" s="181">
        <v>4.2792000000000003</v>
      </c>
      <c r="I1224" s="181">
        <v>3.8788999999999998</v>
      </c>
      <c r="J1224" s="181">
        <v>3.6916000000000002</v>
      </c>
      <c r="K1224" s="181">
        <v>3.5493999999999999</v>
      </c>
      <c r="L1224" s="181">
        <v>3.4963000000000002</v>
      </c>
      <c r="M1224" s="181">
        <v>3.4255</v>
      </c>
      <c r="N1224" s="181">
        <v>3.3885000000000001</v>
      </c>
      <c r="O1224" s="181">
        <v>4.3583999999999996</v>
      </c>
      <c r="P1224" s="181">
        <v>5.4641000000000002</v>
      </c>
      <c r="Q1224" s="181">
        <v>6.8932000000000002</v>
      </c>
      <c r="R1224" s="181">
        <v>3.4811999999999999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1979</v>
      </c>
      <c r="C1225" s="177">
        <v>145971</v>
      </c>
      <c r="D1225" s="180">
        <v>44651</v>
      </c>
      <c r="E1225" s="181">
        <v>1145.9956</v>
      </c>
      <c r="F1225" s="181">
        <v>5.9187000000000003</v>
      </c>
      <c r="G1225" s="181">
        <v>4.3002000000000002</v>
      </c>
      <c r="H1225" s="181">
        <v>3.6488999999999998</v>
      </c>
      <c r="I1225" s="181">
        <v>3.3788999999999998</v>
      </c>
      <c r="J1225" s="181">
        <v>3.2633000000000001</v>
      </c>
      <c r="K1225" s="181">
        <v>3.1840999999999999</v>
      </c>
      <c r="L1225" s="181">
        <v>3.1507999999999998</v>
      </c>
      <c r="M1225" s="181">
        <v>3.0470999999999999</v>
      </c>
      <c r="N1225" s="181">
        <v>3.0480999999999998</v>
      </c>
      <c r="O1225" s="181">
        <v>4.1231999999999998</v>
      </c>
      <c r="P1225" s="181"/>
      <c r="Q1225" s="181">
        <v>4.3348000000000004</v>
      </c>
      <c r="R1225" s="181">
        <v>3.1055000000000001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1980</v>
      </c>
      <c r="C1226" s="177">
        <v>145968</v>
      </c>
      <c r="D1226" s="180">
        <v>44651</v>
      </c>
      <c r="E1226" s="181">
        <v>1142.9831999999999</v>
      </c>
      <c r="F1226" s="181">
        <v>5.7937000000000003</v>
      </c>
      <c r="G1226" s="181">
        <v>4.1783999999999999</v>
      </c>
      <c r="H1226" s="181">
        <v>3.5284</v>
      </c>
      <c r="I1226" s="181">
        <v>3.2584</v>
      </c>
      <c r="J1226" s="181">
        <v>3.1425999999999998</v>
      </c>
      <c r="K1226" s="181">
        <v>3.0682999999999998</v>
      </c>
      <c r="L1226" s="181">
        <v>3.052</v>
      </c>
      <c r="M1226" s="181">
        <v>2.9535999999999998</v>
      </c>
      <c r="N1226" s="181">
        <v>2.9569999999999999</v>
      </c>
      <c r="O1226" s="181">
        <v>4.0376000000000003</v>
      </c>
      <c r="P1226" s="181"/>
      <c r="Q1226" s="181">
        <v>4.2492999999999999</v>
      </c>
      <c r="R1226" s="181">
        <v>3.0186999999999999</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7.77265204081632</v>
      </c>
      <c r="G1227" s="183">
        <v>4.5796081632653065</v>
      </c>
      <c r="H1227" s="183">
        <v>3.943207142857144</v>
      </c>
      <c r="I1227" s="183">
        <v>3.6249683673469382</v>
      </c>
      <c r="J1227" s="183">
        <v>3.504038775510204</v>
      </c>
      <c r="K1227" s="183">
        <v>3.3766571428571441</v>
      </c>
      <c r="L1227" s="183">
        <v>3.3201775510204103</v>
      </c>
      <c r="M1227" s="183">
        <v>3.242237755102042</v>
      </c>
      <c r="N1227" s="183">
        <v>3.2182010416666675</v>
      </c>
      <c r="O1227" s="183">
        <v>4.1890252873563227</v>
      </c>
      <c r="P1227" s="183">
        <v>5.2399354430379752</v>
      </c>
      <c r="Q1227" s="183">
        <v>6.0121122448979571</v>
      </c>
      <c r="R1227" s="183">
        <v>3.339424719101125</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8.5094999999999992</v>
      </c>
      <c r="G1228" s="183">
        <v>4.8086000000000002</v>
      </c>
      <c r="H1228" s="183">
        <v>4.1814999999999998</v>
      </c>
      <c r="I1228" s="183">
        <v>3.86015</v>
      </c>
      <c r="J1228" s="183">
        <v>3.7095500000000001</v>
      </c>
      <c r="K1228" s="183">
        <v>3.54975</v>
      </c>
      <c r="L1228" s="183">
        <v>3.4862000000000002</v>
      </c>
      <c r="M1228" s="183">
        <v>3.4065000000000003</v>
      </c>
      <c r="N1228" s="183">
        <v>3.3791500000000001</v>
      </c>
      <c r="O1228" s="183">
        <v>4.3379000000000003</v>
      </c>
      <c r="P1228" s="183">
        <v>5.4477000000000002</v>
      </c>
      <c r="Q1228" s="183">
        <v>6.8321500000000004</v>
      </c>
      <c r="R1228" s="183">
        <v>3.45</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973</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974</v>
      </c>
      <c r="B1231" s="177" t="s">
        <v>975</v>
      </c>
      <c r="C1231" s="177">
        <v>100365</v>
      </c>
      <c r="D1231" s="180">
        <v>44651</v>
      </c>
      <c r="E1231" s="181">
        <v>71.899299999999997</v>
      </c>
      <c r="F1231" s="181">
        <v>-72.197699999999998</v>
      </c>
      <c r="G1231" s="181">
        <v>19.355499999999999</v>
      </c>
      <c r="H1231" s="181">
        <v>11.388999999999999</v>
      </c>
      <c r="I1231" s="181">
        <v>1.1609</v>
      </c>
      <c r="J1231" s="181">
        <v>-5.7767999999999997</v>
      </c>
      <c r="K1231" s="181">
        <v>-2.1573000000000002</v>
      </c>
      <c r="L1231" s="181">
        <v>-1.3308</v>
      </c>
      <c r="M1231" s="181">
        <v>1.0867</v>
      </c>
      <c r="N1231" s="181">
        <v>1.8506</v>
      </c>
      <c r="O1231" s="181">
        <v>6.7664</v>
      </c>
      <c r="P1231" s="181">
        <v>6.5780000000000003</v>
      </c>
      <c r="Q1231" s="181">
        <v>8.6636000000000006</v>
      </c>
      <c r="R1231" s="181">
        <v>3.3807</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974</v>
      </c>
      <c r="B1232" s="177" t="s">
        <v>976</v>
      </c>
      <c r="C1232" s="177">
        <v>120743</v>
      </c>
      <c r="D1232" s="180">
        <v>44651</v>
      </c>
      <c r="E1232" s="181">
        <v>77.323700000000002</v>
      </c>
      <c r="F1232" s="181">
        <v>-71.609499999999997</v>
      </c>
      <c r="G1232" s="181">
        <v>19.9528</v>
      </c>
      <c r="H1232" s="181">
        <v>11.990399999999999</v>
      </c>
      <c r="I1232" s="181">
        <v>1.7612000000000001</v>
      </c>
      <c r="J1232" s="181">
        <v>-5.1802000000000001</v>
      </c>
      <c r="K1232" s="181">
        <v>-1.5601</v>
      </c>
      <c r="L1232" s="181">
        <v>-0.73419999999999996</v>
      </c>
      <c r="M1232" s="181">
        <v>1.6929000000000001</v>
      </c>
      <c r="N1232" s="181">
        <v>2.4634999999999998</v>
      </c>
      <c r="O1232" s="181">
        <v>7.3579999999999997</v>
      </c>
      <c r="P1232" s="181">
        <v>7.2355999999999998</v>
      </c>
      <c r="Q1232" s="181">
        <v>8.4776000000000007</v>
      </c>
      <c r="R1232" s="181">
        <v>3.9683000000000002</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974</v>
      </c>
      <c r="B1233" s="177" t="s">
        <v>977</v>
      </c>
      <c r="C1233" s="177">
        <v>143702</v>
      </c>
      <c r="D1233" s="180">
        <v>44651</v>
      </c>
      <c r="E1233" s="181">
        <v>14.0905</v>
      </c>
      <c r="F1233" s="181">
        <v>-17.606200000000001</v>
      </c>
      <c r="G1233" s="181">
        <v>66.590299999999999</v>
      </c>
      <c r="H1233" s="181">
        <v>26.519200000000001</v>
      </c>
      <c r="I1233" s="181">
        <v>10.869300000000001</v>
      </c>
      <c r="J1233" s="181">
        <v>-7.4893000000000001</v>
      </c>
      <c r="K1233" s="181">
        <v>0.40339999999999998</v>
      </c>
      <c r="L1233" s="181">
        <v>0.1225</v>
      </c>
      <c r="M1233" s="181">
        <v>4.6534000000000004</v>
      </c>
      <c r="N1233" s="181">
        <v>2.2778</v>
      </c>
      <c r="O1233" s="181">
        <v>8.3663000000000007</v>
      </c>
      <c r="P1233" s="181"/>
      <c r="Q1233" s="181">
        <v>9.6105</v>
      </c>
      <c r="R1233" s="181">
        <v>4.0970000000000004</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974</v>
      </c>
      <c r="B1234" s="177" t="s">
        <v>978</v>
      </c>
      <c r="C1234" s="177">
        <v>143704</v>
      </c>
      <c r="D1234" s="180">
        <v>44651</v>
      </c>
      <c r="E1234" s="181">
        <v>14.2606</v>
      </c>
      <c r="F1234" s="181">
        <v>-10.746700000000001</v>
      </c>
      <c r="G1234" s="181">
        <v>69.156099999999995</v>
      </c>
      <c r="H1234" s="181">
        <v>27.9377</v>
      </c>
      <c r="I1234" s="181">
        <v>11.753299999999999</v>
      </c>
      <c r="J1234" s="181">
        <v>-6.9519000000000002</v>
      </c>
      <c r="K1234" s="181">
        <v>0.77790000000000004</v>
      </c>
      <c r="L1234" s="181">
        <v>0.4496</v>
      </c>
      <c r="M1234" s="181">
        <v>4.9718999999999998</v>
      </c>
      <c r="N1234" s="181">
        <v>2.5832000000000002</v>
      </c>
      <c r="O1234" s="181">
        <v>8.7081</v>
      </c>
      <c r="P1234" s="181"/>
      <c r="Q1234" s="181">
        <v>9.9629999999999992</v>
      </c>
      <c r="R1234" s="181">
        <v>4.4226999999999999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-43.040025</v>
      </c>
      <c r="G1235" s="183">
        <v>43.763674999999999</v>
      </c>
      <c r="H1235" s="183">
        <v>19.459074999999999</v>
      </c>
      <c r="I1235" s="183">
        <v>6.3861749999999997</v>
      </c>
      <c r="J1235" s="183">
        <v>-6.3495500000000007</v>
      </c>
      <c r="K1235" s="183">
        <v>-0.63402500000000006</v>
      </c>
      <c r="L1235" s="183">
        <v>-0.37322499999999997</v>
      </c>
      <c r="M1235" s="183">
        <v>3.1012250000000003</v>
      </c>
      <c r="N1235" s="183">
        <v>2.2937750000000001</v>
      </c>
      <c r="O1235" s="183">
        <v>7.7996999999999996</v>
      </c>
      <c r="P1235" s="183">
        <v>6.9068000000000005</v>
      </c>
      <c r="Q1235" s="183">
        <v>9.1786750000000001</v>
      </c>
      <c r="R1235" s="183">
        <v>3.9671750000000001</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-44.607849999999999</v>
      </c>
      <c r="G1236" s="183">
        <v>43.271550000000005</v>
      </c>
      <c r="H1236" s="183">
        <v>19.254799999999999</v>
      </c>
      <c r="I1236" s="183">
        <v>6.3152500000000007</v>
      </c>
      <c r="J1236" s="183">
        <v>-6.36435</v>
      </c>
      <c r="K1236" s="183">
        <v>-0.57835000000000003</v>
      </c>
      <c r="L1236" s="183">
        <v>-0.30584999999999996</v>
      </c>
      <c r="M1236" s="183">
        <v>3.1731500000000006</v>
      </c>
      <c r="N1236" s="183">
        <v>2.3706499999999999</v>
      </c>
      <c r="O1236" s="183">
        <v>7.8621499999999997</v>
      </c>
      <c r="P1236" s="183">
        <v>6.9068000000000005</v>
      </c>
      <c r="Q1236" s="183">
        <v>9.1370500000000003</v>
      </c>
      <c r="R1236" s="183">
        <v>4.0326500000000003</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979</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980</v>
      </c>
      <c r="B1239" s="177" t="s">
        <v>981</v>
      </c>
      <c r="C1239" s="177">
        <v>103192</v>
      </c>
      <c r="D1239" s="180">
        <v>44651</v>
      </c>
      <c r="E1239" s="181">
        <v>535.94169999999997</v>
      </c>
      <c r="F1239" s="181">
        <v>19.0656</v>
      </c>
      <c r="G1239" s="181">
        <v>7.9598000000000004</v>
      </c>
      <c r="H1239" s="181">
        <v>9.5442999999999998</v>
      </c>
      <c r="I1239" s="181">
        <v>8.9518000000000004</v>
      </c>
      <c r="J1239" s="181">
        <v>5.5857000000000001</v>
      </c>
      <c r="K1239" s="181">
        <v>4.2690000000000001</v>
      </c>
      <c r="L1239" s="181">
        <v>3.4851999999999999</v>
      </c>
      <c r="M1239" s="181">
        <v>3.7239</v>
      </c>
      <c r="N1239" s="181">
        <v>3.9098000000000002</v>
      </c>
      <c r="O1239" s="181">
        <v>6.0370999999999997</v>
      </c>
      <c r="P1239" s="181">
        <v>6.4416000000000002</v>
      </c>
      <c r="Q1239" s="181">
        <v>7.2784000000000004</v>
      </c>
      <c r="R1239" s="181">
        <v>5.2630999999999997</v>
      </c>
      <c r="S1239" s="124" t="s">
        <v>1905</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980</v>
      </c>
      <c r="B1240" s="177" t="s">
        <v>982</v>
      </c>
      <c r="C1240" s="177">
        <v>119523</v>
      </c>
      <c r="D1240" s="180">
        <v>44651</v>
      </c>
      <c r="E1240" s="181">
        <v>578.35979999999995</v>
      </c>
      <c r="F1240" s="181">
        <v>19.896599999999999</v>
      </c>
      <c r="G1240" s="181">
        <v>8.7890999999999995</v>
      </c>
      <c r="H1240" s="181">
        <v>10.375999999999999</v>
      </c>
      <c r="I1240" s="181">
        <v>9.7851999999999997</v>
      </c>
      <c r="J1240" s="181">
        <v>6.4203000000000001</v>
      </c>
      <c r="K1240" s="181">
        <v>5.1087999999999996</v>
      </c>
      <c r="L1240" s="181">
        <v>4.3316999999999997</v>
      </c>
      <c r="M1240" s="181">
        <v>4.5800999999999998</v>
      </c>
      <c r="N1240" s="181">
        <v>4.7619999999999996</v>
      </c>
      <c r="O1240" s="181">
        <v>6.9131</v>
      </c>
      <c r="P1240" s="181">
        <v>7.3274999999999997</v>
      </c>
      <c r="Q1240" s="181">
        <v>8.2649000000000008</v>
      </c>
      <c r="R1240" s="181">
        <v>6.12</v>
      </c>
      <c r="S1240" s="124" t="s">
        <v>1905</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980</v>
      </c>
      <c r="B1241" s="177" t="s">
        <v>983</v>
      </c>
      <c r="C1241" s="177">
        <v>120513</v>
      </c>
      <c r="D1241" s="180">
        <v>44651</v>
      </c>
      <c r="E1241" s="181">
        <v>2590.0210000000002</v>
      </c>
      <c r="F1241" s="181">
        <v>16.054200000000002</v>
      </c>
      <c r="G1241" s="181">
        <v>9.4677000000000007</v>
      </c>
      <c r="H1241" s="181">
        <v>7.3611000000000004</v>
      </c>
      <c r="I1241" s="181">
        <v>7.5936000000000003</v>
      </c>
      <c r="J1241" s="181">
        <v>5.8289999999999997</v>
      </c>
      <c r="K1241" s="181">
        <v>4.6077000000000004</v>
      </c>
      <c r="L1241" s="181">
        <v>4.0343</v>
      </c>
      <c r="M1241" s="181">
        <v>4.2554999999999996</v>
      </c>
      <c r="N1241" s="181">
        <v>4.3276000000000003</v>
      </c>
      <c r="O1241" s="181">
        <v>6.4706999999999999</v>
      </c>
      <c r="P1241" s="181">
        <v>7.0023999999999997</v>
      </c>
      <c r="Q1241" s="181">
        <v>7.9385000000000003</v>
      </c>
      <c r="R1241" s="181">
        <v>5.5420999999999996</v>
      </c>
      <c r="S1241" s="124" t="s">
        <v>1904</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980</v>
      </c>
      <c r="B1242" s="177" t="s">
        <v>984</v>
      </c>
      <c r="C1242" s="177">
        <v>112214</v>
      </c>
      <c r="D1242" s="180">
        <v>44651</v>
      </c>
      <c r="E1242" s="181">
        <v>2497.1255000000001</v>
      </c>
      <c r="F1242" s="181">
        <v>15.7286</v>
      </c>
      <c r="G1242" s="181">
        <v>9.1409000000000002</v>
      </c>
      <c r="H1242" s="181">
        <v>7.0339</v>
      </c>
      <c r="I1242" s="181">
        <v>7.2656999999999998</v>
      </c>
      <c r="J1242" s="181">
        <v>5.5058999999999996</v>
      </c>
      <c r="K1242" s="181">
        <v>4.2899000000000003</v>
      </c>
      <c r="L1242" s="181">
        <v>3.7162999999999999</v>
      </c>
      <c r="M1242" s="181">
        <v>3.9384000000000001</v>
      </c>
      <c r="N1242" s="181">
        <v>4.0046999999999997</v>
      </c>
      <c r="O1242" s="181">
        <v>6.1449999999999996</v>
      </c>
      <c r="P1242" s="181">
        <v>6.5728999999999997</v>
      </c>
      <c r="Q1242" s="181">
        <v>7.6070000000000002</v>
      </c>
      <c r="R1242" s="181">
        <v>5.2149000000000001</v>
      </c>
      <c r="S1242" s="124" t="s">
        <v>1904</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980</v>
      </c>
      <c r="B1243" s="177" t="s">
        <v>2024</v>
      </c>
      <c r="C1243" s="177">
        <v>150165</v>
      </c>
      <c r="D1243" s="180">
        <v>44651</v>
      </c>
      <c r="E1243" s="181">
        <v>32.9039</v>
      </c>
      <c r="F1243" s="181">
        <v>11.096299999999999</v>
      </c>
      <c r="G1243" s="181">
        <v>10.9549</v>
      </c>
      <c r="H1243" s="181">
        <v>6.8548999999999998</v>
      </c>
      <c r="I1243" s="181">
        <v>6.2427999999999999</v>
      </c>
      <c r="J1243" s="181">
        <v>3.9386000000000001</v>
      </c>
      <c r="K1243" s="181">
        <v>3.9790999999999999</v>
      </c>
      <c r="L1243" s="181">
        <v>3.2826</v>
      </c>
      <c r="M1243" s="181">
        <v>3.4093</v>
      </c>
      <c r="N1243" s="181">
        <v>3.5758999999999999</v>
      </c>
      <c r="O1243" s="181">
        <v>5.4626999999999999</v>
      </c>
      <c r="P1243" s="181">
        <v>6.0891999999999999</v>
      </c>
      <c r="Q1243" s="181">
        <v>7.5076999999999998</v>
      </c>
      <c r="R1243" s="181">
        <v>4.6810999999999998</v>
      </c>
      <c r="S1243" s="124" t="s">
        <v>1905</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980</v>
      </c>
      <c r="B1244" s="177" t="s">
        <v>2025</v>
      </c>
      <c r="C1244" s="177">
        <v>150169</v>
      </c>
      <c r="D1244" s="180">
        <v>44651</v>
      </c>
      <c r="E1244" s="181">
        <v>35.178699999999999</v>
      </c>
      <c r="F1244" s="181">
        <v>11.9358</v>
      </c>
      <c r="G1244" s="181">
        <v>11.839700000000001</v>
      </c>
      <c r="H1244" s="181">
        <v>7.7487000000000004</v>
      </c>
      <c r="I1244" s="181">
        <v>7.1341999999999999</v>
      </c>
      <c r="J1244" s="181">
        <v>4.8495999999999997</v>
      </c>
      <c r="K1244" s="181">
        <v>4.8886000000000003</v>
      </c>
      <c r="L1244" s="181">
        <v>4.1898</v>
      </c>
      <c r="M1244" s="181">
        <v>4.2857000000000003</v>
      </c>
      <c r="N1244" s="181">
        <v>4.4607000000000001</v>
      </c>
      <c r="O1244" s="181">
        <v>6.3388999999999998</v>
      </c>
      <c r="P1244" s="181">
        <v>6.8952</v>
      </c>
      <c r="Q1244" s="181">
        <v>7.8730000000000002</v>
      </c>
      <c r="R1244" s="181">
        <v>5.5542999999999996</v>
      </c>
      <c r="S1244" s="124" t="s">
        <v>1905</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980</v>
      </c>
      <c r="B1245" s="177" t="s">
        <v>2044</v>
      </c>
      <c r="C1245" s="177">
        <v>150291</v>
      </c>
      <c r="D1245" s="180"/>
      <c r="E1245" s="181"/>
      <c r="F1245" s="181"/>
      <c r="G1245" s="181"/>
      <c r="H1245" s="181"/>
      <c r="I1245" s="181"/>
      <c r="J1245" s="181"/>
      <c r="K1245" s="181"/>
      <c r="L1245" s="181"/>
      <c r="M1245" s="181"/>
      <c r="N1245" s="181"/>
      <c r="O1245" s="181"/>
      <c r="P1245" s="181"/>
      <c r="Q1245" s="181"/>
      <c r="R1245" s="181"/>
      <c r="S1245" s="124" t="s">
        <v>1905</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980</v>
      </c>
      <c r="B1246" s="177" t="s">
        <v>2045</v>
      </c>
      <c r="C1246" s="177">
        <v>150294</v>
      </c>
      <c r="D1246" s="180"/>
      <c r="E1246" s="181"/>
      <c r="F1246" s="181"/>
      <c r="G1246" s="181"/>
      <c r="H1246" s="181"/>
      <c r="I1246" s="181"/>
      <c r="J1246" s="181"/>
      <c r="K1246" s="181"/>
      <c r="L1246" s="181"/>
      <c r="M1246" s="181"/>
      <c r="N1246" s="181"/>
      <c r="O1246" s="181"/>
      <c r="P1246" s="181"/>
      <c r="Q1246" s="181"/>
      <c r="R1246" s="181"/>
      <c r="S1246" s="124" t="s">
        <v>1905</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980</v>
      </c>
      <c r="B1247" s="177" t="s">
        <v>985</v>
      </c>
      <c r="C1247" s="177">
        <v>112029</v>
      </c>
      <c r="D1247" s="180"/>
      <c r="E1247" s="181"/>
      <c r="F1247" s="181"/>
      <c r="G1247" s="181"/>
      <c r="H1247" s="181"/>
      <c r="I1247" s="181"/>
      <c r="J1247" s="181"/>
      <c r="K1247" s="181"/>
      <c r="L1247" s="181"/>
      <c r="M1247" s="181"/>
      <c r="N1247" s="181"/>
      <c r="O1247" s="181"/>
      <c r="P1247" s="181"/>
      <c r="Q1247" s="181"/>
      <c r="R1247" s="181"/>
      <c r="S1247" s="124" t="s">
        <v>1905</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980</v>
      </c>
      <c r="B1248" s="177" t="s">
        <v>986</v>
      </c>
      <c r="C1248" s="177">
        <v>119410</v>
      </c>
      <c r="D1248" s="180"/>
      <c r="E1248" s="181"/>
      <c r="F1248" s="181"/>
      <c r="G1248" s="181"/>
      <c r="H1248" s="181"/>
      <c r="I1248" s="181"/>
      <c r="J1248" s="181"/>
      <c r="K1248" s="181"/>
      <c r="L1248" s="181"/>
      <c r="M1248" s="181"/>
      <c r="N1248" s="181"/>
      <c r="O1248" s="181"/>
      <c r="P1248" s="181"/>
      <c r="Q1248" s="181"/>
      <c r="R1248" s="181"/>
      <c r="S1248" s="124" t="s">
        <v>1905</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980</v>
      </c>
      <c r="B1249" s="177" t="s">
        <v>987</v>
      </c>
      <c r="C1249" s="177">
        <v>118291</v>
      </c>
      <c r="D1249" s="180">
        <v>44651</v>
      </c>
      <c r="E1249" s="181">
        <v>34.848700000000001</v>
      </c>
      <c r="F1249" s="181">
        <v>12.363300000000001</v>
      </c>
      <c r="G1249" s="181">
        <v>8.2449999999999992</v>
      </c>
      <c r="H1249" s="181">
        <v>6.4869000000000003</v>
      </c>
      <c r="I1249" s="181">
        <v>5.6906999999999996</v>
      </c>
      <c r="J1249" s="181">
        <v>4.4257</v>
      </c>
      <c r="K1249" s="181">
        <v>3.9910000000000001</v>
      </c>
      <c r="L1249" s="181">
        <v>3.5760000000000001</v>
      </c>
      <c r="M1249" s="181">
        <v>3.6823000000000001</v>
      </c>
      <c r="N1249" s="181">
        <v>3.6583999999999999</v>
      </c>
      <c r="O1249" s="181">
        <v>5.6368999999999998</v>
      </c>
      <c r="P1249" s="181">
        <v>6.3044000000000002</v>
      </c>
      <c r="Q1249" s="181">
        <v>7.4466000000000001</v>
      </c>
      <c r="R1249" s="181">
        <v>4.6772999999999998</v>
      </c>
      <c r="S1249" s="124" t="s">
        <v>1905</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980</v>
      </c>
      <c r="B1250" s="177" t="s">
        <v>988</v>
      </c>
      <c r="C1250" s="177">
        <v>102913</v>
      </c>
      <c r="D1250" s="180">
        <v>44651</v>
      </c>
      <c r="E1250" s="181">
        <v>34.220700000000001</v>
      </c>
      <c r="F1250" s="181">
        <v>12.163399999999999</v>
      </c>
      <c r="G1250" s="181">
        <v>8.0404</v>
      </c>
      <c r="H1250" s="181">
        <v>6.3006000000000002</v>
      </c>
      <c r="I1250" s="181">
        <v>5.4893000000000001</v>
      </c>
      <c r="J1250" s="181">
        <v>4.2057000000000002</v>
      </c>
      <c r="K1250" s="181">
        <v>3.7473000000000001</v>
      </c>
      <c r="L1250" s="181">
        <v>3.3207</v>
      </c>
      <c r="M1250" s="181">
        <v>3.4197000000000002</v>
      </c>
      <c r="N1250" s="181">
        <v>3.3919999999999999</v>
      </c>
      <c r="O1250" s="181">
        <v>5.3772000000000002</v>
      </c>
      <c r="P1250" s="181">
        <v>6.0618999999999996</v>
      </c>
      <c r="Q1250" s="181">
        <v>7.4664000000000001</v>
      </c>
      <c r="R1250" s="181">
        <v>4.4131</v>
      </c>
      <c r="S1250" s="124" t="s">
        <v>1905</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980</v>
      </c>
      <c r="B1251" s="177" t="s">
        <v>989</v>
      </c>
      <c r="C1251" s="177">
        <v>133925</v>
      </c>
      <c r="D1251" s="180">
        <v>44651</v>
      </c>
      <c r="E1251" s="181">
        <v>16.459700000000002</v>
      </c>
      <c r="F1251" s="181">
        <v>13.532</v>
      </c>
      <c r="G1251" s="181">
        <v>9.2468000000000004</v>
      </c>
      <c r="H1251" s="181">
        <v>6.7564000000000002</v>
      </c>
      <c r="I1251" s="181">
        <v>5.9057000000000004</v>
      </c>
      <c r="J1251" s="181">
        <v>5.0214999999999996</v>
      </c>
      <c r="K1251" s="181">
        <v>4.3205</v>
      </c>
      <c r="L1251" s="181">
        <v>3.8180000000000001</v>
      </c>
      <c r="M1251" s="181">
        <v>3.9937</v>
      </c>
      <c r="N1251" s="181">
        <v>4.0167000000000002</v>
      </c>
      <c r="O1251" s="181">
        <v>6.1062000000000003</v>
      </c>
      <c r="P1251" s="181">
        <v>6.6849999999999996</v>
      </c>
      <c r="Q1251" s="181">
        <v>7.3102999999999998</v>
      </c>
      <c r="R1251" s="181">
        <v>5.0871000000000004</v>
      </c>
      <c r="S1251" s="124" t="s">
        <v>1905</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980</v>
      </c>
      <c r="B1252" s="177" t="s">
        <v>990</v>
      </c>
      <c r="C1252" s="177">
        <v>133926</v>
      </c>
      <c r="D1252" s="180">
        <v>44651</v>
      </c>
      <c r="E1252" s="181">
        <v>16.101700000000001</v>
      </c>
      <c r="F1252" s="181">
        <v>13.1524</v>
      </c>
      <c r="G1252" s="181">
        <v>8.9228000000000005</v>
      </c>
      <c r="H1252" s="181">
        <v>6.4523000000000001</v>
      </c>
      <c r="I1252" s="181">
        <v>5.6143999999999998</v>
      </c>
      <c r="J1252" s="181">
        <v>4.7281000000000004</v>
      </c>
      <c r="K1252" s="181">
        <v>4.0266999999999999</v>
      </c>
      <c r="L1252" s="181">
        <v>3.5194999999999999</v>
      </c>
      <c r="M1252" s="181">
        <v>3.6926000000000001</v>
      </c>
      <c r="N1252" s="181">
        <v>3.7147000000000001</v>
      </c>
      <c r="O1252" s="181">
        <v>5.8005000000000004</v>
      </c>
      <c r="P1252" s="181">
        <v>6.3693</v>
      </c>
      <c r="Q1252" s="181">
        <v>6.9767999999999999</v>
      </c>
      <c r="R1252" s="181">
        <v>4.7946999999999997</v>
      </c>
      <c r="S1252" s="124" t="s">
        <v>1905</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980</v>
      </c>
      <c r="B1253" s="177" t="s">
        <v>991</v>
      </c>
      <c r="C1253" s="177">
        <v>140220</v>
      </c>
      <c r="D1253" s="180"/>
      <c r="E1253" s="181"/>
      <c r="F1253" s="181"/>
      <c r="G1253" s="181"/>
      <c r="H1253" s="181"/>
      <c r="I1253" s="181"/>
      <c r="J1253" s="181"/>
      <c r="K1253" s="181"/>
      <c r="L1253" s="181"/>
      <c r="M1253" s="181"/>
      <c r="N1253" s="181"/>
      <c r="O1253" s="181"/>
      <c r="P1253" s="181"/>
      <c r="Q1253" s="181"/>
      <c r="R1253" s="181"/>
      <c r="S1253" s="124" t="s">
        <v>1905</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980</v>
      </c>
      <c r="B1254" s="177" t="s">
        <v>992</v>
      </c>
      <c r="C1254" s="177">
        <v>140207</v>
      </c>
      <c r="D1254" s="180"/>
      <c r="E1254" s="181"/>
      <c r="F1254" s="181"/>
      <c r="G1254" s="181"/>
      <c r="H1254" s="181"/>
      <c r="I1254" s="181"/>
      <c r="J1254" s="181"/>
      <c r="K1254" s="181"/>
      <c r="L1254" s="181"/>
      <c r="M1254" s="181"/>
      <c r="N1254" s="181"/>
      <c r="O1254" s="181"/>
      <c r="P1254" s="181"/>
      <c r="Q1254" s="181"/>
      <c r="R1254" s="181"/>
      <c r="S1254" s="124" t="s">
        <v>1905</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980</v>
      </c>
      <c r="B1255" s="177" t="s">
        <v>1833</v>
      </c>
      <c r="C1255" s="177">
        <v>113135</v>
      </c>
      <c r="D1255" s="180">
        <v>44651</v>
      </c>
      <c r="E1255" s="181">
        <v>31.989000000000001</v>
      </c>
      <c r="F1255" s="181">
        <v>11.7563</v>
      </c>
      <c r="G1255" s="181">
        <v>12.7928</v>
      </c>
      <c r="H1255" s="181">
        <v>11.959099999999999</v>
      </c>
      <c r="I1255" s="181">
        <v>493.6284</v>
      </c>
      <c r="J1255" s="181">
        <v>229.38849999999999</v>
      </c>
      <c r="K1255" s="181">
        <v>85.066299999999998</v>
      </c>
      <c r="L1255" s="181">
        <v>54.345599999999997</v>
      </c>
      <c r="M1255" s="181">
        <v>45.987699999999997</v>
      </c>
      <c r="N1255" s="181">
        <v>37.829000000000001</v>
      </c>
      <c r="O1255" s="181">
        <v>13.700100000000001</v>
      </c>
      <c r="P1255" s="181">
        <v>11.6128</v>
      </c>
      <c r="Q1255" s="181">
        <v>10.460699999999999</v>
      </c>
      <c r="R1255" s="181">
        <v>24.555599999999998</v>
      </c>
      <c r="S1255" s="124" t="s">
        <v>1905</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980</v>
      </c>
      <c r="B1256" s="177" t="s">
        <v>1834</v>
      </c>
      <c r="C1256" s="177">
        <v>118530</v>
      </c>
      <c r="D1256" s="180">
        <v>44651</v>
      </c>
      <c r="E1256" s="181">
        <v>28.141999999999999</v>
      </c>
      <c r="F1256" s="181">
        <v>11.6767</v>
      </c>
      <c r="G1256" s="181">
        <v>12.767200000000001</v>
      </c>
      <c r="H1256" s="181">
        <v>11.9597</v>
      </c>
      <c r="I1256" s="181">
        <v>48.917499999999997</v>
      </c>
      <c r="J1256" s="181">
        <v>27.623200000000001</v>
      </c>
      <c r="K1256" s="181">
        <v>14.702</v>
      </c>
      <c r="L1256" s="181">
        <v>17.787700000000001</v>
      </c>
      <c r="M1256" s="181">
        <v>20.285399999999999</v>
      </c>
      <c r="N1256" s="181">
        <v>18.060700000000001</v>
      </c>
      <c r="O1256" s="181">
        <v>8.2537000000000003</v>
      </c>
      <c r="P1256" s="181">
        <v>8.5196000000000005</v>
      </c>
      <c r="Q1256" s="181">
        <v>9.2296999999999993</v>
      </c>
      <c r="R1256" s="181">
        <v>15.4758</v>
      </c>
      <c r="S1256" s="124" t="s">
        <v>1905</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980</v>
      </c>
      <c r="B1257" s="177" t="s">
        <v>1895</v>
      </c>
      <c r="C1257" s="177">
        <v>100503</v>
      </c>
      <c r="D1257" s="180">
        <v>44651</v>
      </c>
      <c r="E1257" s="181">
        <v>59.340954865449</v>
      </c>
      <c r="F1257" s="181">
        <v>11.8818</v>
      </c>
      <c r="G1257" s="181">
        <v>12.7987</v>
      </c>
      <c r="H1257" s="181">
        <v>11.976000000000001</v>
      </c>
      <c r="I1257" s="181">
        <v>493.64150000000001</v>
      </c>
      <c r="J1257" s="181">
        <v>229.38929999999999</v>
      </c>
      <c r="K1257" s="181">
        <v>85.068700000000007</v>
      </c>
      <c r="L1257" s="181">
        <v>54.344799999999999</v>
      </c>
      <c r="M1257" s="181">
        <v>45.9861</v>
      </c>
      <c r="N1257" s="181">
        <v>37.828200000000002</v>
      </c>
      <c r="O1257" s="181">
        <v>13.052</v>
      </c>
      <c r="P1257" s="181">
        <v>10.276300000000001</v>
      </c>
      <c r="Q1257" s="181">
        <v>8.3678000000000008</v>
      </c>
      <c r="R1257" s="181">
        <v>24.555199999999999</v>
      </c>
      <c r="S1257" s="124" t="s">
        <v>1905</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980</v>
      </c>
      <c r="B1258" s="177" t="s">
        <v>1896</v>
      </c>
      <c r="C1258" s="177">
        <v>118528</v>
      </c>
      <c r="D1258" s="180">
        <v>44651</v>
      </c>
      <c r="E1258" s="181">
        <v>20.116903179961401</v>
      </c>
      <c r="F1258" s="181">
        <v>11.7248</v>
      </c>
      <c r="G1258" s="181">
        <v>12.850899999999999</v>
      </c>
      <c r="H1258" s="181">
        <v>11.947699999999999</v>
      </c>
      <c r="I1258" s="181">
        <v>48.921599999999998</v>
      </c>
      <c r="J1258" s="181">
        <v>27.622299999999999</v>
      </c>
      <c r="K1258" s="181">
        <v>14.703799999999999</v>
      </c>
      <c r="L1258" s="181">
        <v>17.788900000000002</v>
      </c>
      <c r="M1258" s="181">
        <v>20.287400000000002</v>
      </c>
      <c r="N1258" s="181">
        <v>18.061800000000002</v>
      </c>
      <c r="O1258" s="181">
        <v>7.6538000000000004</v>
      </c>
      <c r="P1258" s="181">
        <v>7.2492999999999999</v>
      </c>
      <c r="Q1258" s="181">
        <v>7.4317000000000002</v>
      </c>
      <c r="R1258" s="181">
        <v>15.4762</v>
      </c>
      <c r="S1258" s="124" t="s">
        <v>1905</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980</v>
      </c>
      <c r="B1259" s="177" t="s">
        <v>993</v>
      </c>
      <c r="C1259" s="177">
        <v>147990</v>
      </c>
      <c r="D1259" s="180"/>
      <c r="E1259" s="181"/>
      <c r="F1259" s="181"/>
      <c r="G1259" s="181"/>
      <c r="H1259" s="181"/>
      <c r="I1259" s="181"/>
      <c r="J1259" s="181"/>
      <c r="K1259" s="181"/>
      <c r="L1259" s="181"/>
      <c r="M1259" s="181"/>
      <c r="N1259" s="181"/>
      <c r="O1259" s="181"/>
      <c r="P1259" s="181"/>
      <c r="Q1259" s="181"/>
      <c r="R1259" s="181"/>
      <c r="S1259" s="124" t="s">
        <v>1905</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980</v>
      </c>
      <c r="B1260" s="177" t="s">
        <v>994</v>
      </c>
      <c r="C1260" s="177">
        <v>147991</v>
      </c>
      <c r="D1260" s="180"/>
      <c r="E1260" s="181"/>
      <c r="F1260" s="181"/>
      <c r="G1260" s="181"/>
      <c r="H1260" s="181"/>
      <c r="I1260" s="181"/>
      <c r="J1260" s="181"/>
      <c r="K1260" s="181"/>
      <c r="L1260" s="181"/>
      <c r="M1260" s="181"/>
      <c r="N1260" s="181"/>
      <c r="O1260" s="181"/>
      <c r="P1260" s="181"/>
      <c r="Q1260" s="181"/>
      <c r="R1260" s="181"/>
      <c r="S1260" s="124" t="s">
        <v>1905</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980</v>
      </c>
      <c r="B1261" s="177" t="s">
        <v>1835</v>
      </c>
      <c r="C1261" s="177">
        <v>148000</v>
      </c>
      <c r="D1261" s="180">
        <v>44651</v>
      </c>
      <c r="E1261" s="181">
        <v>0.33960000000000001</v>
      </c>
      <c r="F1261" s="181">
        <v>10.751099999999999</v>
      </c>
      <c r="G1261" s="181">
        <v>10.757400000000001</v>
      </c>
      <c r="H1261" s="181">
        <v>10.770099999999999</v>
      </c>
      <c r="I1261" s="181">
        <v>11.566700000000001</v>
      </c>
      <c r="J1261" s="181"/>
      <c r="K1261" s="181"/>
      <c r="L1261" s="181"/>
      <c r="M1261" s="181"/>
      <c r="N1261" s="181"/>
      <c r="O1261" s="181"/>
      <c r="P1261" s="181"/>
      <c r="Q1261" s="181">
        <v>11.217700000000001</v>
      </c>
      <c r="R1261" s="181"/>
      <c r="S1261" s="124" t="s">
        <v>1905</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980</v>
      </c>
      <c r="B1262" s="177" t="s">
        <v>1836</v>
      </c>
      <c r="C1262" s="177">
        <v>147999</v>
      </c>
      <c r="D1262" s="180">
        <v>44651</v>
      </c>
      <c r="E1262" s="181">
        <v>0.3473</v>
      </c>
      <c r="F1262" s="181">
        <v>10.512700000000001</v>
      </c>
      <c r="G1262" s="181">
        <v>10.518700000000001</v>
      </c>
      <c r="H1262" s="181">
        <v>10.530900000000001</v>
      </c>
      <c r="I1262" s="181">
        <v>11.309200000000001</v>
      </c>
      <c r="J1262" s="181"/>
      <c r="K1262" s="181"/>
      <c r="L1262" s="181"/>
      <c r="M1262" s="181"/>
      <c r="N1262" s="181"/>
      <c r="O1262" s="181"/>
      <c r="P1262" s="181"/>
      <c r="Q1262" s="181">
        <v>11.335599999999999</v>
      </c>
      <c r="R1262" s="181"/>
      <c r="S1262" s="124" t="s">
        <v>1905</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980</v>
      </c>
      <c r="B1263" s="177" t="s">
        <v>1897</v>
      </c>
      <c r="C1263" s="177">
        <v>147995</v>
      </c>
      <c r="D1263" s="180">
        <v>44651</v>
      </c>
      <c r="E1263" s="181">
        <v>0.15659999999999999</v>
      </c>
      <c r="F1263" s="181">
        <v>23.322700000000001</v>
      </c>
      <c r="G1263" s="181">
        <v>15.558400000000001</v>
      </c>
      <c r="H1263" s="181">
        <v>13.3528</v>
      </c>
      <c r="I1263" s="181">
        <v>11.706200000000001</v>
      </c>
      <c r="J1263" s="181"/>
      <c r="K1263" s="181"/>
      <c r="L1263" s="181"/>
      <c r="M1263" s="181"/>
      <c r="N1263" s="181"/>
      <c r="O1263" s="181"/>
      <c r="P1263" s="181"/>
      <c r="Q1263" s="181">
        <v>11.3535</v>
      </c>
      <c r="R1263" s="181"/>
      <c r="S1263" s="124" t="s">
        <v>1905</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980</v>
      </c>
      <c r="B1264" s="177" t="s">
        <v>1898</v>
      </c>
      <c r="C1264" s="177">
        <v>147996</v>
      </c>
      <c r="D1264" s="180">
        <v>44651</v>
      </c>
      <c r="E1264" s="181">
        <v>0.16139999999999999</v>
      </c>
      <c r="F1264" s="181">
        <v>0</v>
      </c>
      <c r="G1264" s="181">
        <v>7.5429000000000004</v>
      </c>
      <c r="H1264" s="181">
        <v>9.7100000000000009</v>
      </c>
      <c r="I1264" s="181">
        <v>11.3566</v>
      </c>
      <c r="J1264" s="181"/>
      <c r="K1264" s="181"/>
      <c r="L1264" s="181"/>
      <c r="M1264" s="181"/>
      <c r="N1264" s="181"/>
      <c r="O1264" s="181"/>
      <c r="P1264" s="181"/>
      <c r="Q1264" s="181">
        <v>11.0129</v>
      </c>
      <c r="R1264" s="181"/>
      <c r="S1264" s="124" t="s">
        <v>1905</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980</v>
      </c>
      <c r="B1265" s="177" t="s">
        <v>995</v>
      </c>
      <c r="C1265" s="177">
        <v>102452</v>
      </c>
      <c r="D1265" s="180">
        <v>44651</v>
      </c>
      <c r="E1265" s="181">
        <v>46.814700000000002</v>
      </c>
      <c r="F1265" s="181">
        <v>18.1753</v>
      </c>
      <c r="G1265" s="181">
        <v>10.2743</v>
      </c>
      <c r="H1265" s="181">
        <v>7.3727</v>
      </c>
      <c r="I1265" s="181">
        <v>6.0117000000000003</v>
      </c>
      <c r="J1265" s="181">
        <v>4.8108000000000004</v>
      </c>
      <c r="K1265" s="181">
        <v>3.6829000000000001</v>
      </c>
      <c r="L1265" s="181">
        <v>3.2223000000000002</v>
      </c>
      <c r="M1265" s="181">
        <v>3.7122000000000002</v>
      </c>
      <c r="N1265" s="181">
        <v>4.0092999999999996</v>
      </c>
      <c r="O1265" s="181">
        <v>6.1447000000000003</v>
      </c>
      <c r="P1265" s="181">
        <v>6.3784000000000001</v>
      </c>
      <c r="Q1265" s="181">
        <v>7.1403999999999996</v>
      </c>
      <c r="R1265" s="181">
        <v>5.48</v>
      </c>
      <c r="S1265" s="124" t="s">
        <v>1905</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980</v>
      </c>
      <c r="B1266" s="177" t="s">
        <v>996</v>
      </c>
      <c r="C1266" s="177">
        <v>118942</v>
      </c>
      <c r="D1266" s="180">
        <v>44651</v>
      </c>
      <c r="E1266" s="181">
        <v>49.788200000000003</v>
      </c>
      <c r="F1266" s="181">
        <v>18.8505</v>
      </c>
      <c r="G1266" s="181">
        <v>10.9331</v>
      </c>
      <c r="H1266" s="181">
        <v>8.0241000000000007</v>
      </c>
      <c r="I1266" s="181">
        <v>6.6673</v>
      </c>
      <c r="J1266" s="181">
        <v>5.4644000000000004</v>
      </c>
      <c r="K1266" s="181">
        <v>4.3395000000000001</v>
      </c>
      <c r="L1266" s="181">
        <v>3.8675999999999999</v>
      </c>
      <c r="M1266" s="181">
        <v>4.3528000000000002</v>
      </c>
      <c r="N1266" s="181">
        <v>4.6521999999999997</v>
      </c>
      <c r="O1266" s="181">
        <v>6.7885</v>
      </c>
      <c r="P1266" s="181">
        <v>7.0389999999999997</v>
      </c>
      <c r="Q1266" s="181">
        <v>7.8952</v>
      </c>
      <c r="R1266" s="181">
        <v>6.1234000000000002</v>
      </c>
      <c r="S1266" s="124" t="s">
        <v>1905</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980</v>
      </c>
      <c r="B1267" s="177" t="s">
        <v>997</v>
      </c>
      <c r="C1267" s="177">
        <v>104344</v>
      </c>
      <c r="D1267" s="180">
        <v>44651</v>
      </c>
      <c r="E1267" s="181">
        <v>16.7715</v>
      </c>
      <c r="F1267" s="181">
        <v>20.686699999999998</v>
      </c>
      <c r="G1267" s="181">
        <v>11.109299999999999</v>
      </c>
      <c r="H1267" s="181">
        <v>7.0046999999999997</v>
      </c>
      <c r="I1267" s="181">
        <v>6.2172999999999998</v>
      </c>
      <c r="J1267" s="181">
        <v>4.7579000000000002</v>
      </c>
      <c r="K1267" s="181">
        <v>4.0590999999999999</v>
      </c>
      <c r="L1267" s="181">
        <v>3.4830000000000001</v>
      </c>
      <c r="M1267" s="181">
        <v>3.5922999999999998</v>
      </c>
      <c r="N1267" s="181">
        <v>3.6006999999999998</v>
      </c>
      <c r="O1267" s="181">
        <v>0.86650000000000005</v>
      </c>
      <c r="P1267" s="181">
        <v>3.1558999999999999</v>
      </c>
      <c r="Q1267" s="181">
        <v>3.4005999999999998</v>
      </c>
      <c r="R1267" s="181">
        <v>3.2151999999999998</v>
      </c>
      <c r="S1267" s="124" t="s">
        <v>1905</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980</v>
      </c>
      <c r="B1268" s="177" t="s">
        <v>998</v>
      </c>
      <c r="C1268" s="177">
        <v>120066</v>
      </c>
      <c r="D1268" s="180">
        <v>44651</v>
      </c>
      <c r="E1268" s="181">
        <v>17.9468</v>
      </c>
      <c r="F1268" s="181">
        <v>20.960100000000001</v>
      </c>
      <c r="G1268" s="181">
        <v>11.5357</v>
      </c>
      <c r="H1268" s="181">
        <v>7.4192999999999998</v>
      </c>
      <c r="I1268" s="181">
        <v>6.6265999999999998</v>
      </c>
      <c r="J1268" s="181">
        <v>5.1792999999999996</v>
      </c>
      <c r="K1268" s="181">
        <v>4.4779999999999998</v>
      </c>
      <c r="L1268" s="181">
        <v>3.9750000000000001</v>
      </c>
      <c r="M1268" s="181">
        <v>4.202</v>
      </c>
      <c r="N1268" s="181">
        <v>4.2746000000000004</v>
      </c>
      <c r="O1268" s="181">
        <v>1.6333</v>
      </c>
      <c r="P1268" s="181">
        <v>3.9626999999999999</v>
      </c>
      <c r="Q1268" s="181">
        <v>6.2563000000000004</v>
      </c>
      <c r="R1268" s="181">
        <v>3.9765999999999999</v>
      </c>
      <c r="S1268" s="124" t="s">
        <v>1905</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980</v>
      </c>
      <c r="B1269" s="177" t="s">
        <v>999</v>
      </c>
      <c r="C1269" s="177">
        <v>101619</v>
      </c>
      <c r="D1269" s="180">
        <v>44651</v>
      </c>
      <c r="E1269" s="181">
        <v>433.3639</v>
      </c>
      <c r="F1269" s="181">
        <v>34.134500000000003</v>
      </c>
      <c r="G1269" s="181">
        <v>20.357500000000002</v>
      </c>
      <c r="H1269" s="181">
        <v>12.457700000000001</v>
      </c>
      <c r="I1269" s="181">
        <v>10.3003</v>
      </c>
      <c r="J1269" s="181">
        <v>6.5618999999999996</v>
      </c>
      <c r="K1269" s="181">
        <v>3.1991999999999998</v>
      </c>
      <c r="L1269" s="181">
        <v>2.4451999999999998</v>
      </c>
      <c r="M1269" s="181">
        <v>3.7010999999999998</v>
      </c>
      <c r="N1269" s="181">
        <v>4.1733000000000002</v>
      </c>
      <c r="O1269" s="181">
        <v>6.4969000000000001</v>
      </c>
      <c r="P1269" s="181">
        <v>6.8337000000000003</v>
      </c>
      <c r="Q1269" s="181">
        <v>7.8014999999999999</v>
      </c>
      <c r="R1269" s="181">
        <v>5.7732000000000001</v>
      </c>
      <c r="S1269" s="124" t="s">
        <v>1904</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980</v>
      </c>
      <c r="B1270" s="177" t="s">
        <v>1000</v>
      </c>
      <c r="C1270" s="177">
        <v>120398</v>
      </c>
      <c r="D1270" s="180">
        <v>44651</v>
      </c>
      <c r="E1270" s="181">
        <v>437.71319999999997</v>
      </c>
      <c r="F1270" s="181">
        <v>34.2545</v>
      </c>
      <c r="G1270" s="181">
        <v>20.4756</v>
      </c>
      <c r="H1270" s="181">
        <v>12.5778</v>
      </c>
      <c r="I1270" s="181">
        <v>10.4209</v>
      </c>
      <c r="J1270" s="181">
        <v>6.6826999999999996</v>
      </c>
      <c r="K1270" s="181">
        <v>3.3201000000000001</v>
      </c>
      <c r="L1270" s="181">
        <v>2.5667</v>
      </c>
      <c r="M1270" s="181">
        <v>3.823</v>
      </c>
      <c r="N1270" s="181">
        <v>4.2946999999999997</v>
      </c>
      <c r="O1270" s="181">
        <v>6.6108000000000002</v>
      </c>
      <c r="P1270" s="181">
        <v>6.9625000000000004</v>
      </c>
      <c r="Q1270" s="181">
        <v>8.0173000000000005</v>
      </c>
      <c r="R1270" s="181">
        <v>5.8903999999999996</v>
      </c>
      <c r="S1270" s="124" t="s">
        <v>1904</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980</v>
      </c>
      <c r="B1271" s="177" t="s">
        <v>1001</v>
      </c>
      <c r="C1271" s="177">
        <v>118371</v>
      </c>
      <c r="D1271" s="180">
        <v>44651</v>
      </c>
      <c r="E1271" s="181">
        <v>31.860199999999999</v>
      </c>
      <c r="F1271" s="181">
        <v>5.9581999999999997</v>
      </c>
      <c r="G1271" s="181">
        <v>9.9368999999999996</v>
      </c>
      <c r="H1271" s="181">
        <v>6.7187999999999999</v>
      </c>
      <c r="I1271" s="181">
        <v>4.7465999999999999</v>
      </c>
      <c r="J1271" s="181">
        <v>4.4551999999999996</v>
      </c>
      <c r="K1271" s="181">
        <v>4.0978000000000003</v>
      </c>
      <c r="L1271" s="181">
        <v>3.7317</v>
      </c>
      <c r="M1271" s="181">
        <v>3.8755000000000002</v>
      </c>
      <c r="N1271" s="181">
        <v>3.9220000000000002</v>
      </c>
      <c r="O1271" s="181">
        <v>5.9996999999999998</v>
      </c>
      <c r="P1271" s="181">
        <v>6.5892999999999997</v>
      </c>
      <c r="Q1271" s="181">
        <v>7.7595000000000001</v>
      </c>
      <c r="R1271" s="181">
        <v>5.0064000000000002</v>
      </c>
      <c r="S1271" s="124" t="s">
        <v>1905</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980</v>
      </c>
      <c r="B1272" s="177" t="s">
        <v>1002</v>
      </c>
      <c r="C1272" s="177">
        <v>108632</v>
      </c>
      <c r="D1272" s="180">
        <v>44651</v>
      </c>
      <c r="E1272" s="181">
        <v>31.357299999999999</v>
      </c>
      <c r="F1272" s="181">
        <v>5.7045000000000003</v>
      </c>
      <c r="G1272" s="181">
        <v>9.6689000000000007</v>
      </c>
      <c r="H1272" s="181">
        <v>6.4432</v>
      </c>
      <c r="I1272" s="181">
        <v>4.4724000000000004</v>
      </c>
      <c r="J1272" s="181">
        <v>4.1826999999999996</v>
      </c>
      <c r="K1272" s="181">
        <v>3.8264999999999998</v>
      </c>
      <c r="L1272" s="181">
        <v>3.4750999999999999</v>
      </c>
      <c r="M1272" s="181">
        <v>3.6276999999999999</v>
      </c>
      <c r="N1272" s="181">
        <v>3.6797</v>
      </c>
      <c r="O1272" s="181">
        <v>5.7682000000000002</v>
      </c>
      <c r="P1272" s="181">
        <v>6.3647</v>
      </c>
      <c r="Q1272" s="181">
        <v>7.3044000000000002</v>
      </c>
      <c r="R1272" s="181">
        <v>4.7698</v>
      </c>
      <c r="S1272" s="124" t="s">
        <v>1905</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980</v>
      </c>
      <c r="B1273" s="177" t="s">
        <v>1003</v>
      </c>
      <c r="C1273" s="177">
        <v>104726</v>
      </c>
      <c r="D1273" s="180">
        <v>44651</v>
      </c>
      <c r="E1273" s="181">
        <v>3072.7370000000001</v>
      </c>
      <c r="F1273" s="181">
        <v>11.1967</v>
      </c>
      <c r="G1273" s="181">
        <v>7.7077999999999998</v>
      </c>
      <c r="H1273" s="181">
        <v>6.1266999999999996</v>
      </c>
      <c r="I1273" s="181">
        <v>5.5278</v>
      </c>
      <c r="J1273" s="181">
        <v>4.1047000000000002</v>
      </c>
      <c r="K1273" s="181">
        <v>3.7448000000000001</v>
      </c>
      <c r="L1273" s="181">
        <v>3.3622000000000001</v>
      </c>
      <c r="M1273" s="181">
        <v>3.5089000000000001</v>
      </c>
      <c r="N1273" s="181">
        <v>3.6190000000000002</v>
      </c>
      <c r="O1273" s="181">
        <v>5.9626000000000001</v>
      </c>
      <c r="P1273" s="181">
        <v>6.4092000000000002</v>
      </c>
      <c r="Q1273" s="181">
        <v>7.6592000000000002</v>
      </c>
      <c r="R1273" s="181">
        <v>4.9447999999999999</v>
      </c>
      <c r="S1273" s="124" t="s">
        <v>1905</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980</v>
      </c>
      <c r="B1274" s="177" t="s">
        <v>1004</v>
      </c>
      <c r="C1274" s="177">
        <v>120570</v>
      </c>
      <c r="D1274" s="180">
        <v>44651</v>
      </c>
      <c r="E1274" s="181">
        <v>3172.7123999999999</v>
      </c>
      <c r="F1274" s="181">
        <v>11.5275</v>
      </c>
      <c r="G1274" s="181">
        <v>8.0380000000000003</v>
      </c>
      <c r="H1274" s="181">
        <v>6.4572000000000003</v>
      </c>
      <c r="I1274" s="181">
        <v>5.8586</v>
      </c>
      <c r="J1274" s="181">
        <v>4.4355000000000002</v>
      </c>
      <c r="K1274" s="181">
        <v>4.0781000000000001</v>
      </c>
      <c r="L1274" s="181">
        <v>3.6981000000000002</v>
      </c>
      <c r="M1274" s="181">
        <v>3.8479999999999999</v>
      </c>
      <c r="N1274" s="181">
        <v>3.9615999999999998</v>
      </c>
      <c r="O1274" s="181">
        <v>6.2984</v>
      </c>
      <c r="P1274" s="181">
        <v>6.7662000000000004</v>
      </c>
      <c r="Q1274" s="181">
        <v>7.7611999999999997</v>
      </c>
      <c r="R1274" s="181">
        <v>5.2868000000000004</v>
      </c>
      <c r="S1274" s="124" t="s">
        <v>1905</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980</v>
      </c>
      <c r="B1275" s="177" t="s">
        <v>1005</v>
      </c>
      <c r="C1275" s="177">
        <v>143607</v>
      </c>
      <c r="D1275" s="180">
        <v>44651</v>
      </c>
      <c r="E1275" s="181">
        <v>30.2178</v>
      </c>
      <c r="F1275" s="181">
        <v>7.2488000000000001</v>
      </c>
      <c r="G1275" s="181">
        <v>6.0022000000000002</v>
      </c>
      <c r="H1275" s="181">
        <v>5.3201999999999998</v>
      </c>
      <c r="I1275" s="181">
        <v>5.1003999999999996</v>
      </c>
      <c r="J1275" s="181">
        <v>4.1212</v>
      </c>
      <c r="K1275" s="181">
        <v>3.871</v>
      </c>
      <c r="L1275" s="181">
        <v>3.4771999999999998</v>
      </c>
      <c r="M1275" s="181">
        <v>3.5291999999999999</v>
      </c>
      <c r="N1275" s="181">
        <v>3.5005000000000002</v>
      </c>
      <c r="O1275" s="181">
        <v>4.3860000000000001</v>
      </c>
      <c r="P1275" s="181">
        <v>5.4345999999999997</v>
      </c>
      <c r="Q1275" s="181">
        <v>7.3864000000000001</v>
      </c>
      <c r="R1275" s="181">
        <v>14.1235</v>
      </c>
      <c r="S1275" s="124" t="s">
        <v>1905</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980</v>
      </c>
      <c r="B1276" s="177" t="s">
        <v>1006</v>
      </c>
      <c r="C1276" s="177">
        <v>143612</v>
      </c>
      <c r="D1276" s="180">
        <v>44651</v>
      </c>
      <c r="E1276" s="181">
        <v>30.606400000000001</v>
      </c>
      <c r="F1276" s="181">
        <v>7.7533000000000003</v>
      </c>
      <c r="G1276" s="181">
        <v>6.4829999999999997</v>
      </c>
      <c r="H1276" s="181">
        <v>5.8159999999999998</v>
      </c>
      <c r="I1276" s="181">
        <v>5.6</v>
      </c>
      <c r="J1276" s="181">
        <v>4.6228999999999996</v>
      </c>
      <c r="K1276" s="181">
        <v>4.3757000000000001</v>
      </c>
      <c r="L1276" s="181">
        <v>3.8889</v>
      </c>
      <c r="M1276" s="181">
        <v>3.9085000000000001</v>
      </c>
      <c r="N1276" s="181">
        <v>3.8653</v>
      </c>
      <c r="O1276" s="181">
        <v>4.5960999999999999</v>
      </c>
      <c r="P1276" s="181">
        <v>5.6044999999999998</v>
      </c>
      <c r="Q1276" s="181">
        <v>7.0606</v>
      </c>
      <c r="R1276" s="181">
        <v>14.410299999999999</v>
      </c>
      <c r="S1276" s="124" t="s">
        <v>1905</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980</v>
      </c>
      <c r="B1277" s="177" t="s">
        <v>1007</v>
      </c>
      <c r="C1277" s="177">
        <v>133805</v>
      </c>
      <c r="D1277" s="180">
        <v>44651</v>
      </c>
      <c r="E1277" s="181">
        <v>2728.2836000000002</v>
      </c>
      <c r="F1277" s="181">
        <v>21.3979</v>
      </c>
      <c r="G1277" s="181">
        <v>11.536</v>
      </c>
      <c r="H1277" s="181">
        <v>10.5213</v>
      </c>
      <c r="I1277" s="181">
        <v>7.3935000000000004</v>
      </c>
      <c r="J1277" s="181">
        <v>4.5983000000000001</v>
      </c>
      <c r="K1277" s="181">
        <v>3.5806</v>
      </c>
      <c r="L1277" s="181">
        <v>3.0453000000000001</v>
      </c>
      <c r="M1277" s="181">
        <v>3.6154999999999999</v>
      </c>
      <c r="N1277" s="181">
        <v>3.8163</v>
      </c>
      <c r="O1277" s="181">
        <v>6.0606999999999998</v>
      </c>
      <c r="P1277" s="181">
        <v>6.5911</v>
      </c>
      <c r="Q1277" s="181">
        <v>7.3903999999999996</v>
      </c>
      <c r="R1277" s="181">
        <v>5.2184999999999997</v>
      </c>
      <c r="S1277" s="124" t="s">
        <v>1905</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980</v>
      </c>
      <c r="B1278" s="177" t="s">
        <v>1008</v>
      </c>
      <c r="C1278" s="177">
        <v>133810</v>
      </c>
      <c r="D1278" s="180">
        <v>44651</v>
      </c>
      <c r="E1278" s="181">
        <v>2901.6170999999999</v>
      </c>
      <c r="F1278" s="181">
        <v>22.141500000000001</v>
      </c>
      <c r="G1278" s="181">
        <v>12.288</v>
      </c>
      <c r="H1278" s="181">
        <v>11.2719</v>
      </c>
      <c r="I1278" s="181">
        <v>8.1454000000000004</v>
      </c>
      <c r="J1278" s="181">
        <v>5.3501000000000003</v>
      </c>
      <c r="K1278" s="181">
        <v>4.3358999999999996</v>
      </c>
      <c r="L1278" s="181">
        <v>3.8106</v>
      </c>
      <c r="M1278" s="181">
        <v>4.3966000000000003</v>
      </c>
      <c r="N1278" s="181">
        <v>4.6144999999999996</v>
      </c>
      <c r="O1278" s="181">
        <v>6.8672000000000004</v>
      </c>
      <c r="P1278" s="181">
        <v>7.3956999999999997</v>
      </c>
      <c r="Q1278" s="181">
        <v>8.2387999999999995</v>
      </c>
      <c r="R1278" s="181">
        <v>6.0243000000000002</v>
      </c>
      <c r="S1278" s="124" t="s">
        <v>1905</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980</v>
      </c>
      <c r="B1279" s="177" t="s">
        <v>1009</v>
      </c>
      <c r="C1279" s="177">
        <v>119809</v>
      </c>
      <c r="D1279" s="180">
        <v>44651</v>
      </c>
      <c r="E1279" s="181">
        <v>23.861000000000001</v>
      </c>
      <c r="F1279" s="181">
        <v>14.844099999999999</v>
      </c>
      <c r="G1279" s="181">
        <v>8.4702000000000002</v>
      </c>
      <c r="H1279" s="181">
        <v>6.6736000000000004</v>
      </c>
      <c r="I1279" s="181">
        <v>6.0673000000000004</v>
      </c>
      <c r="J1279" s="181">
        <v>4.8507999999999996</v>
      </c>
      <c r="K1279" s="181">
        <v>4.3930999999999996</v>
      </c>
      <c r="L1279" s="181">
        <v>3.9737</v>
      </c>
      <c r="M1279" s="181">
        <v>4.2230999999999996</v>
      </c>
      <c r="N1279" s="181">
        <v>4.2598000000000003</v>
      </c>
      <c r="O1279" s="181">
        <v>5.2801999999999998</v>
      </c>
      <c r="P1279" s="181">
        <v>6.2557999999999998</v>
      </c>
      <c r="Q1279" s="181">
        <v>7.7458999999999998</v>
      </c>
      <c r="R1279" s="181">
        <v>5.2942999999999998</v>
      </c>
      <c r="S1279" s="124" t="s">
        <v>1905</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980</v>
      </c>
      <c r="B1280" s="177" t="s">
        <v>1010</v>
      </c>
      <c r="C1280" s="177">
        <v>118133</v>
      </c>
      <c r="D1280" s="180">
        <v>44651</v>
      </c>
      <c r="E1280" s="181">
        <v>22.972999999999999</v>
      </c>
      <c r="F1280" s="181">
        <v>14.146000000000001</v>
      </c>
      <c r="G1280" s="181">
        <v>7.8963000000000001</v>
      </c>
      <c r="H1280" s="181">
        <v>6.2038000000000002</v>
      </c>
      <c r="I1280" s="181">
        <v>5.5044000000000004</v>
      </c>
      <c r="J1280" s="181">
        <v>4.2384000000000004</v>
      </c>
      <c r="K1280" s="181">
        <v>3.7504</v>
      </c>
      <c r="L1280" s="181">
        <v>3.319</v>
      </c>
      <c r="M1280" s="181">
        <v>3.5583999999999998</v>
      </c>
      <c r="N1280" s="181">
        <v>3.5878999999999999</v>
      </c>
      <c r="O1280" s="181">
        <v>4.6654</v>
      </c>
      <c r="P1280" s="181">
        <v>5.6974</v>
      </c>
      <c r="Q1280" s="181">
        <v>7.6180000000000003</v>
      </c>
      <c r="R1280" s="181">
        <v>4.6357999999999997</v>
      </c>
      <c r="S1280" s="124" t="s">
        <v>1905</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980</v>
      </c>
      <c r="B1281" s="177" t="s">
        <v>1011</v>
      </c>
      <c r="C1281" s="177">
        <v>101830</v>
      </c>
      <c r="D1281" s="180">
        <v>44651</v>
      </c>
      <c r="E1281" s="181">
        <v>32.425800000000002</v>
      </c>
      <c r="F1281" s="181">
        <v>12.499000000000001</v>
      </c>
      <c r="G1281" s="181">
        <v>9.3125</v>
      </c>
      <c r="H1281" s="181">
        <v>7.1496000000000004</v>
      </c>
      <c r="I1281" s="181">
        <v>4.9461000000000004</v>
      </c>
      <c r="J1281" s="181">
        <v>3.6789000000000001</v>
      </c>
      <c r="K1281" s="181">
        <v>3.6025</v>
      </c>
      <c r="L1281" s="181">
        <v>3.2168000000000001</v>
      </c>
      <c r="M1281" s="181">
        <v>3.3778999999999999</v>
      </c>
      <c r="N1281" s="181">
        <v>3.4045000000000001</v>
      </c>
      <c r="O1281" s="181">
        <v>4.3045</v>
      </c>
      <c r="P1281" s="181">
        <v>5.4085999999999999</v>
      </c>
      <c r="Q1281" s="181">
        <v>6.4446000000000003</v>
      </c>
      <c r="R1281" s="181">
        <v>5.1855000000000002</v>
      </c>
      <c r="S1281" s="124" t="s">
        <v>1905</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980</v>
      </c>
      <c r="B1282" s="177" t="s">
        <v>1012</v>
      </c>
      <c r="C1282" s="177">
        <v>120315</v>
      </c>
      <c r="D1282" s="180">
        <v>44651</v>
      </c>
      <c r="E1282" s="181">
        <v>34.436999999999998</v>
      </c>
      <c r="F1282" s="181">
        <v>13.041499999999999</v>
      </c>
      <c r="G1282" s="181">
        <v>9.8297000000000008</v>
      </c>
      <c r="H1282" s="181">
        <v>7.6729000000000003</v>
      </c>
      <c r="I1282" s="181">
        <v>5.4851999999999999</v>
      </c>
      <c r="J1282" s="181">
        <v>4.2205000000000004</v>
      </c>
      <c r="K1282" s="181">
        <v>4.1462000000000003</v>
      </c>
      <c r="L1282" s="181">
        <v>3.7614999999999998</v>
      </c>
      <c r="M1282" s="181">
        <v>3.9293999999999998</v>
      </c>
      <c r="N1282" s="181">
        <v>3.9622999999999999</v>
      </c>
      <c r="O1282" s="181">
        <v>4.8593999999999999</v>
      </c>
      <c r="P1282" s="181">
        <v>5.9821999999999997</v>
      </c>
      <c r="Q1282" s="181">
        <v>7.3402000000000003</v>
      </c>
      <c r="R1282" s="181">
        <v>5.7561999999999998</v>
      </c>
      <c r="S1282" s="124" t="s">
        <v>1905</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980</v>
      </c>
      <c r="B1283" s="177" t="s">
        <v>1013</v>
      </c>
      <c r="C1283" s="177">
        <v>140613</v>
      </c>
      <c r="D1283" s="180">
        <v>44651</v>
      </c>
      <c r="E1283" s="181">
        <v>1399.7038</v>
      </c>
      <c r="F1283" s="181">
        <v>8.3021999999999991</v>
      </c>
      <c r="G1283" s="181">
        <v>8.4435000000000002</v>
      </c>
      <c r="H1283" s="181">
        <v>6.6981000000000002</v>
      </c>
      <c r="I1283" s="181">
        <v>5.2092000000000001</v>
      </c>
      <c r="J1283" s="181">
        <v>4.5140000000000002</v>
      </c>
      <c r="K1283" s="181">
        <v>4.1048999999999998</v>
      </c>
      <c r="L1283" s="181">
        <v>3.8357999999999999</v>
      </c>
      <c r="M1283" s="181">
        <v>4.0514000000000001</v>
      </c>
      <c r="N1283" s="181">
        <v>4.1688999999999998</v>
      </c>
      <c r="O1283" s="181">
        <v>6.1741999999999999</v>
      </c>
      <c r="P1283" s="181">
        <v>6.7401</v>
      </c>
      <c r="Q1283" s="181">
        <v>6.7835999999999999</v>
      </c>
      <c r="R1283" s="181">
        <v>5.1357999999999997</v>
      </c>
      <c r="S1283" s="124" t="s">
        <v>1905</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980</v>
      </c>
      <c r="B1284" s="177" t="s">
        <v>1014</v>
      </c>
      <c r="C1284" s="177">
        <v>140620</v>
      </c>
      <c r="D1284" s="180">
        <v>44651</v>
      </c>
      <c r="E1284" s="181">
        <v>1338.7509</v>
      </c>
      <c r="F1284" s="181">
        <v>7.5019</v>
      </c>
      <c r="G1284" s="181">
        <v>7.6414999999999997</v>
      </c>
      <c r="H1284" s="181">
        <v>5.8968999999999996</v>
      </c>
      <c r="I1284" s="181">
        <v>4.4078999999999997</v>
      </c>
      <c r="J1284" s="181">
        <v>3.7113</v>
      </c>
      <c r="K1284" s="181">
        <v>3.2978000000000001</v>
      </c>
      <c r="L1284" s="181">
        <v>3.0225</v>
      </c>
      <c r="M1284" s="181">
        <v>3.2298</v>
      </c>
      <c r="N1284" s="181">
        <v>3.3363</v>
      </c>
      <c r="O1284" s="181">
        <v>5.3182</v>
      </c>
      <c r="P1284" s="181">
        <v>5.8196000000000003</v>
      </c>
      <c r="Q1284" s="181">
        <v>5.8596000000000004</v>
      </c>
      <c r="R1284" s="181">
        <v>4.2865000000000002</v>
      </c>
      <c r="S1284" s="124" t="s">
        <v>1905</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980</v>
      </c>
      <c r="B1285" s="177" t="s">
        <v>1015</v>
      </c>
      <c r="C1285" s="177">
        <v>118840</v>
      </c>
      <c r="D1285" s="180">
        <v>44651</v>
      </c>
      <c r="E1285" s="181">
        <v>1965.338</v>
      </c>
      <c r="F1285" s="181">
        <v>8.3871000000000002</v>
      </c>
      <c r="G1285" s="181">
        <v>7.5963000000000003</v>
      </c>
      <c r="H1285" s="181">
        <v>6.2115</v>
      </c>
      <c r="I1285" s="181">
        <v>5.5743999999999998</v>
      </c>
      <c r="J1285" s="181">
        <v>4.6757</v>
      </c>
      <c r="K1285" s="181">
        <v>3.9984000000000002</v>
      </c>
      <c r="L1285" s="181">
        <v>3.6616</v>
      </c>
      <c r="M1285" s="181">
        <v>3.8917000000000002</v>
      </c>
      <c r="N1285" s="181">
        <v>3.9672000000000001</v>
      </c>
      <c r="O1285" s="181">
        <v>5.3658999999999999</v>
      </c>
      <c r="P1285" s="181">
        <v>6.1112000000000002</v>
      </c>
      <c r="Q1285" s="181">
        <v>7.0705999999999998</v>
      </c>
      <c r="R1285" s="181">
        <v>5.1768000000000001</v>
      </c>
      <c r="S1285" s="124" t="s">
        <v>1905</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980</v>
      </c>
      <c r="B1286" s="177" t="s">
        <v>1016</v>
      </c>
      <c r="C1286" s="177">
        <v>107705</v>
      </c>
      <c r="D1286" s="180">
        <v>44651</v>
      </c>
      <c r="E1286" s="181">
        <v>1841.5595000000001</v>
      </c>
      <c r="F1286" s="181">
        <v>7.8128000000000002</v>
      </c>
      <c r="G1286" s="181">
        <v>7.0164</v>
      </c>
      <c r="H1286" s="181">
        <v>5.6372999999999998</v>
      </c>
      <c r="I1286" s="181">
        <v>5.0006000000000004</v>
      </c>
      <c r="J1286" s="181">
        <v>4.0625</v>
      </c>
      <c r="K1286" s="181">
        <v>3.3656000000000001</v>
      </c>
      <c r="L1286" s="181">
        <v>3.0156000000000001</v>
      </c>
      <c r="M1286" s="181">
        <v>3.2368000000000001</v>
      </c>
      <c r="N1286" s="181">
        <v>3.3041999999999998</v>
      </c>
      <c r="O1286" s="181">
        <v>4.7004999999999999</v>
      </c>
      <c r="P1286" s="181">
        <v>5.4122000000000003</v>
      </c>
      <c r="Q1286" s="181">
        <v>4.4322999999999997</v>
      </c>
      <c r="R1286" s="181">
        <v>4.5194000000000001</v>
      </c>
      <c r="S1286" s="124" t="s">
        <v>1905</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980</v>
      </c>
      <c r="B1287" s="177" t="s">
        <v>1017</v>
      </c>
      <c r="C1287" s="177">
        <v>111753</v>
      </c>
      <c r="D1287" s="180">
        <v>44651</v>
      </c>
      <c r="E1287" s="181">
        <v>3046.6966000000002</v>
      </c>
      <c r="F1287" s="181">
        <v>12.532</v>
      </c>
      <c r="G1287" s="181">
        <v>7.6585999999999999</v>
      </c>
      <c r="H1287" s="181">
        <v>6.0439999999999996</v>
      </c>
      <c r="I1287" s="181">
        <v>5.2911999999999999</v>
      </c>
      <c r="J1287" s="181">
        <v>4.1931000000000003</v>
      </c>
      <c r="K1287" s="181">
        <v>4.2202999999999999</v>
      </c>
      <c r="L1287" s="181">
        <v>3.6779000000000002</v>
      </c>
      <c r="M1287" s="181">
        <v>3.9874999999999998</v>
      </c>
      <c r="N1287" s="181">
        <v>4.2064000000000004</v>
      </c>
      <c r="O1287" s="181">
        <v>5.6310000000000002</v>
      </c>
      <c r="P1287" s="181">
        <v>6.3170999999999999</v>
      </c>
      <c r="Q1287" s="181">
        <v>7.6879999999999997</v>
      </c>
      <c r="R1287" s="181">
        <v>5.2224000000000004</v>
      </c>
      <c r="S1287" s="124" t="s">
        <v>1905</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980</v>
      </c>
      <c r="B1288" s="177" t="s">
        <v>1018</v>
      </c>
      <c r="C1288" s="177">
        <v>118709</v>
      </c>
      <c r="D1288" s="180">
        <v>44651</v>
      </c>
      <c r="E1288" s="181">
        <v>3168.7867000000001</v>
      </c>
      <c r="F1288" s="181">
        <v>13.1913</v>
      </c>
      <c r="G1288" s="181">
        <v>8.3186999999999998</v>
      </c>
      <c r="H1288" s="181">
        <v>6.7031999999999998</v>
      </c>
      <c r="I1288" s="181">
        <v>5.9516</v>
      </c>
      <c r="J1288" s="181">
        <v>4.8537999999999997</v>
      </c>
      <c r="K1288" s="181">
        <v>4.8874000000000004</v>
      </c>
      <c r="L1288" s="181">
        <v>4.3640999999999996</v>
      </c>
      <c r="M1288" s="181">
        <v>4.6882000000000001</v>
      </c>
      <c r="N1288" s="181">
        <v>4.9189999999999996</v>
      </c>
      <c r="O1288" s="181">
        <v>6.2633999999999999</v>
      </c>
      <c r="P1288" s="181">
        <v>6.8338000000000001</v>
      </c>
      <c r="Q1288" s="181">
        <v>7.8855000000000004</v>
      </c>
      <c r="R1288" s="181">
        <v>5.95</v>
      </c>
      <c r="S1288" s="124" t="s">
        <v>1905</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980</v>
      </c>
      <c r="B1289" s="177" t="s">
        <v>1019</v>
      </c>
      <c r="C1289" s="177">
        <v>138423</v>
      </c>
      <c r="D1289" s="180">
        <v>44651</v>
      </c>
      <c r="E1289" s="181">
        <v>24.100100000000001</v>
      </c>
      <c r="F1289" s="181">
        <v>9.3924000000000003</v>
      </c>
      <c r="G1289" s="181">
        <v>6.3137999999999996</v>
      </c>
      <c r="H1289" s="181">
        <v>5.0677000000000003</v>
      </c>
      <c r="I1289" s="181">
        <v>4.8662999999999998</v>
      </c>
      <c r="J1289" s="181">
        <v>4.1477000000000004</v>
      </c>
      <c r="K1289" s="181">
        <v>3.726</v>
      </c>
      <c r="L1289" s="181">
        <v>3.1004</v>
      </c>
      <c r="M1289" s="181">
        <v>3.1429</v>
      </c>
      <c r="N1289" s="181">
        <v>3.2673000000000001</v>
      </c>
      <c r="O1289" s="181">
        <v>-1.8827</v>
      </c>
      <c r="P1289" s="181">
        <v>1.6616</v>
      </c>
      <c r="Q1289" s="181">
        <v>6.1306000000000003</v>
      </c>
      <c r="R1289" s="181">
        <v>2.4504999999999999</v>
      </c>
      <c r="S1289" s="124" t="s">
        <v>1905</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980</v>
      </c>
      <c r="B1290" s="177" t="s">
        <v>1020</v>
      </c>
      <c r="C1290" s="177">
        <v>138443</v>
      </c>
      <c r="D1290" s="180">
        <v>44651</v>
      </c>
      <c r="E1290" s="181">
        <v>25.535299999999999</v>
      </c>
      <c r="F1290" s="181">
        <v>10.294499999999999</v>
      </c>
      <c r="G1290" s="181">
        <v>7.1989000000000001</v>
      </c>
      <c r="H1290" s="181">
        <v>5.9694000000000003</v>
      </c>
      <c r="I1290" s="181">
        <v>5.7609000000000004</v>
      </c>
      <c r="J1290" s="181">
        <v>5.0381999999999998</v>
      </c>
      <c r="K1290" s="181">
        <v>4.5856000000000003</v>
      </c>
      <c r="L1290" s="181">
        <v>3.8984000000000001</v>
      </c>
      <c r="M1290" s="181">
        <v>3.9125999999999999</v>
      </c>
      <c r="N1290" s="181">
        <v>4.0286999999999997</v>
      </c>
      <c r="O1290" s="181">
        <v>-1.1626000000000001</v>
      </c>
      <c r="P1290" s="181">
        <v>2.3666</v>
      </c>
      <c r="Q1290" s="181">
        <v>5.6840000000000002</v>
      </c>
      <c r="R1290" s="181">
        <v>3.1945000000000001</v>
      </c>
      <c r="S1290" s="124" t="s">
        <v>1905</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980</v>
      </c>
      <c r="B1291" s="177" t="s">
        <v>1021</v>
      </c>
      <c r="C1291" s="177">
        <v>106212</v>
      </c>
      <c r="D1291" s="180">
        <v>44651</v>
      </c>
      <c r="E1291" s="181">
        <v>2847.1255000000001</v>
      </c>
      <c r="F1291" s="181">
        <v>13.3748</v>
      </c>
      <c r="G1291" s="181">
        <v>8.5055999999999994</v>
      </c>
      <c r="H1291" s="181">
        <v>6.0412999999999997</v>
      </c>
      <c r="I1291" s="181">
        <v>5.4173999999999998</v>
      </c>
      <c r="J1291" s="181">
        <v>4.2122000000000002</v>
      </c>
      <c r="K1291" s="181">
        <v>3.734</v>
      </c>
      <c r="L1291" s="181">
        <v>3.2869000000000002</v>
      </c>
      <c r="M1291" s="181">
        <v>3.4746999999999999</v>
      </c>
      <c r="N1291" s="181">
        <v>3.5171000000000001</v>
      </c>
      <c r="O1291" s="181">
        <v>5.5850999999999997</v>
      </c>
      <c r="P1291" s="181">
        <v>6.2683</v>
      </c>
      <c r="Q1291" s="181">
        <v>7.3822000000000001</v>
      </c>
      <c r="R1291" s="181">
        <v>4.5880000000000001</v>
      </c>
      <c r="S1291" s="124" t="s">
        <v>1905</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980</v>
      </c>
      <c r="B1292" s="177" t="s">
        <v>1022</v>
      </c>
      <c r="C1292" s="177">
        <v>119812</v>
      </c>
      <c r="D1292" s="180">
        <v>44651</v>
      </c>
      <c r="E1292" s="181">
        <v>2909.3029000000001</v>
      </c>
      <c r="F1292" s="181">
        <v>13.9376</v>
      </c>
      <c r="G1292" s="181">
        <v>9.0683000000000007</v>
      </c>
      <c r="H1292" s="181">
        <v>6.6158000000000001</v>
      </c>
      <c r="I1292" s="181">
        <v>5.9687000000000001</v>
      </c>
      <c r="J1292" s="181">
        <v>4.6192000000000002</v>
      </c>
      <c r="K1292" s="181">
        <v>4.2351999999999999</v>
      </c>
      <c r="L1292" s="181">
        <v>3.8006000000000002</v>
      </c>
      <c r="M1292" s="181">
        <v>4.0065</v>
      </c>
      <c r="N1292" s="181">
        <v>4.0610999999999997</v>
      </c>
      <c r="O1292" s="181">
        <v>6.1475</v>
      </c>
      <c r="P1292" s="181">
        <v>6.6524999999999999</v>
      </c>
      <c r="Q1292" s="181">
        <v>7.6182999999999996</v>
      </c>
      <c r="R1292" s="181">
        <v>5.1764999999999999</v>
      </c>
      <c r="S1292" s="124" t="s">
        <v>1905</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980</v>
      </c>
      <c r="B1293" s="177" t="s">
        <v>1962</v>
      </c>
      <c r="C1293" s="177">
        <v>149519</v>
      </c>
      <c r="D1293" s="180">
        <v>44651</v>
      </c>
      <c r="E1293" s="181">
        <v>2826.6057999999998</v>
      </c>
      <c r="F1293" s="181">
        <v>2.5556999999999999</v>
      </c>
      <c r="G1293" s="181">
        <v>2.8763999999999998</v>
      </c>
      <c r="H1293" s="181">
        <v>5.7073</v>
      </c>
      <c r="I1293" s="181">
        <v>4.5197000000000003</v>
      </c>
      <c r="J1293" s="181">
        <v>3.5070000000000001</v>
      </c>
      <c r="K1293" s="181">
        <v>3.5686</v>
      </c>
      <c r="L1293" s="181">
        <v>3.2319</v>
      </c>
      <c r="M1293" s="181">
        <v>3.4121000000000001</v>
      </c>
      <c r="N1293" s="181">
        <v>3.4958999999999998</v>
      </c>
      <c r="O1293" s="181">
        <v>-1.3013999999999999</v>
      </c>
      <c r="P1293" s="181">
        <v>1.8291999999999999</v>
      </c>
      <c r="Q1293" s="181">
        <v>6.0982000000000003</v>
      </c>
      <c r="R1293" s="181">
        <v>3.8130000000000002</v>
      </c>
      <c r="S1293" s="124" t="s">
        <v>1905</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980</v>
      </c>
      <c r="B1294" s="177" t="s">
        <v>1023</v>
      </c>
      <c r="C1294" s="177">
        <v>149526</v>
      </c>
      <c r="D1294" s="180">
        <v>44651</v>
      </c>
      <c r="E1294" s="181">
        <v>2958.0183000000002</v>
      </c>
      <c r="F1294" s="181">
        <v>3.2084999999999999</v>
      </c>
      <c r="G1294" s="181">
        <v>3.5320999999999998</v>
      </c>
      <c r="H1294" s="181">
        <v>6.3647999999999998</v>
      </c>
      <c r="I1294" s="181">
        <v>5.1784999999999997</v>
      </c>
      <c r="J1294" s="181">
        <v>4.1661999999999999</v>
      </c>
      <c r="K1294" s="181">
        <v>4.2070999999999996</v>
      </c>
      <c r="L1294" s="181">
        <v>3.7143999999999999</v>
      </c>
      <c r="M1294" s="181">
        <v>3.8481000000000001</v>
      </c>
      <c r="N1294" s="181">
        <v>3.9089</v>
      </c>
      <c r="O1294" s="181">
        <v>-1.0084</v>
      </c>
      <c r="P1294" s="181">
        <v>2.1692999999999998</v>
      </c>
      <c r="Q1294" s="181">
        <v>5.3624000000000001</v>
      </c>
      <c r="R1294" s="181">
        <v>4.1748000000000003</v>
      </c>
      <c r="S1294" s="124" t="s">
        <v>1905</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980</v>
      </c>
      <c r="B1295" s="177" t="s">
        <v>1963</v>
      </c>
      <c r="C1295" s="177">
        <v>119680</v>
      </c>
      <c r="D1295" s="180"/>
      <c r="E1295" s="181"/>
      <c r="F1295" s="181"/>
      <c r="G1295" s="181"/>
      <c r="H1295" s="181"/>
      <c r="I1295" s="181"/>
      <c r="J1295" s="181"/>
      <c r="K1295" s="181"/>
      <c r="L1295" s="181"/>
      <c r="M1295" s="181"/>
      <c r="N1295" s="181"/>
      <c r="O1295" s="181"/>
      <c r="P1295" s="181"/>
      <c r="Q1295" s="181"/>
      <c r="R1295" s="181"/>
      <c r="S1295" s="124" t="s">
        <v>1905</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980</v>
      </c>
      <c r="B1296" s="177" t="s">
        <v>1964</v>
      </c>
      <c r="C1296" s="177">
        <v>105563</v>
      </c>
      <c r="D1296" s="180"/>
      <c r="E1296" s="181"/>
      <c r="F1296" s="181"/>
      <c r="G1296" s="181"/>
      <c r="H1296" s="181"/>
      <c r="I1296" s="181"/>
      <c r="J1296" s="181"/>
      <c r="K1296" s="181"/>
      <c r="L1296" s="181"/>
      <c r="M1296" s="181"/>
      <c r="N1296" s="181"/>
      <c r="O1296" s="181"/>
      <c r="P1296" s="181"/>
      <c r="Q1296" s="181"/>
      <c r="R1296" s="181"/>
      <c r="S1296" s="124" t="s">
        <v>1905</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980</v>
      </c>
      <c r="B1297" s="177" t="s">
        <v>1024</v>
      </c>
      <c r="C1297" s="177">
        <v>103159</v>
      </c>
      <c r="D1297" s="180">
        <v>44651</v>
      </c>
      <c r="E1297" s="181">
        <v>3194.7422999999999</v>
      </c>
      <c r="F1297" s="181">
        <v>22.633299999999998</v>
      </c>
      <c r="G1297" s="181">
        <v>12.1214</v>
      </c>
      <c r="H1297" s="181">
        <v>9.2773000000000003</v>
      </c>
      <c r="I1297" s="181">
        <v>6.0702999999999996</v>
      </c>
      <c r="J1297" s="181">
        <v>4.4706999999999999</v>
      </c>
      <c r="K1297" s="181">
        <v>3.9119000000000002</v>
      </c>
      <c r="L1297" s="181">
        <v>3.6032000000000002</v>
      </c>
      <c r="M1297" s="181">
        <v>3.8165</v>
      </c>
      <c r="N1297" s="181">
        <v>3.9108000000000001</v>
      </c>
      <c r="O1297" s="181">
        <v>3.9809000000000001</v>
      </c>
      <c r="P1297" s="181">
        <v>5.3190999999999997</v>
      </c>
      <c r="Q1297" s="181">
        <v>7.2587999999999999</v>
      </c>
      <c r="R1297" s="181">
        <v>5.2028999999999996</v>
      </c>
      <c r="S1297" s="124" t="s">
        <v>1905</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980</v>
      </c>
      <c r="B1298" s="177" t="s">
        <v>1025</v>
      </c>
      <c r="C1298" s="177">
        <v>147399</v>
      </c>
      <c r="D1298" s="180"/>
      <c r="E1298" s="181"/>
      <c r="F1298" s="181"/>
      <c r="G1298" s="181"/>
      <c r="H1298" s="181"/>
      <c r="I1298" s="181"/>
      <c r="J1298" s="181"/>
      <c r="K1298" s="181"/>
      <c r="L1298" s="181"/>
      <c r="M1298" s="181"/>
      <c r="N1298" s="181"/>
      <c r="O1298" s="181"/>
      <c r="P1298" s="181"/>
      <c r="Q1298" s="181"/>
      <c r="R1298" s="181"/>
      <c r="S1298" s="124" t="s">
        <v>1905</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980</v>
      </c>
      <c r="B1299" s="177" t="s">
        <v>1026</v>
      </c>
      <c r="C1299" s="177">
        <v>119863</v>
      </c>
      <c r="D1299" s="180">
        <v>44651</v>
      </c>
      <c r="E1299" s="181">
        <v>3249.5673999999999</v>
      </c>
      <c r="F1299" s="181">
        <v>22.886600000000001</v>
      </c>
      <c r="G1299" s="181">
        <v>12.3947</v>
      </c>
      <c r="H1299" s="181">
        <v>9.5687999999999995</v>
      </c>
      <c r="I1299" s="181">
        <v>6.4</v>
      </c>
      <c r="J1299" s="181">
        <v>4.7647000000000004</v>
      </c>
      <c r="K1299" s="181">
        <v>4.2355</v>
      </c>
      <c r="L1299" s="181">
        <v>3.9155000000000002</v>
      </c>
      <c r="M1299" s="181">
        <v>4.1254</v>
      </c>
      <c r="N1299" s="181">
        <v>4.1919000000000004</v>
      </c>
      <c r="O1299" s="181">
        <v>4.1981000000000002</v>
      </c>
      <c r="P1299" s="181">
        <v>5.5377999999999998</v>
      </c>
      <c r="Q1299" s="181">
        <v>7.1139000000000001</v>
      </c>
      <c r="R1299" s="181">
        <v>5.4448999999999996</v>
      </c>
      <c r="S1299" s="124" t="s">
        <v>1905</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980</v>
      </c>
      <c r="B1300" s="177" t="s">
        <v>1027</v>
      </c>
      <c r="C1300" s="177">
        <v>147396</v>
      </c>
      <c r="D1300" s="180"/>
      <c r="E1300" s="181"/>
      <c r="F1300" s="181"/>
      <c r="G1300" s="181"/>
      <c r="H1300" s="181"/>
      <c r="I1300" s="181"/>
      <c r="J1300" s="181"/>
      <c r="K1300" s="181"/>
      <c r="L1300" s="181"/>
      <c r="M1300" s="181"/>
      <c r="N1300" s="181"/>
      <c r="O1300" s="181"/>
      <c r="P1300" s="181"/>
      <c r="Q1300" s="181"/>
      <c r="R1300" s="181"/>
      <c r="S1300" s="124" t="s">
        <v>1905</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980</v>
      </c>
      <c r="B1301" s="177" t="s">
        <v>1028</v>
      </c>
      <c r="C1301" s="177">
        <v>120735</v>
      </c>
      <c r="D1301" s="180">
        <v>44651</v>
      </c>
      <c r="E1301" s="181">
        <v>2892.2413000000001</v>
      </c>
      <c r="F1301" s="181">
        <v>9.6783000000000001</v>
      </c>
      <c r="G1301" s="181">
        <v>7.1925999999999997</v>
      </c>
      <c r="H1301" s="181">
        <v>6.734</v>
      </c>
      <c r="I1301" s="181">
        <v>6.4142999999999999</v>
      </c>
      <c r="J1301" s="181">
        <v>5.2622</v>
      </c>
      <c r="K1301" s="181">
        <v>4.3268000000000004</v>
      </c>
      <c r="L1301" s="181">
        <v>4.3540999999999999</v>
      </c>
      <c r="M1301" s="181">
        <v>10.891299999999999</v>
      </c>
      <c r="N1301" s="181">
        <v>9.3446999999999996</v>
      </c>
      <c r="O1301" s="181">
        <v>3.5773000000000001</v>
      </c>
      <c r="P1301" s="181">
        <v>5.0972</v>
      </c>
      <c r="Q1301" s="181">
        <v>6.9687000000000001</v>
      </c>
      <c r="R1301" s="181">
        <v>7.8948</v>
      </c>
      <c r="S1301" s="124" t="s">
        <v>1905</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980</v>
      </c>
      <c r="B1302" s="177" t="s">
        <v>1029</v>
      </c>
      <c r="C1302" s="177">
        <v>102544</v>
      </c>
      <c r="D1302" s="180">
        <v>44651</v>
      </c>
      <c r="E1302" s="181">
        <v>2856.261</v>
      </c>
      <c r="F1302" s="181">
        <v>9.5266000000000002</v>
      </c>
      <c r="G1302" s="181">
        <v>7.0423</v>
      </c>
      <c r="H1302" s="181">
        <v>6.5835999999999997</v>
      </c>
      <c r="I1302" s="181">
        <v>6.2638999999999996</v>
      </c>
      <c r="J1302" s="181">
        <v>5.1115000000000004</v>
      </c>
      <c r="K1302" s="181">
        <v>4.1752000000000002</v>
      </c>
      <c r="L1302" s="181">
        <v>4.2023000000000001</v>
      </c>
      <c r="M1302" s="181">
        <v>10.731199999999999</v>
      </c>
      <c r="N1302" s="181">
        <v>9.1990999999999996</v>
      </c>
      <c r="O1302" s="181">
        <v>3.4630000000000001</v>
      </c>
      <c r="P1302" s="181">
        <v>4.9630999999999998</v>
      </c>
      <c r="Q1302" s="181">
        <v>7.2735000000000003</v>
      </c>
      <c r="R1302" s="181">
        <v>7.7808000000000002</v>
      </c>
      <c r="S1302" s="124" t="s">
        <v>1905</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13.583663461538464</v>
      </c>
      <c r="G1303" s="183">
        <v>9.6725038461538464</v>
      </c>
      <c r="H1303" s="183">
        <v>7.9514211538461534</v>
      </c>
      <c r="I1303" s="183">
        <v>27.002073076923082</v>
      </c>
      <c r="J1303" s="183">
        <v>15.044991666666661</v>
      </c>
      <c r="K1303" s="183">
        <v>7.8798145833333351</v>
      </c>
      <c r="L1303" s="183">
        <v>6.303045833333333</v>
      </c>
      <c r="M1303" s="183">
        <v>6.5574291666666662</v>
      </c>
      <c r="N1303" s="183">
        <v>6.1589145833333339</v>
      </c>
      <c r="O1303" s="183">
        <v>5.2413958333333337</v>
      </c>
      <c r="P1303" s="183">
        <v>6.069533333333335</v>
      </c>
      <c r="Q1303" s="183">
        <v>7.5559596153846149</v>
      </c>
      <c r="R1303" s="183">
        <v>6.7195229166666657</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12.263349999999999</v>
      </c>
      <c r="G1304" s="183">
        <v>9.1046000000000014</v>
      </c>
      <c r="H1304" s="183">
        <v>6.80565</v>
      </c>
      <c r="I1304" s="183">
        <v>6.0395000000000003</v>
      </c>
      <c r="J1304" s="183">
        <v>4.7019000000000002</v>
      </c>
      <c r="K1304" s="183">
        <v>4.1255500000000005</v>
      </c>
      <c r="L1304" s="183">
        <v>3.7062499999999998</v>
      </c>
      <c r="M1304" s="183">
        <v>3.8836000000000004</v>
      </c>
      <c r="N1304" s="183">
        <v>3.9859499999999999</v>
      </c>
      <c r="O1304" s="183">
        <v>5.7025500000000005</v>
      </c>
      <c r="P1304" s="183">
        <v>6.3408999999999995</v>
      </c>
      <c r="Q1304" s="183">
        <v>7.4391499999999997</v>
      </c>
      <c r="R1304" s="183">
        <v>5.2166999999999994</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1030</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1031</v>
      </c>
      <c r="B1307" s="177" t="s">
        <v>1032</v>
      </c>
      <c r="C1307" s="177">
        <v>119539</v>
      </c>
      <c r="D1307" s="180">
        <v>44651</v>
      </c>
      <c r="E1307" s="181">
        <v>28.067900000000002</v>
      </c>
      <c r="F1307" s="181">
        <v>23.162099999999999</v>
      </c>
      <c r="G1307" s="181">
        <v>9.8043999999999993</v>
      </c>
      <c r="H1307" s="181">
        <v>14.456</v>
      </c>
      <c r="I1307" s="181">
        <v>11.288</v>
      </c>
      <c r="J1307" s="181">
        <v>5.3686999999999996</v>
      </c>
      <c r="K1307" s="181">
        <v>20.061800000000002</v>
      </c>
      <c r="L1307" s="181">
        <v>11.939500000000001</v>
      </c>
      <c r="M1307" s="181">
        <v>10.8787</v>
      </c>
      <c r="N1307" s="181">
        <v>10.1722</v>
      </c>
      <c r="O1307" s="181">
        <v>5.7382</v>
      </c>
      <c r="P1307" s="181">
        <v>6.0353000000000003</v>
      </c>
      <c r="Q1307" s="181">
        <v>8.2728999999999999</v>
      </c>
      <c r="R1307" s="181">
        <v>10.3979</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1031</v>
      </c>
      <c r="B1308" s="177" t="s">
        <v>1033</v>
      </c>
      <c r="C1308" s="177">
        <v>111803</v>
      </c>
      <c r="D1308" s="180">
        <v>44651</v>
      </c>
      <c r="E1308" s="181">
        <v>26.413399999999999</v>
      </c>
      <c r="F1308" s="181">
        <v>22.538499999999999</v>
      </c>
      <c r="G1308" s="181">
        <v>9.1272000000000002</v>
      </c>
      <c r="H1308" s="181">
        <v>11.2767</v>
      </c>
      <c r="I1308" s="181">
        <v>9.3512000000000004</v>
      </c>
      <c r="J1308" s="181">
        <v>4.1109</v>
      </c>
      <c r="K1308" s="181">
        <v>19.138500000000001</v>
      </c>
      <c r="L1308" s="181">
        <v>11.130800000000001</v>
      </c>
      <c r="M1308" s="181">
        <v>10.0953</v>
      </c>
      <c r="N1308" s="181">
        <v>9.4466000000000001</v>
      </c>
      <c r="O1308" s="181">
        <v>5.0378999999999996</v>
      </c>
      <c r="P1308" s="181">
        <v>5.2896000000000001</v>
      </c>
      <c r="Q1308" s="181">
        <v>7.7423999999999999</v>
      </c>
      <c r="R1308" s="181">
        <v>9.6591000000000005</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1031</v>
      </c>
      <c r="B1309" s="177" t="s">
        <v>1034</v>
      </c>
      <c r="C1309" s="177">
        <v>147816</v>
      </c>
      <c r="D1309" s="180">
        <v>44651</v>
      </c>
      <c r="E1309" s="181">
        <v>0.56950000000000001</v>
      </c>
      <c r="F1309" s="181">
        <v>-21578.7811</v>
      </c>
      <c r="G1309" s="181">
        <v>-7192.9269999999997</v>
      </c>
      <c r="H1309" s="181">
        <v>-3082.683</v>
      </c>
      <c r="I1309" s="181">
        <v>-1541.3415</v>
      </c>
      <c r="J1309" s="181">
        <v>-696.08969999999999</v>
      </c>
      <c r="K1309" s="181">
        <v>-239.76419999999999</v>
      </c>
      <c r="L1309" s="181">
        <v>-118.5647</v>
      </c>
      <c r="M1309" s="181">
        <v>-78.7547</v>
      </c>
      <c r="N1309" s="181">
        <v>-59.119900000000001</v>
      </c>
      <c r="O1309" s="181"/>
      <c r="P1309" s="181"/>
      <c r="Q1309" s="181">
        <v>-39.195900000000002</v>
      </c>
      <c r="R1309" s="181">
        <v>-37.398600000000002</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1031</v>
      </c>
      <c r="B1310" s="177" t="s">
        <v>1035</v>
      </c>
      <c r="C1310" s="177">
        <v>147820</v>
      </c>
      <c r="D1310" s="180">
        <v>44651</v>
      </c>
      <c r="E1310" s="181">
        <v>0.54459999999999997</v>
      </c>
      <c r="F1310" s="181">
        <v>-21578.892100000001</v>
      </c>
      <c r="G1310" s="181">
        <v>-7192.9639999999999</v>
      </c>
      <c r="H1310" s="181">
        <v>-3082.6988999999999</v>
      </c>
      <c r="I1310" s="181">
        <v>-1541.3494000000001</v>
      </c>
      <c r="J1310" s="181">
        <v>-696.0933</v>
      </c>
      <c r="K1310" s="181">
        <v>-239.7655</v>
      </c>
      <c r="L1310" s="181">
        <v>-118.56529999999999</v>
      </c>
      <c r="M1310" s="181">
        <v>-78.755099999999999</v>
      </c>
      <c r="N1310" s="181">
        <v>-59.1203</v>
      </c>
      <c r="O1310" s="181"/>
      <c r="P1310" s="181"/>
      <c r="Q1310" s="181">
        <v>-39.197000000000003</v>
      </c>
      <c r="R1310" s="181">
        <v>-37.401699999999998</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1031</v>
      </c>
      <c r="B1311" s="177" t="s">
        <v>1036</v>
      </c>
      <c r="C1311" s="177">
        <v>120475</v>
      </c>
      <c r="D1311" s="180">
        <v>44651</v>
      </c>
      <c r="E1311" s="181">
        <v>23.992599999999999</v>
      </c>
      <c r="F1311" s="181">
        <v>6.2384000000000004</v>
      </c>
      <c r="G1311" s="181">
        <v>15.2829</v>
      </c>
      <c r="H1311" s="181">
        <v>11.6313</v>
      </c>
      <c r="I1311" s="181">
        <v>9.3131000000000004</v>
      </c>
      <c r="J1311" s="181">
        <v>5.8837999999999999</v>
      </c>
      <c r="K1311" s="181">
        <v>4.9082999999999997</v>
      </c>
      <c r="L1311" s="181">
        <v>4.4778000000000002</v>
      </c>
      <c r="M1311" s="181">
        <v>5.8959000000000001</v>
      </c>
      <c r="N1311" s="181">
        <v>6.3832000000000004</v>
      </c>
      <c r="O1311" s="181">
        <v>7.7881999999999998</v>
      </c>
      <c r="P1311" s="181">
        <v>7.9516</v>
      </c>
      <c r="Q1311" s="181">
        <v>8.9651999999999994</v>
      </c>
      <c r="R1311" s="181">
        <v>7.5698999999999996</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1031</v>
      </c>
      <c r="B1312" s="177" t="s">
        <v>1037</v>
      </c>
      <c r="C1312" s="177">
        <v>116894</v>
      </c>
      <c r="D1312" s="180">
        <v>44651</v>
      </c>
      <c r="E1312" s="181">
        <v>22.314900000000002</v>
      </c>
      <c r="F1312" s="181">
        <v>5.5621999999999998</v>
      </c>
      <c r="G1312" s="181">
        <v>14.574999999999999</v>
      </c>
      <c r="H1312" s="181">
        <v>10.9352</v>
      </c>
      <c r="I1312" s="181">
        <v>8.6509999999999998</v>
      </c>
      <c r="J1312" s="181">
        <v>5.2096</v>
      </c>
      <c r="K1312" s="181">
        <v>4.2161999999999997</v>
      </c>
      <c r="L1312" s="181">
        <v>3.7715000000000001</v>
      </c>
      <c r="M1312" s="181">
        <v>5.1687000000000003</v>
      </c>
      <c r="N1312" s="181">
        <v>5.6406999999999998</v>
      </c>
      <c r="O1312" s="181">
        <v>7.0453000000000001</v>
      </c>
      <c r="P1312" s="181">
        <v>7.2187000000000001</v>
      </c>
      <c r="Q1312" s="181">
        <v>8.3457000000000008</v>
      </c>
      <c r="R1312" s="181">
        <v>6.8170999999999999</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1031</v>
      </c>
      <c r="B1313" s="177" t="s">
        <v>2026</v>
      </c>
      <c r="C1313" s="177">
        <v>150241</v>
      </c>
      <c r="D1313" s="180">
        <v>44651</v>
      </c>
      <c r="E1313" s="181">
        <v>16.2806</v>
      </c>
      <c r="F1313" s="181">
        <v>-3.5867</v>
      </c>
      <c r="G1313" s="181">
        <v>19.161300000000001</v>
      </c>
      <c r="H1313" s="181">
        <v>9.3046000000000006</v>
      </c>
      <c r="I1313" s="181">
        <v>4.4272999999999998</v>
      </c>
      <c r="J1313" s="181">
        <v>1.2452000000000001</v>
      </c>
      <c r="K1313" s="181">
        <v>2.8092999999999999</v>
      </c>
      <c r="L1313" s="181">
        <v>2.4664999999999999</v>
      </c>
      <c r="M1313" s="181">
        <v>3.8490000000000002</v>
      </c>
      <c r="N1313" s="181">
        <v>4.1585000000000001</v>
      </c>
      <c r="O1313" s="181">
        <v>2.4123999999999999</v>
      </c>
      <c r="P1313" s="181">
        <v>3.9373999999999998</v>
      </c>
      <c r="Q1313" s="181">
        <v>6.2119999999999997</v>
      </c>
      <c r="R1313" s="181">
        <v>4.8385999999999996</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1031</v>
      </c>
      <c r="B1314" s="177" t="s">
        <v>2046</v>
      </c>
      <c r="C1314" s="177">
        <v>150240</v>
      </c>
      <c r="D1314" s="180">
        <v>44651</v>
      </c>
      <c r="E1314" s="181">
        <v>15.372199999999999</v>
      </c>
      <c r="F1314" s="181">
        <v>-4.0361000000000002</v>
      </c>
      <c r="G1314" s="181">
        <v>18.7075</v>
      </c>
      <c r="H1314" s="181">
        <v>8.8341999999999992</v>
      </c>
      <c r="I1314" s="181">
        <v>3.9746999999999999</v>
      </c>
      <c r="J1314" s="181">
        <v>0.75109999999999999</v>
      </c>
      <c r="K1314" s="181">
        <v>2.2843</v>
      </c>
      <c r="L1314" s="181">
        <v>1.9297</v>
      </c>
      <c r="M1314" s="181">
        <v>3.2909000000000002</v>
      </c>
      <c r="N1314" s="181">
        <v>3.5855999999999999</v>
      </c>
      <c r="O1314" s="181">
        <v>1.8445</v>
      </c>
      <c r="P1314" s="181">
        <v>3.2612999999999999</v>
      </c>
      <c r="Q1314" s="181">
        <v>5.4599000000000002</v>
      </c>
      <c r="R1314" s="181">
        <v>4.2889999999999997</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1031</v>
      </c>
      <c r="B1315" s="177" t="s">
        <v>1038</v>
      </c>
      <c r="C1315" s="177">
        <v>118924</v>
      </c>
      <c r="D1315" s="180">
        <v>44651</v>
      </c>
      <c r="E1315" s="181">
        <v>69.476900000000001</v>
      </c>
      <c r="F1315" s="181">
        <v>30.338100000000001</v>
      </c>
      <c r="G1315" s="181">
        <v>9.7093000000000007</v>
      </c>
      <c r="H1315" s="181">
        <v>8.7430000000000003</v>
      </c>
      <c r="I1315" s="181">
        <v>6.2328000000000001</v>
      </c>
      <c r="J1315" s="181">
        <v>3.8323</v>
      </c>
      <c r="K1315" s="181">
        <v>3.2877000000000001</v>
      </c>
      <c r="L1315" s="181">
        <v>3.0478999999999998</v>
      </c>
      <c r="M1315" s="181">
        <v>4.2354000000000003</v>
      </c>
      <c r="N1315" s="181">
        <v>4.5426000000000002</v>
      </c>
      <c r="O1315" s="181">
        <v>5.1531000000000002</v>
      </c>
      <c r="P1315" s="181">
        <v>5.5113000000000003</v>
      </c>
      <c r="Q1315" s="181">
        <v>7.1924999999999999</v>
      </c>
      <c r="R1315" s="181">
        <v>6.1059000000000001</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1031</v>
      </c>
      <c r="B1316" s="177" t="s">
        <v>1039</v>
      </c>
      <c r="C1316" s="177">
        <v>100078</v>
      </c>
      <c r="D1316" s="180">
        <v>44651</v>
      </c>
      <c r="E1316" s="181">
        <v>66.181299999999993</v>
      </c>
      <c r="F1316" s="181">
        <v>29.971900000000002</v>
      </c>
      <c r="G1316" s="181">
        <v>9.3461999999999996</v>
      </c>
      <c r="H1316" s="181">
        <v>8.3964999999999996</v>
      </c>
      <c r="I1316" s="181">
        <v>5.8829000000000002</v>
      </c>
      <c r="J1316" s="181">
        <v>3.4401000000000002</v>
      </c>
      <c r="K1316" s="181">
        <v>2.9175</v>
      </c>
      <c r="L1316" s="181">
        <v>2.6886000000000001</v>
      </c>
      <c r="M1316" s="181">
        <v>3.867</v>
      </c>
      <c r="N1316" s="181">
        <v>4.1584000000000003</v>
      </c>
      <c r="O1316" s="181">
        <v>4.7435999999999998</v>
      </c>
      <c r="P1316" s="181">
        <v>5.0823</v>
      </c>
      <c r="Q1316" s="181">
        <v>7.8728999999999996</v>
      </c>
      <c r="R1316" s="181">
        <v>5.7210000000000001</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1031</v>
      </c>
      <c r="B1317" s="177" t="s">
        <v>1837</v>
      </c>
      <c r="C1317" s="177"/>
      <c r="D1317" s="180">
        <v>44651</v>
      </c>
      <c r="E1317" s="181">
        <v>66.181299999999993</v>
      </c>
      <c r="F1317" s="181">
        <v>29.971900000000002</v>
      </c>
      <c r="G1317" s="181">
        <v>9.3461999999999996</v>
      </c>
      <c r="H1317" s="181">
        <v>8.3964999999999996</v>
      </c>
      <c r="I1317" s="181">
        <v>5.8829000000000002</v>
      </c>
      <c r="J1317" s="181">
        <v>3.4401000000000002</v>
      </c>
      <c r="K1317" s="181">
        <v>2.9175</v>
      </c>
      <c r="L1317" s="181">
        <v>2.6886000000000001</v>
      </c>
      <c r="M1317" s="181">
        <v>3.867</v>
      </c>
      <c r="N1317" s="181">
        <v>4.1584000000000003</v>
      </c>
      <c r="O1317" s="181">
        <v>4.7435999999999998</v>
      </c>
      <c r="P1317" s="181">
        <v>5.0823</v>
      </c>
      <c r="Q1317" s="181">
        <v>7.8728999999999996</v>
      </c>
      <c r="R1317" s="181">
        <v>5.7210000000000001</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1031</v>
      </c>
      <c r="B1318" s="177" t="s">
        <v>1040</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1031</v>
      </c>
      <c r="B1319" s="177" t="s">
        <v>1041</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1031</v>
      </c>
      <c r="B1320" s="177" t="s">
        <v>1738</v>
      </c>
      <c r="C1320" s="177">
        <v>147968</v>
      </c>
      <c r="D1320" s="180">
        <v>44651</v>
      </c>
      <c r="E1320" s="181">
        <v>0.4819</v>
      </c>
      <c r="F1320" s="181">
        <v>7.5758000000000001</v>
      </c>
      <c r="G1320" s="181">
        <v>10.1073</v>
      </c>
      <c r="H1320" s="181">
        <v>10.8428</v>
      </c>
      <c r="I1320" s="181">
        <v>10.865399999999999</v>
      </c>
      <c r="J1320" s="181"/>
      <c r="K1320" s="181"/>
      <c r="L1320" s="181"/>
      <c r="M1320" s="181"/>
      <c r="N1320" s="181"/>
      <c r="O1320" s="181"/>
      <c r="P1320" s="181"/>
      <c r="Q1320" s="181">
        <v>11.066000000000001</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1031</v>
      </c>
      <c r="B1321" s="177" t="s">
        <v>1739</v>
      </c>
      <c r="C1321" s="177">
        <v>147966</v>
      </c>
      <c r="D1321" s="180">
        <v>44651</v>
      </c>
      <c r="E1321" s="181">
        <v>0.50949999999999995</v>
      </c>
      <c r="F1321" s="181">
        <v>7.1653000000000002</v>
      </c>
      <c r="G1321" s="181">
        <v>9.5594000000000001</v>
      </c>
      <c r="H1321" s="181">
        <v>11.2819</v>
      </c>
      <c r="I1321" s="181">
        <v>11.3064</v>
      </c>
      <c r="J1321" s="181"/>
      <c r="K1321" s="181"/>
      <c r="L1321" s="181"/>
      <c r="M1321" s="181"/>
      <c r="N1321" s="181"/>
      <c r="O1321" s="181"/>
      <c r="P1321" s="181"/>
      <c r="Q1321" s="181">
        <v>11.215400000000001</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1031</v>
      </c>
      <c r="B1322" s="177" t="s">
        <v>1042</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1031</v>
      </c>
      <c r="B1323" s="177" t="s">
        <v>1043</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1031</v>
      </c>
      <c r="B1324" s="177" t="s">
        <v>1044</v>
      </c>
      <c r="C1324" s="177">
        <v>101989</v>
      </c>
      <c r="D1324" s="180">
        <v>44651</v>
      </c>
      <c r="E1324" s="181">
        <v>45.753599999999999</v>
      </c>
      <c r="F1324" s="181">
        <v>8.1388999999999996</v>
      </c>
      <c r="G1324" s="181">
        <v>12.297800000000001</v>
      </c>
      <c r="H1324" s="181">
        <v>8.9959000000000007</v>
      </c>
      <c r="I1324" s="181">
        <v>6.1056999999999997</v>
      </c>
      <c r="J1324" s="181">
        <v>3.7925</v>
      </c>
      <c r="K1324" s="181">
        <v>3.3315999999999999</v>
      </c>
      <c r="L1324" s="181">
        <v>2.9777</v>
      </c>
      <c r="M1324" s="181">
        <v>4.7337999999999996</v>
      </c>
      <c r="N1324" s="181">
        <v>5.5495000000000001</v>
      </c>
      <c r="O1324" s="181">
        <v>7.4724000000000004</v>
      </c>
      <c r="P1324" s="181">
        <v>6.9391999999999996</v>
      </c>
      <c r="Q1324" s="181">
        <v>7.8353000000000002</v>
      </c>
      <c r="R1324" s="181">
        <v>6.5551000000000004</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1031</v>
      </c>
      <c r="B1325" s="177" t="s">
        <v>1045</v>
      </c>
      <c r="C1325" s="177">
        <v>119081</v>
      </c>
      <c r="D1325" s="180">
        <v>44651</v>
      </c>
      <c r="E1325" s="181">
        <v>48.559199999999997</v>
      </c>
      <c r="F1325" s="181">
        <v>8.8717000000000006</v>
      </c>
      <c r="G1325" s="181">
        <v>12.9925</v>
      </c>
      <c r="H1325" s="181">
        <v>9.6928999999999998</v>
      </c>
      <c r="I1325" s="181">
        <v>6.8041</v>
      </c>
      <c r="J1325" s="181">
        <v>4.4882</v>
      </c>
      <c r="K1325" s="181">
        <v>4.0250000000000004</v>
      </c>
      <c r="L1325" s="181">
        <v>3.6993</v>
      </c>
      <c r="M1325" s="181">
        <v>5.4847999999999999</v>
      </c>
      <c r="N1325" s="181">
        <v>6.3385999999999996</v>
      </c>
      <c r="O1325" s="181">
        <v>8.3224</v>
      </c>
      <c r="P1325" s="181">
        <v>7.7846000000000002</v>
      </c>
      <c r="Q1325" s="181">
        <v>8.5798000000000005</v>
      </c>
      <c r="R1325" s="181">
        <v>7.3929999999999998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1031</v>
      </c>
      <c r="B1326" s="177" t="s">
        <v>1046</v>
      </c>
      <c r="C1326" s="177">
        <v>102741</v>
      </c>
      <c r="D1326" s="180">
        <v>44651</v>
      </c>
      <c r="E1326" s="181">
        <v>35.761299999999999</v>
      </c>
      <c r="F1326" s="181">
        <v>15.4184</v>
      </c>
      <c r="G1326" s="181">
        <v>12.396599999999999</v>
      </c>
      <c r="H1326" s="181">
        <v>8.8510000000000009</v>
      </c>
      <c r="I1326" s="181">
        <v>6.5412999999999997</v>
      </c>
      <c r="J1326" s="181">
        <v>2.9110999999999998</v>
      </c>
      <c r="K1326" s="181">
        <v>3.1059999999999999</v>
      </c>
      <c r="L1326" s="181">
        <v>3.0897999999999999</v>
      </c>
      <c r="M1326" s="181">
        <v>4.5236000000000001</v>
      </c>
      <c r="N1326" s="181">
        <v>5.3737000000000004</v>
      </c>
      <c r="O1326" s="181">
        <v>7.9157999999999999</v>
      </c>
      <c r="P1326" s="181">
        <v>7.1044999999999998</v>
      </c>
      <c r="Q1326" s="181">
        <v>7.5307000000000004</v>
      </c>
      <c r="R1326" s="181">
        <v>6.8586</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1031</v>
      </c>
      <c r="B1327" s="177" t="s">
        <v>1047</v>
      </c>
      <c r="C1327" s="177">
        <v>120670</v>
      </c>
      <c r="D1327" s="180">
        <v>44651</v>
      </c>
      <c r="E1327" s="181">
        <v>38.4514</v>
      </c>
      <c r="F1327" s="181">
        <v>16.2394</v>
      </c>
      <c r="G1327" s="181">
        <v>13.177199999999999</v>
      </c>
      <c r="H1327" s="181">
        <v>9.5914999999999999</v>
      </c>
      <c r="I1327" s="181">
        <v>7.2888999999999999</v>
      </c>
      <c r="J1327" s="181">
        <v>3.6398000000000001</v>
      </c>
      <c r="K1327" s="181">
        <v>3.835</v>
      </c>
      <c r="L1327" s="181">
        <v>3.8264</v>
      </c>
      <c r="M1327" s="181">
        <v>5.2568999999999999</v>
      </c>
      <c r="N1327" s="181">
        <v>6.1097000000000001</v>
      </c>
      <c r="O1327" s="181">
        <v>8.6259999999999994</v>
      </c>
      <c r="P1327" s="181">
        <v>7.8787000000000003</v>
      </c>
      <c r="Q1327" s="181">
        <v>8.8224999999999998</v>
      </c>
      <c r="R1327" s="181">
        <v>7.5978000000000003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1031</v>
      </c>
      <c r="B1328" s="177" t="s">
        <v>1048</v>
      </c>
      <c r="C1328" s="177">
        <v>118401</v>
      </c>
      <c r="D1328" s="180">
        <v>44651</v>
      </c>
      <c r="E1328" s="181">
        <v>40.552399999999999</v>
      </c>
      <c r="F1328" s="181">
        <v>-20.959599999999998</v>
      </c>
      <c r="G1328" s="181">
        <v>24.772300000000001</v>
      </c>
      <c r="H1328" s="181">
        <v>9.8809000000000005</v>
      </c>
      <c r="I1328" s="181">
        <v>0.19289999999999999</v>
      </c>
      <c r="J1328" s="181">
        <v>5.2319000000000004</v>
      </c>
      <c r="K1328" s="181">
        <v>3.9157000000000002</v>
      </c>
      <c r="L1328" s="181">
        <v>3.4668000000000001</v>
      </c>
      <c r="M1328" s="181">
        <v>4.4241000000000001</v>
      </c>
      <c r="N1328" s="181">
        <v>4.9295</v>
      </c>
      <c r="O1328" s="181">
        <v>7.5587999999999997</v>
      </c>
      <c r="P1328" s="181">
        <v>7.2624000000000004</v>
      </c>
      <c r="Q1328" s="181">
        <v>8.1365999999999996</v>
      </c>
      <c r="R1328" s="181">
        <v>6.3367000000000004</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1031</v>
      </c>
      <c r="B1329" s="177" t="s">
        <v>1049</v>
      </c>
      <c r="C1329" s="177">
        <v>108728</v>
      </c>
      <c r="D1329" s="180">
        <v>44651</v>
      </c>
      <c r="E1329" s="181">
        <v>38.080199999999998</v>
      </c>
      <c r="F1329" s="181">
        <v>-21.553599999999999</v>
      </c>
      <c r="G1329" s="181">
        <v>24.074000000000002</v>
      </c>
      <c r="H1329" s="181">
        <v>9.1629000000000005</v>
      </c>
      <c r="I1329" s="181">
        <v>-0.52710000000000001</v>
      </c>
      <c r="J1329" s="181">
        <v>4.5035999999999996</v>
      </c>
      <c r="K1329" s="181">
        <v>3.1858</v>
      </c>
      <c r="L1329" s="181">
        <v>2.7412999999999998</v>
      </c>
      <c r="M1329" s="181">
        <v>3.6941000000000002</v>
      </c>
      <c r="N1329" s="181">
        <v>4.1920000000000002</v>
      </c>
      <c r="O1329" s="181">
        <v>6.8327999999999998</v>
      </c>
      <c r="P1329" s="181">
        <v>6.5473999999999997</v>
      </c>
      <c r="Q1329" s="181">
        <v>7.3948</v>
      </c>
      <c r="R1329" s="181">
        <v>5.6064999999999996</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1031</v>
      </c>
      <c r="B1330" s="177" t="s">
        <v>1050</v>
      </c>
      <c r="C1330" s="177">
        <v>121153</v>
      </c>
      <c r="D1330" s="180"/>
      <c r="E1330" s="181"/>
      <c r="F1330" s="181"/>
      <c r="G1330" s="181"/>
      <c r="H1330" s="181"/>
      <c r="I1330" s="181"/>
      <c r="J1330" s="181"/>
      <c r="K1330" s="181"/>
      <c r="L1330" s="181"/>
      <c r="M1330" s="181"/>
      <c r="N1330" s="181"/>
      <c r="O1330" s="181"/>
      <c r="P1330" s="181"/>
      <c r="Q1330" s="181"/>
      <c r="R1330" s="181"/>
      <c r="S1330" s="124" t="s">
        <v>1904</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1031</v>
      </c>
      <c r="B1331" s="177" t="s">
        <v>1051</v>
      </c>
      <c r="C1331" s="177">
        <v>121158</v>
      </c>
      <c r="D1331" s="180"/>
      <c r="E1331" s="181"/>
      <c r="F1331" s="181"/>
      <c r="G1331" s="181"/>
      <c r="H1331" s="181"/>
      <c r="I1331" s="181"/>
      <c r="J1331" s="181"/>
      <c r="K1331" s="181"/>
      <c r="L1331" s="181"/>
      <c r="M1331" s="181"/>
      <c r="N1331" s="181"/>
      <c r="O1331" s="181"/>
      <c r="P1331" s="181"/>
      <c r="Q1331" s="181"/>
      <c r="R1331" s="181"/>
      <c r="S1331" s="124" t="s">
        <v>1904</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1031</v>
      </c>
      <c r="B1332" s="177" t="s">
        <v>1052</v>
      </c>
      <c r="C1332" s="177">
        <v>128009</v>
      </c>
      <c r="D1332" s="180">
        <v>44651</v>
      </c>
      <c r="E1332" s="181">
        <v>18.384599999999999</v>
      </c>
      <c r="F1332" s="181">
        <v>31.395600000000002</v>
      </c>
      <c r="G1332" s="181">
        <v>14.8421</v>
      </c>
      <c r="H1332" s="181">
        <v>11.797000000000001</v>
      </c>
      <c r="I1332" s="181">
        <v>10.264799999999999</v>
      </c>
      <c r="J1332" s="181">
        <v>3.1657999999999999</v>
      </c>
      <c r="K1332" s="181">
        <v>4.7717999999999998</v>
      </c>
      <c r="L1332" s="181">
        <v>3.6091000000000002</v>
      </c>
      <c r="M1332" s="181">
        <v>5.4311999999999996</v>
      </c>
      <c r="N1332" s="181">
        <v>6.0370999999999997</v>
      </c>
      <c r="O1332" s="181">
        <v>6.3449</v>
      </c>
      <c r="P1332" s="181">
        <v>6.3082000000000003</v>
      </c>
      <c r="Q1332" s="181">
        <v>7.8752000000000004</v>
      </c>
      <c r="R1332" s="181">
        <v>6.2279</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1031</v>
      </c>
      <c r="B1333" s="177" t="s">
        <v>1053</v>
      </c>
      <c r="C1333" s="177">
        <v>128006</v>
      </c>
      <c r="D1333" s="180">
        <v>44651</v>
      </c>
      <c r="E1333" s="181">
        <v>19.7879</v>
      </c>
      <c r="F1333" s="181">
        <v>32.493200000000002</v>
      </c>
      <c r="G1333" s="181">
        <v>15.945600000000001</v>
      </c>
      <c r="H1333" s="181">
        <v>12.9175</v>
      </c>
      <c r="I1333" s="181">
        <v>11.393599999999999</v>
      </c>
      <c r="J1333" s="181">
        <v>4.2877999999999998</v>
      </c>
      <c r="K1333" s="181">
        <v>5.9032999999999998</v>
      </c>
      <c r="L1333" s="181">
        <v>4.7412000000000001</v>
      </c>
      <c r="M1333" s="181">
        <v>6.5449999999999999</v>
      </c>
      <c r="N1333" s="181">
        <v>7.1435000000000004</v>
      </c>
      <c r="O1333" s="181">
        <v>7.3457999999999997</v>
      </c>
      <c r="P1333" s="181">
        <v>7.2484000000000002</v>
      </c>
      <c r="Q1333" s="181">
        <v>8.8674999999999997</v>
      </c>
      <c r="R1333" s="181">
        <v>7.2988</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1031</v>
      </c>
      <c r="B1334" s="177" t="s">
        <v>1054</v>
      </c>
      <c r="C1334" s="177">
        <v>133604</v>
      </c>
      <c r="D1334" s="180">
        <v>44651</v>
      </c>
      <c r="E1334" s="181">
        <v>17.6159</v>
      </c>
      <c r="F1334" s="181">
        <v>3.3155000000000001</v>
      </c>
      <c r="G1334" s="181">
        <v>16.390799999999999</v>
      </c>
      <c r="H1334" s="181">
        <v>7.173</v>
      </c>
      <c r="I1334" s="181">
        <v>4.0170000000000003</v>
      </c>
      <c r="J1334" s="181">
        <v>3.8491</v>
      </c>
      <c r="K1334" s="181">
        <v>3.9260999999999999</v>
      </c>
      <c r="L1334" s="181">
        <v>3.7069000000000001</v>
      </c>
      <c r="M1334" s="181">
        <v>5.4394999999999998</v>
      </c>
      <c r="N1334" s="181">
        <v>5.6425999999999998</v>
      </c>
      <c r="O1334" s="181">
        <v>7.6844999999999999</v>
      </c>
      <c r="P1334" s="181">
        <v>7.1361999999999997</v>
      </c>
      <c r="Q1334" s="181">
        <v>8.2271999999999998</v>
      </c>
      <c r="R1334" s="181">
        <v>6.9580000000000002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1031</v>
      </c>
      <c r="B1335" s="177" t="s">
        <v>1055</v>
      </c>
      <c r="C1335" s="177">
        <v>133607</v>
      </c>
      <c r="D1335" s="180">
        <v>44651</v>
      </c>
      <c r="E1335" s="181">
        <v>16.536799999999999</v>
      </c>
      <c r="F1335" s="181">
        <v>2.4281000000000001</v>
      </c>
      <c r="G1335" s="181">
        <v>15.47</v>
      </c>
      <c r="H1335" s="181">
        <v>6.3139000000000003</v>
      </c>
      <c r="I1335" s="181">
        <v>3.1412</v>
      </c>
      <c r="J1335" s="181">
        <v>2.9765000000000001</v>
      </c>
      <c r="K1335" s="181">
        <v>3.0341</v>
      </c>
      <c r="L1335" s="181">
        <v>2.8</v>
      </c>
      <c r="M1335" s="181">
        <v>4.5122999999999998</v>
      </c>
      <c r="N1335" s="181">
        <v>4.7011000000000003</v>
      </c>
      <c r="O1335" s="181">
        <v>6.7164999999999999</v>
      </c>
      <c r="P1335" s="181">
        <v>6.1820000000000004</v>
      </c>
      <c r="Q1335" s="181">
        <v>7.2760999999999996</v>
      </c>
      <c r="R1335" s="181">
        <v>5.9779999999999998</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1031</v>
      </c>
      <c r="B1336" s="177" t="s">
        <v>1056</v>
      </c>
      <c r="C1336" s="177">
        <v>130037</v>
      </c>
      <c r="D1336" s="180">
        <v>44651</v>
      </c>
      <c r="E1336" s="181">
        <v>12.596500000000001</v>
      </c>
      <c r="F1336" s="181">
        <v>-6.6632999999999996</v>
      </c>
      <c r="G1336" s="181">
        <v>1.9320999999999999</v>
      </c>
      <c r="H1336" s="181">
        <v>1.6977</v>
      </c>
      <c r="I1336" s="181">
        <v>1.2632000000000001</v>
      </c>
      <c r="J1336" s="181">
        <v>0.1963</v>
      </c>
      <c r="K1336" s="181">
        <v>2.6998000000000002</v>
      </c>
      <c r="L1336" s="181">
        <v>2.1433</v>
      </c>
      <c r="M1336" s="181">
        <v>22.173200000000001</v>
      </c>
      <c r="N1336" s="181">
        <v>17.846599999999999</v>
      </c>
      <c r="O1336" s="181">
        <v>-5.0347999999999997</v>
      </c>
      <c r="P1336" s="181">
        <v>-0.87970000000000004</v>
      </c>
      <c r="Q1336" s="181">
        <v>3.0165000000000002</v>
      </c>
      <c r="R1336" s="181">
        <v>9.3575999999999997</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1031</v>
      </c>
      <c r="B1337" s="177" t="s">
        <v>1057</v>
      </c>
      <c r="C1337" s="177">
        <v>130050</v>
      </c>
      <c r="D1337" s="180">
        <v>44651</v>
      </c>
      <c r="E1337" s="181">
        <v>13.4024</v>
      </c>
      <c r="F1337" s="181">
        <v>-5.9904999999999999</v>
      </c>
      <c r="G1337" s="181">
        <v>2.4514999999999998</v>
      </c>
      <c r="H1337" s="181">
        <v>2.2185999999999999</v>
      </c>
      <c r="I1337" s="181">
        <v>1.8104</v>
      </c>
      <c r="J1337" s="181">
        <v>0.74719999999999998</v>
      </c>
      <c r="K1337" s="181">
        <v>3.2545999999999999</v>
      </c>
      <c r="L1337" s="181">
        <v>2.6993999999999998</v>
      </c>
      <c r="M1337" s="181">
        <v>22.8141</v>
      </c>
      <c r="N1337" s="181">
        <v>18.494199999999999</v>
      </c>
      <c r="O1337" s="181">
        <v>-4.4282000000000004</v>
      </c>
      <c r="P1337" s="181">
        <v>-9.98E-2</v>
      </c>
      <c r="Q1337" s="181">
        <v>3.8422999999999998</v>
      </c>
      <c r="R1337" s="181">
        <v>9.9601000000000006</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1031</v>
      </c>
      <c r="B1338" s="177" t="s">
        <v>1058</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1031</v>
      </c>
      <c r="B1339" s="177" t="s">
        <v>1059</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1031</v>
      </c>
      <c r="B1340" s="177" t="s">
        <v>1060</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1031</v>
      </c>
      <c r="B1341" s="177" t="s">
        <v>1061</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1031</v>
      </c>
      <c r="B1342" s="177" t="s">
        <v>1062</v>
      </c>
      <c r="C1342" s="177">
        <v>119824</v>
      </c>
      <c r="D1342" s="180">
        <v>44651</v>
      </c>
      <c r="E1342" s="181">
        <v>43.7652</v>
      </c>
      <c r="F1342" s="181">
        <v>-4.0861000000000001</v>
      </c>
      <c r="G1342" s="181">
        <v>16.3126</v>
      </c>
      <c r="H1342" s="181">
        <v>10.972200000000001</v>
      </c>
      <c r="I1342" s="181">
        <v>4.7683999999999997</v>
      </c>
      <c r="J1342" s="181">
        <v>4.4123999999999999</v>
      </c>
      <c r="K1342" s="181">
        <v>3.8740000000000001</v>
      </c>
      <c r="L1342" s="181">
        <v>3.5053000000000001</v>
      </c>
      <c r="M1342" s="181">
        <v>4.7956000000000003</v>
      </c>
      <c r="N1342" s="181">
        <v>5.4455999999999998</v>
      </c>
      <c r="O1342" s="181">
        <v>8.8490000000000002</v>
      </c>
      <c r="P1342" s="181">
        <v>8.4664000000000001</v>
      </c>
      <c r="Q1342" s="181">
        <v>9.5603999999999996</v>
      </c>
      <c r="R1342" s="181">
        <v>7.4626000000000001</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1031</v>
      </c>
      <c r="B1343" s="177" t="s">
        <v>1063</v>
      </c>
      <c r="C1343" s="177">
        <v>102053</v>
      </c>
      <c r="D1343" s="180">
        <v>44651</v>
      </c>
      <c r="E1343" s="181">
        <v>41.189799999999998</v>
      </c>
      <c r="F1343" s="181">
        <v>-4.6959</v>
      </c>
      <c r="G1343" s="181">
        <v>15.764200000000001</v>
      </c>
      <c r="H1343" s="181">
        <v>10.439399999999999</v>
      </c>
      <c r="I1343" s="181">
        <v>4.2350000000000003</v>
      </c>
      <c r="J1343" s="181">
        <v>3.8774000000000002</v>
      </c>
      <c r="K1343" s="181">
        <v>3.3384999999999998</v>
      </c>
      <c r="L1343" s="181">
        <v>2.9660000000000002</v>
      </c>
      <c r="M1343" s="181">
        <v>4.2473000000000001</v>
      </c>
      <c r="N1343" s="181">
        <v>4.8807</v>
      </c>
      <c r="O1343" s="181">
        <v>8.3483000000000001</v>
      </c>
      <c r="P1343" s="181">
        <v>7.8052000000000001</v>
      </c>
      <c r="Q1343" s="181">
        <v>7.9909999999999997</v>
      </c>
      <c r="R1343" s="181">
        <v>6.9097999999999997</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1031</v>
      </c>
      <c r="B1344" s="177" t="s">
        <v>1064</v>
      </c>
      <c r="C1344" s="177">
        <v>100603</v>
      </c>
      <c r="D1344" s="180">
        <v>44651</v>
      </c>
      <c r="E1344" s="181">
        <v>59.14</v>
      </c>
      <c r="F1344" s="181">
        <v>-14.497999999999999</v>
      </c>
      <c r="G1344" s="181">
        <v>15.923500000000001</v>
      </c>
      <c r="H1344" s="181">
        <v>6.9393000000000002</v>
      </c>
      <c r="I1344" s="181">
        <v>0.8599</v>
      </c>
      <c r="J1344" s="181">
        <v>1.5169999999999999</v>
      </c>
      <c r="K1344" s="181">
        <v>1.1002000000000001</v>
      </c>
      <c r="L1344" s="181">
        <v>0.57679999999999998</v>
      </c>
      <c r="M1344" s="181">
        <v>2.2279</v>
      </c>
      <c r="N1344" s="181">
        <v>2.6278000000000001</v>
      </c>
      <c r="O1344" s="181">
        <v>4.6814</v>
      </c>
      <c r="P1344" s="181">
        <v>5.1311999999999998</v>
      </c>
      <c r="Q1344" s="181">
        <v>7.5885999999999996</v>
      </c>
      <c r="R1344" s="181">
        <v>3.6699000000000002</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1031</v>
      </c>
      <c r="B1345" s="177" t="s">
        <v>1065</v>
      </c>
      <c r="C1345" s="177">
        <v>119675</v>
      </c>
      <c r="D1345" s="180">
        <v>44651</v>
      </c>
      <c r="E1345" s="181">
        <v>64.146699999999996</v>
      </c>
      <c r="F1345" s="181">
        <v>-13.5374</v>
      </c>
      <c r="G1345" s="181">
        <v>16.9421</v>
      </c>
      <c r="H1345" s="181">
        <v>7.9457000000000004</v>
      </c>
      <c r="I1345" s="181">
        <v>1.8709</v>
      </c>
      <c r="J1345" s="181">
        <v>2.5291999999999999</v>
      </c>
      <c r="K1345" s="181">
        <v>2.1143999999999998</v>
      </c>
      <c r="L1345" s="181">
        <v>1.5923</v>
      </c>
      <c r="M1345" s="181">
        <v>3.2585999999999999</v>
      </c>
      <c r="N1345" s="181">
        <v>3.6779999999999999</v>
      </c>
      <c r="O1345" s="181">
        <v>5.6440999999999999</v>
      </c>
      <c r="P1345" s="181">
        <v>6.1239999999999997</v>
      </c>
      <c r="Q1345" s="181">
        <v>7.3341000000000003</v>
      </c>
      <c r="R1345" s="181">
        <v>4.6702000000000004</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1031</v>
      </c>
      <c r="B1346" s="177" t="s">
        <v>1066</v>
      </c>
      <c r="C1346" s="177">
        <v>119127</v>
      </c>
      <c r="D1346" s="180">
        <v>44651</v>
      </c>
      <c r="E1346" s="181">
        <v>32.564799999999998</v>
      </c>
      <c r="F1346" s="181">
        <v>9.8660999999999994</v>
      </c>
      <c r="G1346" s="181">
        <v>17.285499999999999</v>
      </c>
      <c r="H1346" s="181">
        <v>11.313000000000001</v>
      </c>
      <c r="I1346" s="181">
        <v>7.4829999999999997</v>
      </c>
      <c r="J1346" s="181">
        <v>5.2405999999999997</v>
      </c>
      <c r="K1346" s="181">
        <v>3.927</v>
      </c>
      <c r="L1346" s="181">
        <v>4.0370999999999997</v>
      </c>
      <c r="M1346" s="181">
        <v>5.8116000000000003</v>
      </c>
      <c r="N1346" s="181">
        <v>6.5263999999999998</v>
      </c>
      <c r="O1346" s="181">
        <v>2.4851000000000001</v>
      </c>
      <c r="P1346" s="181">
        <v>4.0242000000000004</v>
      </c>
      <c r="Q1346" s="181">
        <v>6.7135999999999996</v>
      </c>
      <c r="R1346" s="181">
        <v>8.1304999999999996</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1031</v>
      </c>
      <c r="B1347" s="177" t="s">
        <v>1067</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1031</v>
      </c>
      <c r="B1348" s="177" t="s">
        <v>1068</v>
      </c>
      <c r="C1348" s="177">
        <v>101703</v>
      </c>
      <c r="D1348" s="180">
        <v>44651</v>
      </c>
      <c r="E1348" s="181">
        <v>29.740200000000002</v>
      </c>
      <c r="F1348" s="181">
        <v>8.9614999999999991</v>
      </c>
      <c r="G1348" s="181">
        <v>16.385999999999999</v>
      </c>
      <c r="H1348" s="181">
        <v>10.3825</v>
      </c>
      <c r="I1348" s="181">
        <v>6.5297000000000001</v>
      </c>
      <c r="J1348" s="181">
        <v>4.3151999999999999</v>
      </c>
      <c r="K1348" s="181">
        <v>2.9836999999999998</v>
      </c>
      <c r="L1348" s="181">
        <v>3.1019999999999999</v>
      </c>
      <c r="M1348" s="181">
        <v>4.8551000000000002</v>
      </c>
      <c r="N1348" s="181">
        <v>5.5564</v>
      </c>
      <c r="O1348" s="181">
        <v>1.5053000000000001</v>
      </c>
      <c r="P1348" s="181">
        <v>3.0790000000000002</v>
      </c>
      <c r="Q1348" s="181">
        <v>5.7923999999999998</v>
      </c>
      <c r="R1348" s="181">
        <v>7.0842000000000001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1031</v>
      </c>
      <c r="B1349" s="177" t="s">
        <v>1069</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1031</v>
      </c>
      <c r="B1350" s="177" t="s">
        <v>1838</v>
      </c>
      <c r="C1350" s="177">
        <v>148479</v>
      </c>
      <c r="D1350" s="180">
        <v>44651</v>
      </c>
      <c r="E1350" s="181">
        <v>10.733599999999999</v>
      </c>
      <c r="F1350" s="181">
        <v>7.8228999999999997</v>
      </c>
      <c r="G1350" s="181">
        <v>22.143699999999999</v>
      </c>
      <c r="H1350" s="181">
        <v>7.3457999999999997</v>
      </c>
      <c r="I1350" s="181">
        <v>3.3563000000000001</v>
      </c>
      <c r="J1350" s="181">
        <v>3.0023</v>
      </c>
      <c r="K1350" s="181">
        <v>3.0415999999999999</v>
      </c>
      <c r="L1350" s="181">
        <v>2.6848999999999998</v>
      </c>
      <c r="M1350" s="181">
        <v>4.5831</v>
      </c>
      <c r="N1350" s="181">
        <v>4.8940999999999999</v>
      </c>
      <c r="O1350" s="181"/>
      <c r="P1350" s="181"/>
      <c r="Q1350" s="181">
        <v>4.6966000000000001</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1031</v>
      </c>
      <c r="B1351" s="177" t="s">
        <v>1839</v>
      </c>
      <c r="C1351" s="177">
        <v>148477</v>
      </c>
      <c r="D1351" s="180">
        <v>44651</v>
      </c>
      <c r="E1351" s="181">
        <v>10.666</v>
      </c>
      <c r="F1351" s="181">
        <v>7.8724999999999996</v>
      </c>
      <c r="G1351" s="181">
        <v>22.055299999999999</v>
      </c>
      <c r="H1351" s="181">
        <v>7.3433999999999999</v>
      </c>
      <c r="I1351" s="181">
        <v>3.3285999999999998</v>
      </c>
      <c r="J1351" s="181">
        <v>2.9769999999999999</v>
      </c>
      <c r="K1351" s="181">
        <v>2.9992000000000001</v>
      </c>
      <c r="L1351" s="181">
        <v>2.4262999999999999</v>
      </c>
      <c r="M1351" s="181">
        <v>4.2464000000000004</v>
      </c>
      <c r="N1351" s="181">
        <v>4.5225</v>
      </c>
      <c r="O1351" s="181"/>
      <c r="P1351" s="181"/>
      <c r="Q1351" s="181">
        <v>4.2686999999999999</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1031</v>
      </c>
      <c r="B1352" s="177" t="s">
        <v>1070</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1031</v>
      </c>
      <c r="B1353" s="177" t="s">
        <v>1071</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1031</v>
      </c>
      <c r="B1354" s="177" t="s">
        <v>1072</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1031</v>
      </c>
      <c r="B1355" s="177" t="s">
        <v>1073</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1031</v>
      </c>
      <c r="B1356" s="177" t="s">
        <v>1074</v>
      </c>
      <c r="C1356" s="177">
        <v>134503</v>
      </c>
      <c r="D1356" s="180">
        <v>44651</v>
      </c>
      <c r="E1356" s="181">
        <v>15.773400000000001</v>
      </c>
      <c r="F1356" s="181">
        <v>-21.97</v>
      </c>
      <c r="G1356" s="181">
        <v>8.1816999999999993</v>
      </c>
      <c r="H1356" s="181">
        <v>7.1501999999999999</v>
      </c>
      <c r="I1356" s="181">
        <v>3.8403</v>
      </c>
      <c r="J1356" s="181">
        <v>3.1884999999999999</v>
      </c>
      <c r="K1356" s="181">
        <v>2.7437999999999998</v>
      </c>
      <c r="L1356" s="181">
        <v>2.8616000000000001</v>
      </c>
      <c r="M1356" s="181">
        <v>8.6645000000000003</v>
      </c>
      <c r="N1356" s="181">
        <v>7.915</v>
      </c>
      <c r="O1356" s="181">
        <v>4.2691999999999997</v>
      </c>
      <c r="P1356" s="181">
        <v>5.3689</v>
      </c>
      <c r="Q1356" s="181">
        <v>6.7217000000000002</v>
      </c>
      <c r="R1356" s="181">
        <v>5.5046999999999997</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1031</v>
      </c>
      <c r="B1357" s="177" t="s">
        <v>1075</v>
      </c>
      <c r="C1357" s="177">
        <v>134499</v>
      </c>
      <c r="D1357" s="180">
        <v>44651</v>
      </c>
      <c r="E1357" s="181">
        <v>15.015000000000001</v>
      </c>
      <c r="F1357" s="181">
        <v>-22.3506</v>
      </c>
      <c r="G1357" s="181">
        <v>7.6215999999999999</v>
      </c>
      <c r="H1357" s="181">
        <v>6.5369000000000002</v>
      </c>
      <c r="I1357" s="181">
        <v>3.2162000000000002</v>
      </c>
      <c r="J1357" s="181">
        <v>2.5619000000000001</v>
      </c>
      <c r="K1357" s="181">
        <v>2.1122999999999998</v>
      </c>
      <c r="L1357" s="181">
        <v>2.2242000000000002</v>
      </c>
      <c r="M1357" s="181">
        <v>7.8791000000000002</v>
      </c>
      <c r="N1357" s="181">
        <v>7.1497000000000002</v>
      </c>
      <c r="O1357" s="181">
        <v>3.5560999999999998</v>
      </c>
      <c r="P1357" s="181">
        <v>4.6608999999999998</v>
      </c>
      <c r="Q1357" s="181">
        <v>5.9737</v>
      </c>
      <c r="R1357" s="181">
        <v>4.8337000000000003</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-1228.1786571428574</v>
      </c>
      <c r="G1358" s="183">
        <v>-397.88015999999999</v>
      </c>
      <c r="H1358" s="183">
        <v>-167.61777142857142</v>
      </c>
      <c r="I1358" s="183">
        <v>-82.792311428571452</v>
      </c>
      <c r="J1358" s="183">
        <v>-38.954239393939382</v>
      </c>
      <c r="K1358" s="183">
        <v>-10.417124242424244</v>
      </c>
      <c r="L1358" s="183">
        <v>-3.8639818181818169</v>
      </c>
      <c r="M1358" s="183">
        <v>1.1890878787878798</v>
      </c>
      <c r="N1358" s="183">
        <v>2.410918181818182</v>
      </c>
      <c r="O1358" s="183">
        <v>5.144903448275862</v>
      </c>
      <c r="P1358" s="183">
        <v>5.6359206896551735</v>
      </c>
      <c r="Q1358" s="183">
        <v>4.7391485714285713</v>
      </c>
      <c r="R1358" s="183">
        <v>3.8939645161290319</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6.2384000000000004</v>
      </c>
      <c r="G1359" s="183">
        <v>14.574999999999999</v>
      </c>
      <c r="H1359" s="183">
        <v>8.9959000000000007</v>
      </c>
      <c r="I1359" s="183">
        <v>4.7683999999999997</v>
      </c>
      <c r="J1359" s="183">
        <v>3.4401000000000002</v>
      </c>
      <c r="K1359" s="183">
        <v>3.1858</v>
      </c>
      <c r="L1359" s="183">
        <v>2.9660000000000002</v>
      </c>
      <c r="M1359" s="183">
        <v>4.7337999999999996</v>
      </c>
      <c r="N1359" s="183">
        <v>5.4455999999999998</v>
      </c>
      <c r="O1359" s="183">
        <v>5.7382</v>
      </c>
      <c r="P1359" s="183">
        <v>6.1239999999999997</v>
      </c>
      <c r="Q1359" s="183">
        <v>7.5885999999999996</v>
      </c>
      <c r="R1359" s="183">
        <v>6.5551000000000004</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1076</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1077</v>
      </c>
      <c r="B1362" s="177" t="s">
        <v>1078</v>
      </c>
      <c r="C1362" s="177">
        <v>100038</v>
      </c>
      <c r="D1362" s="180">
        <v>44651</v>
      </c>
      <c r="E1362" s="181">
        <v>102.94629999999999</v>
      </c>
      <c r="F1362" s="181">
        <v>20.469200000000001</v>
      </c>
      <c r="G1362" s="181">
        <v>20.658200000000001</v>
      </c>
      <c r="H1362" s="181">
        <v>12.9785</v>
      </c>
      <c r="I1362" s="181">
        <v>9.9118999999999993</v>
      </c>
      <c r="J1362" s="181">
        <v>5.7268999999999997</v>
      </c>
      <c r="K1362" s="181">
        <v>3.8925999999999998</v>
      </c>
      <c r="L1362" s="181">
        <v>3.0821999999999998</v>
      </c>
      <c r="M1362" s="181">
        <v>5.0538999999999996</v>
      </c>
      <c r="N1362" s="181">
        <v>5.4901</v>
      </c>
      <c r="O1362" s="181">
        <v>8.2339000000000002</v>
      </c>
      <c r="P1362" s="181">
        <v>7.0286999999999997</v>
      </c>
      <c r="Q1362" s="181">
        <v>9.2117000000000004</v>
      </c>
      <c r="R1362" s="181">
        <v>6.8981000000000003</v>
      </c>
      <c r="S1362" s="124" t="s">
        <v>1904</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1077</v>
      </c>
      <c r="B1363" s="177" t="s">
        <v>1079</v>
      </c>
      <c r="C1363" s="177">
        <v>119657</v>
      </c>
      <c r="D1363" s="180">
        <v>44651</v>
      </c>
      <c r="E1363" s="181">
        <v>109.4824</v>
      </c>
      <c r="F1363" s="181">
        <v>20.882000000000001</v>
      </c>
      <c r="G1363" s="181">
        <v>21.062000000000001</v>
      </c>
      <c r="H1363" s="181">
        <v>15.4337</v>
      </c>
      <c r="I1363" s="181">
        <v>11.3438</v>
      </c>
      <c r="J1363" s="181">
        <v>6.5937000000000001</v>
      </c>
      <c r="K1363" s="181">
        <v>4.4577</v>
      </c>
      <c r="L1363" s="181">
        <v>3.569</v>
      </c>
      <c r="M1363" s="181">
        <v>5.5240999999999998</v>
      </c>
      <c r="N1363" s="181">
        <v>5.9542999999999999</v>
      </c>
      <c r="O1363" s="181">
        <v>8.8236000000000008</v>
      </c>
      <c r="P1363" s="181">
        <v>7.7</v>
      </c>
      <c r="Q1363" s="181">
        <v>8.4085000000000001</v>
      </c>
      <c r="R1363" s="181">
        <v>7.3769999999999998</v>
      </c>
      <c r="S1363" s="124" t="s">
        <v>1904</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1077</v>
      </c>
      <c r="B1364" s="177" t="s">
        <v>1080</v>
      </c>
      <c r="C1364" s="177">
        <v>118282</v>
      </c>
      <c r="D1364" s="180">
        <v>44651</v>
      </c>
      <c r="E1364" s="181">
        <v>50.116100000000003</v>
      </c>
      <c r="F1364" s="181">
        <v>-7.9367999999999999</v>
      </c>
      <c r="G1364" s="181">
        <v>25.081099999999999</v>
      </c>
      <c r="H1364" s="181">
        <v>11.982100000000001</v>
      </c>
      <c r="I1364" s="181">
        <v>4.2519</v>
      </c>
      <c r="J1364" s="181">
        <v>2.1983999999999999</v>
      </c>
      <c r="K1364" s="181">
        <v>1.5669999999999999</v>
      </c>
      <c r="L1364" s="181">
        <v>1.2758</v>
      </c>
      <c r="M1364" s="181">
        <v>3.2269000000000001</v>
      </c>
      <c r="N1364" s="181">
        <v>3.8142</v>
      </c>
      <c r="O1364" s="181">
        <v>7.6483999999999996</v>
      </c>
      <c r="P1364" s="181">
        <v>7.0711000000000004</v>
      </c>
      <c r="Q1364" s="181">
        <v>8.2148000000000003</v>
      </c>
      <c r="R1364" s="181">
        <v>5.6516000000000002</v>
      </c>
      <c r="S1364" s="124" t="s">
        <v>1904</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1077</v>
      </c>
      <c r="B1365" s="177" t="s">
        <v>1081</v>
      </c>
      <c r="C1365" s="177">
        <v>101588</v>
      </c>
      <c r="D1365" s="180">
        <v>44651</v>
      </c>
      <c r="E1365" s="181">
        <v>46.369799999999998</v>
      </c>
      <c r="F1365" s="181">
        <v>-9.0500000000000007</v>
      </c>
      <c r="G1365" s="181">
        <v>23.950199999999999</v>
      </c>
      <c r="H1365" s="181">
        <v>10.8515</v>
      </c>
      <c r="I1365" s="181">
        <v>3.1242000000000001</v>
      </c>
      <c r="J1365" s="181">
        <v>1.07</v>
      </c>
      <c r="K1365" s="181">
        <v>0.43780000000000002</v>
      </c>
      <c r="L1365" s="181">
        <v>0.14799999999999999</v>
      </c>
      <c r="M1365" s="181">
        <v>2.0855999999999999</v>
      </c>
      <c r="N1365" s="181">
        <v>2.6596000000000002</v>
      </c>
      <c r="O1365" s="181">
        <v>6.4710999999999999</v>
      </c>
      <c r="P1365" s="181">
        <v>5.9935999999999998</v>
      </c>
      <c r="Q1365" s="181">
        <v>8.1661999999999999</v>
      </c>
      <c r="R1365" s="181">
        <v>4.4816000000000003</v>
      </c>
      <c r="S1365" s="124" t="s">
        <v>1904</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1077</v>
      </c>
      <c r="B1366" s="177" t="s">
        <v>1082</v>
      </c>
      <c r="C1366" s="177">
        <v>100124</v>
      </c>
      <c r="D1366" s="180">
        <v>44651</v>
      </c>
      <c r="E1366" s="181">
        <v>47.772799999999997</v>
      </c>
      <c r="F1366" s="181">
        <v>-10.998799999999999</v>
      </c>
      <c r="G1366" s="181">
        <v>15.9893</v>
      </c>
      <c r="H1366" s="181">
        <v>9.1407000000000007</v>
      </c>
      <c r="I1366" s="181">
        <v>3.202</v>
      </c>
      <c r="J1366" s="181">
        <v>2.9451999999999998</v>
      </c>
      <c r="K1366" s="181">
        <v>-0.51380000000000003</v>
      </c>
      <c r="L1366" s="181">
        <v>0.1386</v>
      </c>
      <c r="M1366" s="181">
        <v>2.2200000000000002</v>
      </c>
      <c r="N1366" s="181">
        <v>2.7879999999999998</v>
      </c>
      <c r="O1366" s="181">
        <v>5.9166999999999996</v>
      </c>
      <c r="P1366" s="181">
        <v>5.0816999999999997</v>
      </c>
      <c r="Q1366" s="181">
        <v>7.5214999999999996</v>
      </c>
      <c r="R1366" s="181">
        <v>4.1715</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1077</v>
      </c>
      <c r="B1367" s="177" t="s">
        <v>1083</v>
      </c>
      <c r="C1367" s="177">
        <v>119069</v>
      </c>
      <c r="D1367" s="180">
        <v>44651</v>
      </c>
      <c r="E1367" s="181">
        <v>51.286900000000003</v>
      </c>
      <c r="F1367" s="181">
        <v>-9.3917999999999999</v>
      </c>
      <c r="G1367" s="181">
        <v>17.532599999999999</v>
      </c>
      <c r="H1367" s="181">
        <v>10.6869</v>
      </c>
      <c r="I1367" s="181">
        <v>4.7412999999999998</v>
      </c>
      <c r="J1367" s="181">
        <v>4.4775999999999998</v>
      </c>
      <c r="K1367" s="181">
        <v>0.98770000000000002</v>
      </c>
      <c r="L1367" s="181">
        <v>1.5914999999999999</v>
      </c>
      <c r="M1367" s="181">
        <v>3.5082</v>
      </c>
      <c r="N1367" s="181">
        <v>4.0224000000000002</v>
      </c>
      <c r="O1367" s="181">
        <v>6.7382</v>
      </c>
      <c r="P1367" s="181">
        <v>5.7950999999999997</v>
      </c>
      <c r="Q1367" s="181">
        <v>7.4122000000000003</v>
      </c>
      <c r="R1367" s="181">
        <v>5.1302000000000003</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1077</v>
      </c>
      <c r="B1368" s="177" t="s">
        <v>1084</v>
      </c>
      <c r="C1368" s="177">
        <v>101685</v>
      </c>
      <c r="D1368" s="180">
        <v>44651</v>
      </c>
      <c r="E1368" s="181">
        <v>35.377800000000001</v>
      </c>
      <c r="F1368" s="181">
        <v>-21.859400000000001</v>
      </c>
      <c r="G1368" s="181">
        <v>27.609400000000001</v>
      </c>
      <c r="H1368" s="181">
        <v>9.4943000000000008</v>
      </c>
      <c r="I1368" s="181">
        <v>2.5596999999999999</v>
      </c>
      <c r="J1368" s="181">
        <v>1.6731</v>
      </c>
      <c r="K1368" s="181">
        <v>0.12839999999999999</v>
      </c>
      <c r="L1368" s="181">
        <v>0.1895</v>
      </c>
      <c r="M1368" s="181">
        <v>2.8035000000000001</v>
      </c>
      <c r="N1368" s="181">
        <v>3.2991999999999999</v>
      </c>
      <c r="O1368" s="181">
        <v>6.0492999999999997</v>
      </c>
      <c r="P1368" s="181">
        <v>5.3528000000000002</v>
      </c>
      <c r="Q1368" s="181">
        <v>6.7591999999999999</v>
      </c>
      <c r="R1368" s="181">
        <v>3.8409</v>
      </c>
      <c r="S1368" s="124" t="s">
        <v>1904</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1077</v>
      </c>
      <c r="B1369" s="177" t="s">
        <v>1085</v>
      </c>
      <c r="C1369" s="177">
        <v>120059</v>
      </c>
      <c r="D1369" s="180">
        <v>44651</v>
      </c>
      <c r="E1369" s="181">
        <v>38.069200000000002</v>
      </c>
      <c r="F1369" s="181">
        <v>-20.985199999999999</v>
      </c>
      <c r="G1369" s="181">
        <v>28.446300000000001</v>
      </c>
      <c r="H1369" s="181">
        <v>10.334199999999999</v>
      </c>
      <c r="I1369" s="181">
        <v>3.4013</v>
      </c>
      <c r="J1369" s="181">
        <v>2.5135999999999998</v>
      </c>
      <c r="K1369" s="181">
        <v>0.96430000000000005</v>
      </c>
      <c r="L1369" s="181">
        <v>1.0262</v>
      </c>
      <c r="M1369" s="181">
        <v>3.6577999999999999</v>
      </c>
      <c r="N1369" s="181">
        <v>4.1653000000000002</v>
      </c>
      <c r="O1369" s="181">
        <v>6.9314999999999998</v>
      </c>
      <c r="P1369" s="181">
        <v>6.1959</v>
      </c>
      <c r="Q1369" s="181">
        <v>7.1981999999999999</v>
      </c>
      <c r="R1369" s="181">
        <v>4.7122999999999999</v>
      </c>
      <c r="S1369" s="124" t="s">
        <v>1904</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1077</v>
      </c>
      <c r="B1370" s="177" t="s">
        <v>1086</v>
      </c>
      <c r="C1370" s="177">
        <v>109740</v>
      </c>
      <c r="D1370" s="180">
        <v>44651</v>
      </c>
      <c r="E1370" s="181">
        <v>31.874700000000001</v>
      </c>
      <c r="F1370" s="181">
        <v>12.829700000000001</v>
      </c>
      <c r="G1370" s="181">
        <v>18.196200000000001</v>
      </c>
      <c r="H1370" s="181">
        <v>11.558400000000001</v>
      </c>
      <c r="I1370" s="181">
        <v>5.3521000000000001</v>
      </c>
      <c r="J1370" s="181">
        <v>1.0426</v>
      </c>
      <c r="K1370" s="181">
        <v>3.56E-2</v>
      </c>
      <c r="L1370" s="181">
        <v>0.50900000000000001</v>
      </c>
      <c r="M1370" s="181">
        <v>2.6629999999999998</v>
      </c>
      <c r="N1370" s="181">
        <v>3.3094999999999999</v>
      </c>
      <c r="O1370" s="181">
        <v>7.3575999999999997</v>
      </c>
      <c r="P1370" s="181">
        <v>6.7325999999999997</v>
      </c>
      <c r="Q1370" s="181">
        <v>8.8806999999999992</v>
      </c>
      <c r="R1370" s="181">
        <v>5.5621</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1077</v>
      </c>
      <c r="B1371" s="177" t="s">
        <v>1087</v>
      </c>
      <c r="C1371" s="177">
        <v>120619</v>
      </c>
      <c r="D1371" s="180">
        <v>44651</v>
      </c>
      <c r="E1371" s="181">
        <v>33.271299999999997</v>
      </c>
      <c r="F1371" s="181">
        <v>13.4986</v>
      </c>
      <c r="G1371" s="181">
        <v>18.825099999999999</v>
      </c>
      <c r="H1371" s="181">
        <v>12.1899</v>
      </c>
      <c r="I1371" s="181">
        <v>5.9768999999999997</v>
      </c>
      <c r="J1371" s="181">
        <v>1.6656</v>
      </c>
      <c r="K1371" s="181">
        <v>0.66420000000000001</v>
      </c>
      <c r="L1371" s="181">
        <v>1.1451</v>
      </c>
      <c r="M1371" s="181">
        <v>3.3130999999999999</v>
      </c>
      <c r="N1371" s="181">
        <v>3.9699</v>
      </c>
      <c r="O1371" s="181">
        <v>7.9801000000000002</v>
      </c>
      <c r="P1371" s="181">
        <v>7.3564999999999996</v>
      </c>
      <c r="Q1371" s="181">
        <v>8.3538999999999994</v>
      </c>
      <c r="R1371" s="181">
        <v>6.1993</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1077</v>
      </c>
      <c r="B1372" s="177" t="s">
        <v>1088</v>
      </c>
      <c r="C1372" s="177">
        <v>118394</v>
      </c>
      <c r="D1372" s="180">
        <v>44651</v>
      </c>
      <c r="E1372" s="181">
        <v>58.709400000000002</v>
      </c>
      <c r="F1372" s="181">
        <v>-30.686499999999999</v>
      </c>
      <c r="G1372" s="181">
        <v>28.2286</v>
      </c>
      <c r="H1372" s="181">
        <v>10.394299999999999</v>
      </c>
      <c r="I1372" s="181">
        <v>-0.70150000000000001</v>
      </c>
      <c r="J1372" s="181">
        <v>4.1782000000000004</v>
      </c>
      <c r="K1372" s="181">
        <v>3.0379</v>
      </c>
      <c r="L1372" s="181">
        <v>2.5337999999999998</v>
      </c>
      <c r="M1372" s="181">
        <v>3.7719</v>
      </c>
      <c r="N1372" s="181">
        <v>4.4324000000000003</v>
      </c>
      <c r="O1372" s="181">
        <v>7.8212999999999999</v>
      </c>
      <c r="P1372" s="181">
        <v>7.0111999999999997</v>
      </c>
      <c r="Q1372" s="181">
        <v>8.5030999999999999</v>
      </c>
      <c r="R1372" s="181">
        <v>5.5963000000000003</v>
      </c>
      <c r="S1372" s="124" t="s">
        <v>1904</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1077</v>
      </c>
      <c r="B1373" s="177" t="s">
        <v>1089</v>
      </c>
      <c r="C1373" s="177">
        <v>108765</v>
      </c>
      <c r="D1373" s="180">
        <v>44651</v>
      </c>
      <c r="E1373" s="181">
        <v>54.831299999999999</v>
      </c>
      <c r="F1373" s="181">
        <v>-31.326499999999999</v>
      </c>
      <c r="G1373" s="181">
        <v>27.577100000000002</v>
      </c>
      <c r="H1373" s="181">
        <v>9.7370999999999999</v>
      </c>
      <c r="I1373" s="181">
        <v>-1.3496999999999999</v>
      </c>
      <c r="J1373" s="181">
        <v>3.5278999999999998</v>
      </c>
      <c r="K1373" s="181">
        <v>2.3837000000000002</v>
      </c>
      <c r="L1373" s="181">
        <v>1.8773</v>
      </c>
      <c r="M1373" s="181">
        <v>3.1059000000000001</v>
      </c>
      <c r="N1373" s="181">
        <v>3.7549999999999999</v>
      </c>
      <c r="O1373" s="181">
        <v>7.1451000000000002</v>
      </c>
      <c r="P1373" s="181">
        <v>6.2754000000000003</v>
      </c>
      <c r="Q1373" s="181">
        <v>8.1472999999999995</v>
      </c>
      <c r="R1373" s="181">
        <v>4.9194000000000004</v>
      </c>
      <c r="S1373" s="124" t="s">
        <v>1904</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1077</v>
      </c>
      <c r="B1374" s="177" t="s">
        <v>2047</v>
      </c>
      <c r="C1374" s="177">
        <v>120430</v>
      </c>
      <c r="D1374" s="180">
        <v>44651</v>
      </c>
      <c r="E1374" s="181">
        <v>56.0154</v>
      </c>
      <c r="F1374" s="181">
        <v>-30.795000000000002</v>
      </c>
      <c r="G1374" s="181">
        <v>25.9239</v>
      </c>
      <c r="H1374" s="181">
        <v>10.512</v>
      </c>
      <c r="I1374" s="181">
        <v>0.5121</v>
      </c>
      <c r="J1374" s="181">
        <v>2.8698000000000001</v>
      </c>
      <c r="K1374" s="181">
        <v>0.71509999999999996</v>
      </c>
      <c r="L1374" s="181">
        <v>1.4533</v>
      </c>
      <c r="M1374" s="181">
        <v>3.9060000000000001</v>
      </c>
      <c r="N1374" s="181">
        <v>4.2347000000000001</v>
      </c>
      <c r="O1374" s="181">
        <v>1.7969999999999999</v>
      </c>
      <c r="P1374" s="181">
        <v>3.4308999999999998</v>
      </c>
      <c r="Q1374" s="181">
        <v>5.4823000000000004</v>
      </c>
      <c r="R1374" s="181">
        <v>5.3635999999999999</v>
      </c>
      <c r="S1374" s="124" t="s">
        <v>1904</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1077</v>
      </c>
      <c r="B1375" s="177" t="s">
        <v>2048</v>
      </c>
      <c r="C1375" s="177">
        <v>100223</v>
      </c>
      <c r="D1375" s="180">
        <v>44651</v>
      </c>
      <c r="E1375" s="181">
        <v>51.1374</v>
      </c>
      <c r="F1375" s="181">
        <v>-31.307300000000001</v>
      </c>
      <c r="G1375" s="181">
        <v>25.367599999999999</v>
      </c>
      <c r="H1375" s="181">
        <v>9.9606999999999992</v>
      </c>
      <c r="I1375" s="181">
        <v>-4.0800000000000003E-2</v>
      </c>
      <c r="J1375" s="181">
        <v>2.3184999999999998</v>
      </c>
      <c r="K1375" s="181">
        <v>0.16420000000000001</v>
      </c>
      <c r="L1375" s="181">
        <v>0.68430000000000002</v>
      </c>
      <c r="M1375" s="181">
        <v>3.0404</v>
      </c>
      <c r="N1375" s="181">
        <v>3.3184999999999998</v>
      </c>
      <c r="O1375" s="181">
        <v>0.82299999999999995</v>
      </c>
      <c r="P1375" s="181">
        <v>2.4260000000000002</v>
      </c>
      <c r="Q1375" s="181">
        <v>6.1885000000000003</v>
      </c>
      <c r="R1375" s="181">
        <v>4.3762999999999996</v>
      </c>
      <c r="S1375" s="124" t="s">
        <v>1904</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1077</v>
      </c>
      <c r="B1376" s="177" t="s">
        <v>1090</v>
      </c>
      <c r="C1376" s="177">
        <v>119735</v>
      </c>
      <c r="D1376" s="180">
        <v>44651</v>
      </c>
      <c r="E1376" s="181">
        <v>68.214799999999997</v>
      </c>
      <c r="F1376" s="181">
        <v>19.2729</v>
      </c>
      <c r="G1376" s="181">
        <v>35.866199999999999</v>
      </c>
      <c r="H1376" s="181">
        <v>18.217700000000001</v>
      </c>
      <c r="I1376" s="181">
        <v>8.0854999999999997</v>
      </c>
      <c r="J1376" s="181">
        <v>2.7473999999999998</v>
      </c>
      <c r="K1376" s="181">
        <v>2.0891999999999999</v>
      </c>
      <c r="L1376" s="181">
        <v>1.9608000000000001</v>
      </c>
      <c r="M1376" s="181">
        <v>4.7541000000000002</v>
      </c>
      <c r="N1376" s="181">
        <v>5.3373999999999997</v>
      </c>
      <c r="O1376" s="181">
        <v>8.4949999999999992</v>
      </c>
      <c r="P1376" s="181">
        <v>7.3869999999999996</v>
      </c>
      <c r="Q1376" s="181">
        <v>8.0562000000000005</v>
      </c>
      <c r="R1376" s="181">
        <v>6.6519000000000004</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1077</v>
      </c>
      <c r="B1377" s="177" t="s">
        <v>1091</v>
      </c>
      <c r="C1377" s="177">
        <v>100299</v>
      </c>
      <c r="D1377" s="180">
        <v>44651</v>
      </c>
      <c r="E1377" s="181">
        <v>62.911200000000001</v>
      </c>
      <c r="F1377" s="181">
        <v>18.110700000000001</v>
      </c>
      <c r="G1377" s="181">
        <v>34.696899999999999</v>
      </c>
      <c r="H1377" s="181">
        <v>17.0383</v>
      </c>
      <c r="I1377" s="181">
        <v>6.91</v>
      </c>
      <c r="J1377" s="181">
        <v>1.5780000000000001</v>
      </c>
      <c r="K1377" s="181">
        <v>0.98870000000000002</v>
      </c>
      <c r="L1377" s="181">
        <v>0.94740000000000002</v>
      </c>
      <c r="M1377" s="181">
        <v>3.7204999999999999</v>
      </c>
      <c r="N1377" s="181">
        <v>4.2766999999999999</v>
      </c>
      <c r="O1377" s="181">
        <v>7.3643999999999998</v>
      </c>
      <c r="P1377" s="181">
        <v>6.3235000000000001</v>
      </c>
      <c r="Q1377" s="181">
        <v>8.5722000000000005</v>
      </c>
      <c r="R1377" s="181">
        <v>5.5339999999999998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1077</v>
      </c>
      <c r="B1378" s="177" t="s">
        <v>1092</v>
      </c>
      <c r="C1378" s="177">
        <v>120279</v>
      </c>
      <c r="D1378" s="180">
        <v>44651</v>
      </c>
      <c r="E1378" s="181">
        <v>60.947499999999998</v>
      </c>
      <c r="F1378" s="181">
        <v>12.2811</v>
      </c>
      <c r="G1378" s="181">
        <v>17.312200000000001</v>
      </c>
      <c r="H1378" s="181">
        <v>11.3863</v>
      </c>
      <c r="I1378" s="181">
        <v>5.9337999999999997</v>
      </c>
      <c r="J1378" s="181">
        <v>2.1638000000000002</v>
      </c>
      <c r="K1378" s="181">
        <v>1.3948</v>
      </c>
      <c r="L1378" s="181">
        <v>1.2125999999999999</v>
      </c>
      <c r="M1378" s="181">
        <v>2.0421</v>
      </c>
      <c r="N1378" s="181">
        <v>2.5987</v>
      </c>
      <c r="O1378" s="181">
        <v>6.5075000000000003</v>
      </c>
      <c r="P1378" s="181">
        <v>6.0046999999999997</v>
      </c>
      <c r="Q1378" s="181">
        <v>7.1238000000000001</v>
      </c>
      <c r="R1378" s="181">
        <v>4.3620999999999999</v>
      </c>
      <c r="S1378" s="124" t="s">
        <v>1904</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1077</v>
      </c>
      <c r="B1379" s="177" t="s">
        <v>1932</v>
      </c>
      <c r="C1379" s="177">
        <v>100315</v>
      </c>
      <c r="D1379" s="180">
        <v>44651</v>
      </c>
      <c r="E1379" s="181">
        <v>58.075200000000002</v>
      </c>
      <c r="F1379" s="181">
        <v>11.6309</v>
      </c>
      <c r="G1379" s="181">
        <v>16.678000000000001</v>
      </c>
      <c r="H1379" s="181">
        <v>10.7514</v>
      </c>
      <c r="I1379" s="181">
        <v>5.3036000000000003</v>
      </c>
      <c r="J1379" s="181">
        <v>1.5347</v>
      </c>
      <c r="K1379" s="181">
        <v>1.0206999999999999</v>
      </c>
      <c r="L1379" s="181">
        <v>0.92379999999999995</v>
      </c>
      <c r="M1379" s="181">
        <v>1.7845</v>
      </c>
      <c r="N1379" s="181">
        <v>2.36</v>
      </c>
      <c r="O1379" s="181">
        <v>5.9333999999999998</v>
      </c>
      <c r="P1379" s="181">
        <v>5.4471999999999996</v>
      </c>
      <c r="Q1379" s="181">
        <v>7.8958000000000004</v>
      </c>
      <c r="R1379" s="181">
        <v>3.8666</v>
      </c>
      <c r="S1379" s="124" t="s">
        <v>1904</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1077</v>
      </c>
      <c r="B1380" s="177" t="s">
        <v>1093</v>
      </c>
      <c r="C1380" s="177">
        <v>100387</v>
      </c>
      <c r="D1380" s="180">
        <v>44651</v>
      </c>
      <c r="E1380" s="181">
        <v>72.284199999999998</v>
      </c>
      <c r="F1380" s="181">
        <v>12.375500000000001</v>
      </c>
      <c r="G1380" s="181">
        <v>16.483699999999999</v>
      </c>
      <c r="H1380" s="181">
        <v>10.4735</v>
      </c>
      <c r="I1380" s="181">
        <v>10.5746</v>
      </c>
      <c r="J1380" s="181">
        <v>3.0752000000000002</v>
      </c>
      <c r="K1380" s="181">
        <v>0.32119999999999999</v>
      </c>
      <c r="L1380" s="181">
        <v>-0.4501</v>
      </c>
      <c r="M1380" s="181">
        <v>2.3058000000000001</v>
      </c>
      <c r="N1380" s="181">
        <v>2.7492000000000001</v>
      </c>
      <c r="O1380" s="181">
        <v>6.8250000000000002</v>
      </c>
      <c r="P1380" s="181">
        <v>6.3170999999999999</v>
      </c>
      <c r="Q1380" s="181">
        <v>8.5084</v>
      </c>
      <c r="R1380" s="181">
        <v>4.0705999999999998</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1077</v>
      </c>
      <c r="B1381" s="177" t="s">
        <v>1094</v>
      </c>
      <c r="C1381" s="177">
        <v>118687</v>
      </c>
      <c r="D1381" s="180">
        <v>44651</v>
      </c>
      <c r="E1381" s="181">
        <v>78.408299999999997</v>
      </c>
      <c r="F1381" s="181">
        <v>13.458299999999999</v>
      </c>
      <c r="G1381" s="181">
        <v>17.606300000000001</v>
      </c>
      <c r="H1381" s="181">
        <v>11.597</v>
      </c>
      <c r="I1381" s="181">
        <v>11.676600000000001</v>
      </c>
      <c r="J1381" s="181">
        <v>4.1395</v>
      </c>
      <c r="K1381" s="181">
        <v>1.4451000000000001</v>
      </c>
      <c r="L1381" s="181">
        <v>0.66669999999999996</v>
      </c>
      <c r="M1381" s="181">
        <v>3.4449999999999998</v>
      </c>
      <c r="N1381" s="181">
        <v>3.9037000000000002</v>
      </c>
      <c r="O1381" s="181">
        <v>7.8398000000000003</v>
      </c>
      <c r="P1381" s="181">
        <v>7.2633999999999999</v>
      </c>
      <c r="Q1381" s="181">
        <v>8.1827000000000005</v>
      </c>
      <c r="R1381" s="181">
        <v>5.165</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1077</v>
      </c>
      <c r="B1382" s="177" t="s">
        <v>1095</v>
      </c>
      <c r="C1382" s="177">
        <v>119714</v>
      </c>
      <c r="D1382" s="180">
        <v>44651</v>
      </c>
      <c r="E1382" s="181">
        <v>60.112900000000003</v>
      </c>
      <c r="F1382" s="181">
        <v>-13.231999999999999</v>
      </c>
      <c r="G1382" s="181">
        <v>15.6248</v>
      </c>
      <c r="H1382" s="181">
        <v>10.377599999999999</v>
      </c>
      <c r="I1382" s="181">
        <v>4.2398999999999996</v>
      </c>
      <c r="J1382" s="181">
        <v>2.5851999999999999</v>
      </c>
      <c r="K1382" s="181">
        <v>2.0846</v>
      </c>
      <c r="L1382" s="181">
        <v>1.9076</v>
      </c>
      <c r="M1382" s="181">
        <v>3.9226999999999999</v>
      </c>
      <c r="N1382" s="181">
        <v>4.7316000000000003</v>
      </c>
      <c r="O1382" s="181">
        <v>8.8569999999999993</v>
      </c>
      <c r="P1382" s="181">
        <v>7.9020999999999999</v>
      </c>
      <c r="Q1382" s="181">
        <v>8.4466999999999999</v>
      </c>
      <c r="R1382" s="181">
        <v>6.7313999999999998</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1077</v>
      </c>
      <c r="B1383" s="177" t="s">
        <v>1096</v>
      </c>
      <c r="C1383" s="177">
        <v>100639</v>
      </c>
      <c r="D1383" s="180">
        <v>44651</v>
      </c>
      <c r="E1383" s="181">
        <v>56.942100000000003</v>
      </c>
      <c r="F1383" s="181">
        <v>-13.840400000000001</v>
      </c>
      <c r="G1383" s="181">
        <v>14.975099999999999</v>
      </c>
      <c r="H1383" s="181">
        <v>9.7247000000000003</v>
      </c>
      <c r="I1383" s="181">
        <v>3.5808</v>
      </c>
      <c r="J1383" s="181">
        <v>1.9261999999999999</v>
      </c>
      <c r="K1383" s="181">
        <v>1.4222999999999999</v>
      </c>
      <c r="L1383" s="181">
        <v>1.2421</v>
      </c>
      <c r="M1383" s="181">
        <v>3.2440000000000002</v>
      </c>
      <c r="N1383" s="181">
        <v>4.0418000000000003</v>
      </c>
      <c r="O1383" s="181">
        <v>8.1785999999999994</v>
      </c>
      <c r="P1383" s="181">
        <v>7.1177999999999999</v>
      </c>
      <c r="Q1383" s="181">
        <v>7.7028999999999996</v>
      </c>
      <c r="R1383" s="181">
        <v>6.0495000000000001</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1077</v>
      </c>
      <c r="B1384" s="177" t="s">
        <v>1097</v>
      </c>
      <c r="C1384" s="177">
        <v>119876</v>
      </c>
      <c r="D1384" s="180">
        <v>44651</v>
      </c>
      <c r="E1384" s="181">
        <v>72.339100000000002</v>
      </c>
      <c r="F1384" s="181">
        <v>31.967099999999999</v>
      </c>
      <c r="G1384" s="181">
        <v>28.5413</v>
      </c>
      <c r="H1384" s="181">
        <v>13.659000000000001</v>
      </c>
      <c r="I1384" s="181">
        <v>5.9820000000000002</v>
      </c>
      <c r="J1384" s="181">
        <v>3.7195</v>
      </c>
      <c r="K1384" s="181">
        <v>2.1337000000000002</v>
      </c>
      <c r="L1384" s="181">
        <v>2.0082</v>
      </c>
      <c r="M1384" s="181">
        <v>3.6536</v>
      </c>
      <c r="N1384" s="181">
        <v>4.0159000000000002</v>
      </c>
      <c r="O1384" s="181">
        <v>7.8807</v>
      </c>
      <c r="P1384" s="181">
        <v>6.9082999999999997</v>
      </c>
      <c r="Q1384" s="181">
        <v>8.2116000000000007</v>
      </c>
      <c r="R1384" s="181">
        <v>6.0460000000000003</v>
      </c>
      <c r="S1384" s="124" t="s">
        <v>1904</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1077</v>
      </c>
      <c r="B1385" s="177" t="s">
        <v>1098</v>
      </c>
      <c r="C1385" s="177">
        <v>100418</v>
      </c>
      <c r="D1385" s="180">
        <v>44651</v>
      </c>
      <c r="E1385" s="181">
        <v>67.002399999999994</v>
      </c>
      <c r="F1385" s="181">
        <v>31.2958</v>
      </c>
      <c r="G1385" s="181">
        <v>27.9374</v>
      </c>
      <c r="H1385" s="181">
        <v>13.138299999999999</v>
      </c>
      <c r="I1385" s="181">
        <v>5.4238</v>
      </c>
      <c r="J1385" s="181">
        <v>3.0939000000000001</v>
      </c>
      <c r="K1385" s="181">
        <v>1.4731000000000001</v>
      </c>
      <c r="L1385" s="181">
        <v>1.3242</v>
      </c>
      <c r="M1385" s="181">
        <v>2.9478</v>
      </c>
      <c r="N1385" s="181">
        <v>3.3037999999999998</v>
      </c>
      <c r="O1385" s="181">
        <v>7.0121000000000002</v>
      </c>
      <c r="P1385" s="181">
        <v>5.8821000000000003</v>
      </c>
      <c r="Q1385" s="181">
        <v>7.9253999999999998</v>
      </c>
      <c r="R1385" s="181">
        <v>5.2411000000000003</v>
      </c>
      <c r="S1385" s="124" t="s">
        <v>1904</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1077</v>
      </c>
      <c r="B1386" s="177" t="s">
        <v>1099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1077</v>
      </c>
      <c r="B1387" s="177" t="s">
        <v>1100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1077</v>
      </c>
      <c r="B1388" s="177" t="s">
        <v>1101</v>
      </c>
      <c r="C1388" s="177">
        <v>120689</v>
      </c>
      <c r="D1388" s="180">
        <v>44651</v>
      </c>
      <c r="E1388" s="181">
        <v>59.596299999999999</v>
      </c>
      <c r="F1388" s="181">
        <v>-6.7969999999999997</v>
      </c>
      <c r="G1388" s="181">
        <v>17.091000000000001</v>
      </c>
      <c r="H1388" s="181">
        <v>10.74</v>
      </c>
      <c r="I1388" s="181">
        <v>2.9738000000000002</v>
      </c>
      <c r="J1388" s="181">
        <v>1.3707</v>
      </c>
      <c r="K1388" s="181">
        <v>-0.46970000000000001</v>
      </c>
      <c r="L1388" s="181">
        <v>0.8034</v>
      </c>
      <c r="M1388" s="181">
        <v>11.9962</v>
      </c>
      <c r="N1388" s="181">
        <v>10.1927</v>
      </c>
      <c r="O1388" s="181">
        <v>2.1118000000000001</v>
      </c>
      <c r="P1388" s="181">
        <v>2.7673000000000001</v>
      </c>
      <c r="Q1388" s="181">
        <v>6.2041000000000004</v>
      </c>
      <c r="R1388" s="181">
        <v>8.83</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1077</v>
      </c>
      <c r="B1389" s="177" t="s">
        <v>1102</v>
      </c>
      <c r="C1389" s="177">
        <v>100741</v>
      </c>
      <c r="D1389" s="180">
        <v>44651</v>
      </c>
      <c r="E1389" s="181">
        <v>55.357999999999997</v>
      </c>
      <c r="F1389" s="181">
        <v>-7.1195000000000004</v>
      </c>
      <c r="G1389" s="181">
        <v>16.7925</v>
      </c>
      <c r="H1389" s="181">
        <v>10.448</v>
      </c>
      <c r="I1389" s="181">
        <v>2.6778</v>
      </c>
      <c r="J1389" s="181">
        <v>1.0792999999999999</v>
      </c>
      <c r="K1389" s="181">
        <v>-0.75980000000000003</v>
      </c>
      <c r="L1389" s="181">
        <v>0.51029999999999998</v>
      </c>
      <c r="M1389" s="181">
        <v>11.6592</v>
      </c>
      <c r="N1389" s="181">
        <v>9.8202999999999996</v>
      </c>
      <c r="O1389" s="181">
        <v>1.4719</v>
      </c>
      <c r="P1389" s="181">
        <v>2.0815000000000001</v>
      </c>
      <c r="Q1389" s="181">
        <v>7.4539999999999997</v>
      </c>
      <c r="R1389" s="181">
        <v>8.3549000000000007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-1.0482461538461529</v>
      </c>
      <c r="G1390" s="183">
        <v>22.463576923076928</v>
      </c>
      <c r="H1390" s="183">
        <v>11.646388461538463</v>
      </c>
      <c r="I1390" s="183">
        <v>4.8325923076923081</v>
      </c>
      <c r="J1390" s="183">
        <v>2.7620961538461546</v>
      </c>
      <c r="K1390" s="183">
        <v>1.2333192307692309</v>
      </c>
      <c r="L1390" s="183">
        <v>1.2415615384615382</v>
      </c>
      <c r="M1390" s="183">
        <v>3.975223076923077</v>
      </c>
      <c r="N1390" s="183">
        <v>4.3286500000000006</v>
      </c>
      <c r="O1390" s="183">
        <v>6.4697692307692298</v>
      </c>
      <c r="P1390" s="183">
        <v>5.9559038461538458</v>
      </c>
      <c r="Q1390" s="183">
        <v>7.7973807692307702</v>
      </c>
      <c r="R1390" s="183">
        <v>5.583973076923078</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-6.9582499999999996</v>
      </c>
      <c r="G1391" s="183">
        <v>20.860100000000003</v>
      </c>
      <c r="H1391" s="183">
        <v>10.745699999999999</v>
      </c>
      <c r="I1391" s="183">
        <v>4.4965999999999999</v>
      </c>
      <c r="J1391" s="183">
        <v>2.5493999999999999</v>
      </c>
      <c r="K1391" s="183">
        <v>1.0046999999999999</v>
      </c>
      <c r="L1391" s="183">
        <v>1.17885</v>
      </c>
      <c r="M1391" s="183">
        <v>3.3790499999999999</v>
      </c>
      <c r="N1391" s="183">
        <v>3.9929000000000001</v>
      </c>
      <c r="O1391" s="183">
        <v>7.0785999999999998</v>
      </c>
      <c r="P1391" s="183">
        <v>6.2962500000000006</v>
      </c>
      <c r="Q1391" s="183">
        <v>8.1017499999999991</v>
      </c>
      <c r="R1391" s="183">
        <v>5.4488000000000003</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1104</v>
      </c>
      <c r="B1394" s="177" t="s">
        <v>1105</v>
      </c>
      <c r="C1394" s="177">
        <v>101592</v>
      </c>
      <c r="D1394" s="180">
        <v>44651</v>
      </c>
      <c r="E1394" s="181">
        <v>460.96</v>
      </c>
      <c r="F1394" s="181">
        <v>3.04E-2</v>
      </c>
      <c r="G1394" s="181">
        <v>1.3009999999999999</v>
      </c>
      <c r="H1394" s="181">
        <v>0.29370000000000002</v>
      </c>
      <c r="I1394" s="181">
        <v>1.2231000000000001</v>
      </c>
      <c r="J1394" s="181">
        <v>3.0746000000000002</v>
      </c>
      <c r="K1394" s="181">
        <v>-3.3748</v>
      </c>
      <c r="L1394" s="181">
        <v>0.51239999999999997</v>
      </c>
      <c r="M1394" s="181">
        <v>14.8209</v>
      </c>
      <c r="N1394" s="181">
        <v>30.716899999999999</v>
      </c>
      <c r="O1394" s="181">
        <v>16.248100000000001</v>
      </c>
      <c r="P1394" s="181">
        <v>10.740500000000001</v>
      </c>
      <c r="Q1394" s="181">
        <v>21.702100000000002</v>
      </c>
      <c r="R1394" s="181">
        <v>53.883899999999997</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1104</v>
      </c>
      <c r="B1395" s="177" t="s">
        <v>1106</v>
      </c>
      <c r="C1395" s="177">
        <v>119620</v>
      </c>
      <c r="D1395" s="180">
        <v>44651</v>
      </c>
      <c r="E1395" s="181">
        <v>499.1</v>
      </c>
      <c r="F1395" s="181">
        <v>3.2099999999999997E-2</v>
      </c>
      <c r="G1395" s="181">
        <v>1.3050999999999999</v>
      </c>
      <c r="H1395" s="181">
        <v>0.3075</v>
      </c>
      <c r="I1395" s="181">
        <v>1.2517</v>
      </c>
      <c r="J1395" s="181">
        <v>3.1475</v>
      </c>
      <c r="K1395" s="181">
        <v>-3.1682000000000001</v>
      </c>
      <c r="L1395" s="181">
        <v>0.95469999999999999</v>
      </c>
      <c r="M1395" s="181">
        <v>15.5806</v>
      </c>
      <c r="N1395" s="181">
        <v>31.887</v>
      </c>
      <c r="O1395" s="181">
        <v>17.320599999999999</v>
      </c>
      <c r="P1395" s="181">
        <v>11.7561</v>
      </c>
      <c r="Q1395" s="181">
        <v>16.667000000000002</v>
      </c>
      <c r="R1395" s="181">
        <v>55.311300000000003</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1104</v>
      </c>
      <c r="B1396" s="177" t="s">
        <v>1107</v>
      </c>
      <c r="C1396" s="177">
        <v>120505</v>
      </c>
      <c r="D1396" s="180">
        <v>44651</v>
      </c>
      <c r="E1396" s="181">
        <v>75.53</v>
      </c>
      <c r="F1396" s="181">
        <v>0</v>
      </c>
      <c r="G1396" s="181">
        <v>1.7925</v>
      </c>
      <c r="H1396" s="181">
        <v>1.5325</v>
      </c>
      <c r="I1396" s="181">
        <v>1.5461</v>
      </c>
      <c r="J1396" s="181">
        <v>3.6076999999999999</v>
      </c>
      <c r="K1396" s="181">
        <v>-3.4390000000000001</v>
      </c>
      <c r="L1396" s="181">
        <v>-1.3582000000000001</v>
      </c>
      <c r="M1396" s="181">
        <v>11.8466</v>
      </c>
      <c r="N1396" s="181">
        <v>25.029</v>
      </c>
      <c r="O1396" s="181">
        <v>24.3612</v>
      </c>
      <c r="P1396" s="181">
        <v>20.871500000000001</v>
      </c>
      <c r="Q1396" s="181">
        <v>20.279499999999999</v>
      </c>
      <c r="R1396" s="181">
        <v>45.801499999999997</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1104</v>
      </c>
      <c r="B1397" s="177" t="s">
        <v>1108</v>
      </c>
      <c r="C1397" s="177">
        <v>114564</v>
      </c>
      <c r="D1397" s="180">
        <v>44651</v>
      </c>
      <c r="E1397" s="181">
        <v>67.39</v>
      </c>
      <c r="F1397" s="181">
        <v>-1.4800000000000001E-2</v>
      </c>
      <c r="G1397" s="181">
        <v>1.7822</v>
      </c>
      <c r="H1397" s="181">
        <v>1.5063</v>
      </c>
      <c r="I1397" s="181">
        <v>1.5063</v>
      </c>
      <c r="J1397" s="181">
        <v>3.5017999999999998</v>
      </c>
      <c r="K1397" s="181">
        <v>-3.7561</v>
      </c>
      <c r="L1397" s="181">
        <v>-2.0066999999999999</v>
      </c>
      <c r="M1397" s="181">
        <v>10.7295</v>
      </c>
      <c r="N1397" s="181">
        <v>23.3797</v>
      </c>
      <c r="O1397" s="181">
        <v>22.699200000000001</v>
      </c>
      <c r="P1397" s="181">
        <v>19.353899999999999</v>
      </c>
      <c r="Q1397" s="181">
        <v>18.7163</v>
      </c>
      <c r="R1397" s="181">
        <v>43.865099999999998</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1104</v>
      </c>
      <c r="B1398" s="177" t="s">
        <v>2027</v>
      </c>
      <c r="C1398" s="177">
        <v>150212</v>
      </c>
      <c r="D1398" s="180">
        <v>44651</v>
      </c>
      <c r="E1398" s="181">
        <v>65.615499999999997</v>
      </c>
      <c r="F1398" s="181">
        <v>0.60040000000000004</v>
      </c>
      <c r="G1398" s="181">
        <v>1.2561</v>
      </c>
      <c r="H1398" s="181">
        <v>0.71440000000000003</v>
      </c>
      <c r="I1398" s="181">
        <v>1.7213000000000001</v>
      </c>
      <c r="J1398" s="181">
        <v>3.8959999999999999</v>
      </c>
      <c r="K1398" s="181">
        <v>1.3743000000000001</v>
      </c>
      <c r="L1398" s="181">
        <v>0.58169999999999999</v>
      </c>
      <c r="M1398" s="181">
        <v>10.698600000000001</v>
      </c>
      <c r="N1398" s="181">
        <v>25.9511</v>
      </c>
      <c r="O1398" s="181">
        <v>24.2728</v>
      </c>
      <c r="P1398" s="181">
        <v>15.752599999999999</v>
      </c>
      <c r="Q1398" s="181">
        <v>19.674399999999999</v>
      </c>
      <c r="R1398" s="181">
        <v>52.782200000000003</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1104</v>
      </c>
      <c r="B1399" s="177" t="s">
        <v>2049</v>
      </c>
      <c r="C1399" s="177">
        <v>150209</v>
      </c>
      <c r="D1399" s="180">
        <v>44651</v>
      </c>
      <c r="E1399" s="181">
        <v>57.912999999999997</v>
      </c>
      <c r="F1399" s="181">
        <v>0.59650000000000003</v>
      </c>
      <c r="G1399" s="181">
        <v>1.2444</v>
      </c>
      <c r="H1399" s="181">
        <v>0.68689999999999996</v>
      </c>
      <c r="I1399" s="181">
        <v>1.6660999999999999</v>
      </c>
      <c r="J1399" s="181">
        <v>3.7793000000000001</v>
      </c>
      <c r="K1399" s="181">
        <v>1.0099</v>
      </c>
      <c r="L1399" s="181">
        <v>-0.17069999999999999</v>
      </c>
      <c r="M1399" s="181">
        <v>9.4452999999999996</v>
      </c>
      <c r="N1399" s="181">
        <v>24.066500000000001</v>
      </c>
      <c r="O1399" s="181">
        <v>22.471</v>
      </c>
      <c r="P1399" s="181">
        <v>13.994999999999999</v>
      </c>
      <c r="Q1399" s="181">
        <v>11.6614</v>
      </c>
      <c r="R1399" s="181">
        <v>50.515799999999999</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1104</v>
      </c>
      <c r="B1400" s="177" t="s">
        <v>1109</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1104</v>
      </c>
      <c r="B1401" s="177" t="s">
        <v>1110</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1104</v>
      </c>
      <c r="B1402" s="177" t="s">
        <v>1111</v>
      </c>
      <c r="C1402" s="177">
        <v>119071</v>
      </c>
      <c r="D1402" s="180">
        <v>44651</v>
      </c>
      <c r="E1402" s="181">
        <v>92.875</v>
      </c>
      <c r="F1402" s="181">
        <v>0.18659999999999999</v>
      </c>
      <c r="G1402" s="181">
        <v>1.6772</v>
      </c>
      <c r="H1402" s="181">
        <v>0.88749999999999996</v>
      </c>
      <c r="I1402" s="181">
        <v>-4.0899999999999999E-2</v>
      </c>
      <c r="J1402" s="181">
        <v>1.8734999999999999</v>
      </c>
      <c r="K1402" s="181">
        <v>-5.0144000000000002</v>
      </c>
      <c r="L1402" s="181">
        <v>-6.4401000000000002</v>
      </c>
      <c r="M1402" s="181">
        <v>1.2030000000000001</v>
      </c>
      <c r="N1402" s="181">
        <v>14.112500000000001</v>
      </c>
      <c r="O1402" s="181">
        <v>17.2744</v>
      </c>
      <c r="P1402" s="181">
        <v>12.849500000000001</v>
      </c>
      <c r="Q1402" s="181">
        <v>17.942799999999998</v>
      </c>
      <c r="R1402" s="181">
        <v>40.594999999999999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1104</v>
      </c>
      <c r="B1403" s="177" t="s">
        <v>1112</v>
      </c>
      <c r="C1403" s="177">
        <v>104481</v>
      </c>
      <c r="D1403" s="180">
        <v>44651</v>
      </c>
      <c r="E1403" s="181">
        <v>86.200999999999993</v>
      </c>
      <c r="F1403" s="181">
        <v>0.18360000000000001</v>
      </c>
      <c r="G1403" s="181">
        <v>1.6689000000000001</v>
      </c>
      <c r="H1403" s="181">
        <v>0.86829999999999996</v>
      </c>
      <c r="I1403" s="181">
        <v>-0.08</v>
      </c>
      <c r="J1403" s="181">
        <v>1.7866</v>
      </c>
      <c r="K1403" s="181">
        <v>-5.2476000000000003</v>
      </c>
      <c r="L1403" s="181">
        <v>-6.9032999999999998</v>
      </c>
      <c r="M1403" s="181">
        <v>0.46150000000000002</v>
      </c>
      <c r="N1403" s="181">
        <v>12.9986</v>
      </c>
      <c r="O1403" s="181">
        <v>16.169</v>
      </c>
      <c r="P1403" s="181">
        <v>11.824400000000001</v>
      </c>
      <c r="Q1403" s="181">
        <v>15.0275</v>
      </c>
      <c r="R1403" s="181">
        <v>39.2361</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1104</v>
      </c>
      <c r="B1404" s="177" t="s">
        <v>1113</v>
      </c>
      <c r="C1404" s="177">
        <v>140228</v>
      </c>
      <c r="D1404" s="180">
        <v>44651</v>
      </c>
      <c r="E1404" s="181">
        <v>55.183</v>
      </c>
      <c r="F1404" s="181">
        <v>0.2908</v>
      </c>
      <c r="G1404" s="181">
        <v>2.331</v>
      </c>
      <c r="H1404" s="181">
        <v>1.4337</v>
      </c>
      <c r="I1404" s="181">
        <v>1.4244000000000001</v>
      </c>
      <c r="J1404" s="181">
        <v>4.0972999999999997</v>
      </c>
      <c r="K1404" s="181">
        <v>-2.8313999999999999</v>
      </c>
      <c r="L1404" s="181">
        <v>0.32540000000000002</v>
      </c>
      <c r="M1404" s="181">
        <v>10.989800000000001</v>
      </c>
      <c r="N1404" s="181">
        <v>27.5701</v>
      </c>
      <c r="O1404" s="181">
        <v>24.789000000000001</v>
      </c>
      <c r="P1404" s="181">
        <v>18.072600000000001</v>
      </c>
      <c r="Q1404" s="181">
        <v>21.395600000000002</v>
      </c>
      <c r="R1404" s="181">
        <v>59.353900000000003</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1104</v>
      </c>
      <c r="B1405" s="177" t="s">
        <v>1114</v>
      </c>
      <c r="C1405" s="177">
        <v>140225</v>
      </c>
      <c r="D1405" s="180">
        <v>44651</v>
      </c>
      <c r="E1405" s="181">
        <v>49.548999999999999</v>
      </c>
      <c r="F1405" s="181">
        <v>0.28539999999999999</v>
      </c>
      <c r="G1405" s="181">
        <v>2.3169</v>
      </c>
      <c r="H1405" s="181">
        <v>1.4018999999999999</v>
      </c>
      <c r="I1405" s="181">
        <v>1.3604000000000001</v>
      </c>
      <c r="J1405" s="181">
        <v>3.9548000000000001</v>
      </c>
      <c r="K1405" s="181">
        <v>-3.2113999999999998</v>
      </c>
      <c r="L1405" s="181">
        <v>-0.442</v>
      </c>
      <c r="M1405" s="181">
        <v>9.7309000000000001</v>
      </c>
      <c r="N1405" s="181">
        <v>25.66</v>
      </c>
      <c r="O1405" s="181">
        <v>22.8813</v>
      </c>
      <c r="P1405" s="181">
        <v>16.481200000000001</v>
      </c>
      <c r="Q1405" s="181">
        <v>11.867000000000001</v>
      </c>
      <c r="R1405" s="181">
        <v>56.972000000000001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1104</v>
      </c>
      <c r="B1406" s="177" t="s">
        <v>1115</v>
      </c>
      <c r="C1406" s="177">
        <v>100473</v>
      </c>
      <c r="D1406" s="180">
        <v>44651</v>
      </c>
      <c r="E1406" s="181">
        <v>1425.4975999999999</v>
      </c>
      <c r="F1406" s="181">
        <v>0.20899999999999999</v>
      </c>
      <c r="G1406" s="181">
        <v>2.0657999999999999</v>
      </c>
      <c r="H1406" s="181">
        <v>1.3745000000000001</v>
      </c>
      <c r="I1406" s="181">
        <v>0.87580000000000002</v>
      </c>
      <c r="J1406" s="181">
        <v>2.0952999999999999</v>
      </c>
      <c r="K1406" s="181">
        <v>-4.9379999999999997</v>
      </c>
      <c r="L1406" s="181">
        <v>-7.6250999999999998</v>
      </c>
      <c r="M1406" s="181">
        <v>2.7256</v>
      </c>
      <c r="N1406" s="181">
        <v>13.7281</v>
      </c>
      <c r="O1406" s="181">
        <v>13.4938</v>
      </c>
      <c r="P1406" s="181">
        <v>10.6393</v>
      </c>
      <c r="Q1406" s="181">
        <v>19.119599999999998</v>
      </c>
      <c r="R1406" s="181">
        <v>43.6</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1104</v>
      </c>
      <c r="B1407" s="177" t="s">
        <v>1116</v>
      </c>
      <c r="C1407" s="177">
        <v>118533</v>
      </c>
      <c r="D1407" s="180">
        <v>44651</v>
      </c>
      <c r="E1407" s="181">
        <v>1559.4386</v>
      </c>
      <c r="F1407" s="181">
        <v>0.21129999999999999</v>
      </c>
      <c r="G1407" s="181">
        <v>2.0728</v>
      </c>
      <c r="H1407" s="181">
        <v>1.3908</v>
      </c>
      <c r="I1407" s="181">
        <v>0.90880000000000005</v>
      </c>
      <c r="J1407" s="181">
        <v>2.1692999999999998</v>
      </c>
      <c r="K1407" s="181">
        <v>-4.7464000000000004</v>
      </c>
      <c r="L1407" s="181">
        <v>-7.2614999999999998</v>
      </c>
      <c r="M1407" s="181">
        <v>3.3325</v>
      </c>
      <c r="N1407" s="181">
        <v>14.631399999999999</v>
      </c>
      <c r="O1407" s="181">
        <v>14.440200000000001</v>
      </c>
      <c r="P1407" s="181">
        <v>11.648199999999999</v>
      </c>
      <c r="Q1407" s="181">
        <v>18.159800000000001</v>
      </c>
      <c r="R1407" s="181">
        <v>44.761299999999999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1104</v>
      </c>
      <c r="B1408" s="177" t="s">
        <v>1117</v>
      </c>
      <c r="C1408" s="177">
        <v>105758</v>
      </c>
      <c r="D1408" s="180">
        <v>44651</v>
      </c>
      <c r="E1408" s="181">
        <v>90.784999999999997</v>
      </c>
      <c r="F1408" s="181">
        <v>0.19650000000000001</v>
      </c>
      <c r="G1408" s="181">
        <v>1.6026</v>
      </c>
      <c r="H1408" s="181">
        <v>0.9204</v>
      </c>
      <c r="I1408" s="181">
        <v>1.4709000000000001</v>
      </c>
      <c r="J1408" s="181">
        <v>3.5979999999999999</v>
      </c>
      <c r="K1408" s="181">
        <v>-0.56299999999999994</v>
      </c>
      <c r="L1408" s="181">
        <v>-0.22750000000000001</v>
      </c>
      <c r="M1408" s="181">
        <v>9.8999000000000006</v>
      </c>
      <c r="N1408" s="181">
        <v>23.671800000000001</v>
      </c>
      <c r="O1408" s="181">
        <v>17.225100000000001</v>
      </c>
      <c r="P1408" s="181">
        <v>12.7544</v>
      </c>
      <c r="Q1408" s="181">
        <v>16.101700000000001</v>
      </c>
      <c r="R1408" s="181">
        <v>52.534799999999997</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1104</v>
      </c>
      <c r="B1409" s="177" t="s">
        <v>1118</v>
      </c>
      <c r="C1409" s="177">
        <v>118989</v>
      </c>
      <c r="D1409" s="180">
        <v>44651</v>
      </c>
      <c r="E1409" s="181">
        <v>97.799000000000007</v>
      </c>
      <c r="F1409" s="181">
        <v>0.1988</v>
      </c>
      <c r="G1409" s="181">
        <v>1.6104000000000001</v>
      </c>
      <c r="H1409" s="181">
        <v>0.93820000000000003</v>
      </c>
      <c r="I1409" s="181">
        <v>1.5048999999999999</v>
      </c>
      <c r="J1409" s="181">
        <v>3.6642999999999999</v>
      </c>
      <c r="K1409" s="181">
        <v>-0.37990000000000002</v>
      </c>
      <c r="L1409" s="181">
        <v>0.128</v>
      </c>
      <c r="M1409" s="181">
        <v>10.487399999999999</v>
      </c>
      <c r="N1409" s="181">
        <v>24.538699999999999</v>
      </c>
      <c r="O1409" s="181">
        <v>18.024799999999999</v>
      </c>
      <c r="P1409" s="181">
        <v>13.693899999999999</v>
      </c>
      <c r="Q1409" s="181">
        <v>19.621300000000002</v>
      </c>
      <c r="R1409" s="181">
        <v>53.599299999999999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1104</v>
      </c>
      <c r="B1410" s="177" t="s">
        <v>1119</v>
      </c>
      <c r="C1410" s="177">
        <v>102528</v>
      </c>
      <c r="D1410" s="180">
        <v>44651</v>
      </c>
      <c r="E1410" s="181">
        <v>158.53</v>
      </c>
      <c r="F1410" s="181">
        <v>0.48809999999999998</v>
      </c>
      <c r="G1410" s="181">
        <v>2.0798000000000001</v>
      </c>
      <c r="H1410" s="181">
        <v>2.0009999999999999</v>
      </c>
      <c r="I1410" s="181">
        <v>2.7814000000000001</v>
      </c>
      <c r="J1410" s="181">
        <v>5.3986000000000001</v>
      </c>
      <c r="K1410" s="181">
        <v>-2.9091</v>
      </c>
      <c r="L1410" s="181">
        <v>-1.5952999999999999</v>
      </c>
      <c r="M1410" s="181">
        <v>8.1599000000000004</v>
      </c>
      <c r="N1410" s="181">
        <v>24.787500000000001</v>
      </c>
      <c r="O1410" s="181">
        <v>17.964400000000001</v>
      </c>
      <c r="P1410" s="181">
        <v>12.7872</v>
      </c>
      <c r="Q1410" s="181">
        <v>17.1769</v>
      </c>
      <c r="R1410" s="181">
        <v>56.762500000000003</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1104</v>
      </c>
      <c r="B1411" s="177" t="s">
        <v>1120</v>
      </c>
      <c r="C1411" s="177">
        <v>120381</v>
      </c>
      <c r="D1411" s="180">
        <v>44651</v>
      </c>
      <c r="E1411" s="181">
        <v>172.62</v>
      </c>
      <c r="F1411" s="181">
        <v>0.48899999999999999</v>
      </c>
      <c r="G1411" s="181">
        <v>2.0876000000000001</v>
      </c>
      <c r="H1411" s="181">
        <v>2.0213000000000001</v>
      </c>
      <c r="I1411" s="181">
        <v>2.8296000000000001</v>
      </c>
      <c r="J1411" s="181">
        <v>5.4941000000000004</v>
      </c>
      <c r="K1411" s="181">
        <v>-2.6724999999999999</v>
      </c>
      <c r="L1411" s="181">
        <v>-1.1227</v>
      </c>
      <c r="M1411" s="181">
        <v>8.9359999999999999</v>
      </c>
      <c r="N1411" s="181">
        <v>25.9816</v>
      </c>
      <c r="O1411" s="181">
        <v>19.064599999999999</v>
      </c>
      <c r="P1411" s="181">
        <v>13.939399999999999</v>
      </c>
      <c r="Q1411" s="181">
        <v>19.1616</v>
      </c>
      <c r="R1411" s="181">
        <v>58.214700000000001</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1104</v>
      </c>
      <c r="B1412" s="177" t="s">
        <v>1121</v>
      </c>
      <c r="C1412" s="177">
        <v>140460</v>
      </c>
      <c r="D1412" s="180">
        <v>44651</v>
      </c>
      <c r="E1412" s="181">
        <v>16.28</v>
      </c>
      <c r="F1412" s="181">
        <v>0.18459999999999999</v>
      </c>
      <c r="G1412" s="181">
        <v>1.5596000000000001</v>
      </c>
      <c r="H1412" s="181">
        <v>0.43180000000000002</v>
      </c>
      <c r="I1412" s="181">
        <v>0</v>
      </c>
      <c r="J1412" s="181">
        <v>1.4963</v>
      </c>
      <c r="K1412" s="181">
        <v>-7.4474</v>
      </c>
      <c r="L1412" s="181">
        <v>-7.2892999999999999</v>
      </c>
      <c r="M1412" s="181">
        <v>3.6282999999999999</v>
      </c>
      <c r="N1412" s="181">
        <v>14.2456</v>
      </c>
      <c r="O1412" s="181">
        <v>14.405799999999999</v>
      </c>
      <c r="P1412" s="181">
        <v>9.1206999999999994</v>
      </c>
      <c r="Q1412" s="181">
        <v>9.8635000000000002</v>
      </c>
      <c r="R1412" s="181">
        <v>45.311500000000002</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1104</v>
      </c>
      <c r="B1413" s="177" t="s">
        <v>1122</v>
      </c>
      <c r="C1413" s="177">
        <v>140461</v>
      </c>
      <c r="D1413" s="180">
        <v>44651</v>
      </c>
      <c r="E1413" s="181">
        <v>17.649999999999999</v>
      </c>
      <c r="F1413" s="181">
        <v>0.17030000000000001</v>
      </c>
      <c r="G1413" s="181">
        <v>1.4951000000000001</v>
      </c>
      <c r="H1413" s="181">
        <v>0.45529999999999998</v>
      </c>
      <c r="I1413" s="181">
        <v>0</v>
      </c>
      <c r="J1413" s="181">
        <v>1.5535000000000001</v>
      </c>
      <c r="K1413" s="181">
        <v>-7.2516999999999996</v>
      </c>
      <c r="L1413" s="181">
        <v>-6.9093</v>
      </c>
      <c r="M1413" s="181">
        <v>4.3761000000000001</v>
      </c>
      <c r="N1413" s="181">
        <v>15.2841</v>
      </c>
      <c r="O1413" s="181">
        <v>15.5052</v>
      </c>
      <c r="P1413" s="181">
        <v>10.8133</v>
      </c>
      <c r="Q1413" s="181">
        <v>11.590299999999999</v>
      </c>
      <c r="R1413" s="181">
        <v>46.444299999999998</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1104</v>
      </c>
      <c r="B1414" s="177" t="s">
        <v>1123</v>
      </c>
      <c r="C1414" s="177">
        <v>105503</v>
      </c>
      <c r="D1414" s="180">
        <v>44651</v>
      </c>
      <c r="E1414" s="181">
        <v>85.57</v>
      </c>
      <c r="F1414" s="181">
        <v>0.43430000000000002</v>
      </c>
      <c r="G1414" s="181">
        <v>2.0390999999999999</v>
      </c>
      <c r="H1414" s="181">
        <v>1.0033000000000001</v>
      </c>
      <c r="I1414" s="181">
        <v>1.2783</v>
      </c>
      <c r="J1414" s="181">
        <v>4.0491000000000001</v>
      </c>
      <c r="K1414" s="181">
        <v>-4.2733999999999996</v>
      </c>
      <c r="L1414" s="181">
        <v>-0.47689999999999999</v>
      </c>
      <c r="M1414" s="181">
        <v>10.2422</v>
      </c>
      <c r="N1414" s="181">
        <v>23.4955</v>
      </c>
      <c r="O1414" s="181">
        <v>20.125399999999999</v>
      </c>
      <c r="P1414" s="181">
        <v>15.6471</v>
      </c>
      <c r="Q1414" s="181">
        <v>15.431800000000001</v>
      </c>
      <c r="R1414" s="181">
        <v>47.521099999999997</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1104</v>
      </c>
      <c r="B1415" s="177" t="s">
        <v>1124</v>
      </c>
      <c r="C1415" s="177">
        <v>120403</v>
      </c>
      <c r="D1415" s="180">
        <v>44651</v>
      </c>
      <c r="E1415" s="181">
        <v>98.57</v>
      </c>
      <c r="F1415" s="181">
        <v>0.43809999999999999</v>
      </c>
      <c r="G1415" s="181">
        <v>2.0499000000000001</v>
      </c>
      <c r="H1415" s="181">
        <v>1.0353000000000001</v>
      </c>
      <c r="I1415" s="181">
        <v>1.3469</v>
      </c>
      <c r="J1415" s="181">
        <v>4.1856</v>
      </c>
      <c r="K1415" s="181">
        <v>-3.8997999999999999</v>
      </c>
      <c r="L1415" s="181">
        <v>0.2747</v>
      </c>
      <c r="M1415" s="181">
        <v>11.466699999999999</v>
      </c>
      <c r="N1415" s="181">
        <v>25.327400000000001</v>
      </c>
      <c r="O1415" s="181">
        <v>21.890599999999999</v>
      </c>
      <c r="P1415" s="181">
        <v>17.484500000000001</v>
      </c>
      <c r="Q1415" s="181">
        <v>20.437799999999999</v>
      </c>
      <c r="R1415" s="181">
        <v>49.707900000000002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1104</v>
      </c>
      <c r="B1416" s="177" t="s">
        <v>1840</v>
      </c>
      <c r="C1416" s="177">
        <v>148733</v>
      </c>
      <c r="D1416" s="180">
        <v>44651</v>
      </c>
      <c r="E1416" s="181">
        <v>10.9634</v>
      </c>
      <c r="F1416" s="181">
        <v>0.49309999999999998</v>
      </c>
      <c r="G1416" s="181">
        <v>2.0392000000000001</v>
      </c>
      <c r="H1416" s="181">
        <v>1.1234999999999999</v>
      </c>
      <c r="I1416" s="181">
        <v>1.0079</v>
      </c>
      <c r="J1416" s="181">
        <v>2.3889999999999998</v>
      </c>
      <c r="K1416" s="181">
        <v>-5.2706999999999997</v>
      </c>
      <c r="L1416" s="181">
        <v>-9.5921000000000003</v>
      </c>
      <c r="M1416" s="181">
        <v>-3.5158</v>
      </c>
      <c r="N1416" s="181">
        <v>9.6405999999999992</v>
      </c>
      <c r="O1416" s="181"/>
      <c r="P1416" s="181"/>
      <c r="Q1416" s="181">
        <v>8.9655000000000005</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1104</v>
      </c>
      <c r="B1417" s="177" t="s">
        <v>1841</v>
      </c>
      <c r="C1417" s="177">
        <v>148732</v>
      </c>
      <c r="D1417" s="180">
        <v>44651</v>
      </c>
      <c r="E1417" s="181">
        <v>10.6958</v>
      </c>
      <c r="F1417" s="181">
        <v>0.48670000000000002</v>
      </c>
      <c r="G1417" s="181">
        <v>2.0202</v>
      </c>
      <c r="H1417" s="181">
        <v>1.0810999999999999</v>
      </c>
      <c r="I1417" s="181">
        <v>0.92190000000000005</v>
      </c>
      <c r="J1417" s="181">
        <v>2.1928000000000001</v>
      </c>
      <c r="K1417" s="181">
        <v>-5.7920999999999996</v>
      </c>
      <c r="L1417" s="181">
        <v>-10.6098</v>
      </c>
      <c r="M1417" s="181">
        <v>-5.1539000000000001</v>
      </c>
      <c r="N1417" s="181">
        <v>7.1455000000000002</v>
      </c>
      <c r="O1417" s="181"/>
      <c r="P1417" s="181"/>
      <c r="Q1417" s="181">
        <v>6.4806999999999997</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1104</v>
      </c>
      <c r="B1418" s="177" t="s">
        <v>1125</v>
      </c>
      <c r="C1418" s="177">
        <v>104908</v>
      </c>
      <c r="D1418" s="180">
        <v>44651</v>
      </c>
      <c r="E1418" s="181">
        <v>71.399000000000001</v>
      </c>
      <c r="F1418" s="181">
        <v>0.37819999999999998</v>
      </c>
      <c r="G1418" s="181">
        <v>2.0861000000000001</v>
      </c>
      <c r="H1418" s="181">
        <v>1.6355999999999999</v>
      </c>
      <c r="I1418" s="181">
        <v>1.3542000000000001</v>
      </c>
      <c r="J1418" s="181">
        <v>3.8395000000000001</v>
      </c>
      <c r="K1418" s="181">
        <v>-1.7138</v>
      </c>
      <c r="L1418" s="181">
        <v>0.99580000000000002</v>
      </c>
      <c r="M1418" s="181">
        <v>9.8176000000000005</v>
      </c>
      <c r="N1418" s="181">
        <v>24.427499999999998</v>
      </c>
      <c r="O1418" s="181">
        <v>22.366599999999998</v>
      </c>
      <c r="P1418" s="181">
        <v>15.233599999999999</v>
      </c>
      <c r="Q1418" s="181">
        <v>13.9885</v>
      </c>
      <c r="R1418" s="181">
        <v>55.4758</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1104</v>
      </c>
      <c r="B1419" s="177" t="s">
        <v>1126</v>
      </c>
      <c r="C1419" s="177">
        <v>119775</v>
      </c>
      <c r="D1419" s="180">
        <v>44651</v>
      </c>
      <c r="E1419" s="181">
        <v>79.617000000000004</v>
      </c>
      <c r="F1419" s="181">
        <v>0.38080000000000003</v>
      </c>
      <c r="G1419" s="181">
        <v>2.0966</v>
      </c>
      <c r="H1419" s="181">
        <v>1.6612</v>
      </c>
      <c r="I1419" s="181">
        <v>1.4060999999999999</v>
      </c>
      <c r="J1419" s="181">
        <v>3.9563000000000001</v>
      </c>
      <c r="K1419" s="181">
        <v>-1.4055</v>
      </c>
      <c r="L1419" s="181">
        <v>1.6301000000000001</v>
      </c>
      <c r="M1419" s="181">
        <v>10.853199999999999</v>
      </c>
      <c r="N1419" s="181">
        <v>26.002199999999998</v>
      </c>
      <c r="O1419" s="181">
        <v>23.9194</v>
      </c>
      <c r="P1419" s="181">
        <v>16.688500000000001</v>
      </c>
      <c r="Q1419" s="181">
        <v>20.7546</v>
      </c>
      <c r="R1419" s="181">
        <v>57.447400000000002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1104</v>
      </c>
      <c r="B1420" s="177" t="s">
        <v>1127</v>
      </c>
      <c r="C1420" s="177">
        <v>119807</v>
      </c>
      <c r="D1420" s="180">
        <v>44651</v>
      </c>
      <c r="E1420" s="181">
        <v>221.38</v>
      </c>
      <c r="F1420" s="181">
        <v>0.14929999999999999</v>
      </c>
      <c r="G1420" s="181">
        <v>1.6903999999999999</v>
      </c>
      <c r="H1420" s="181">
        <v>1.4155</v>
      </c>
      <c r="I1420" s="181">
        <v>2.6808999999999998</v>
      </c>
      <c r="J1420" s="181">
        <v>4.6417000000000002</v>
      </c>
      <c r="K1420" s="181">
        <v>-1.3633999999999999</v>
      </c>
      <c r="L1420" s="181">
        <v>-2.9291</v>
      </c>
      <c r="M1420" s="181">
        <v>6.9675000000000002</v>
      </c>
      <c r="N1420" s="181">
        <v>17.1509</v>
      </c>
      <c r="O1420" s="181">
        <v>15.747999999999999</v>
      </c>
      <c r="P1420" s="181">
        <v>12.8233</v>
      </c>
      <c r="Q1420" s="181">
        <v>19.4222</v>
      </c>
      <c r="R1420" s="181">
        <v>45.181899999999999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1104</v>
      </c>
      <c r="B1421" s="177" t="s">
        <v>1128</v>
      </c>
      <c r="C1421" s="177">
        <v>112496</v>
      </c>
      <c r="D1421" s="180">
        <v>44651</v>
      </c>
      <c r="E1421" s="181">
        <v>202.97</v>
      </c>
      <c r="F1421" s="181">
        <v>0.1431</v>
      </c>
      <c r="G1421" s="181">
        <v>1.6781999999999999</v>
      </c>
      <c r="H1421" s="181">
        <v>1.3887</v>
      </c>
      <c r="I1421" s="181">
        <v>2.6293000000000002</v>
      </c>
      <c r="J1421" s="181">
        <v>4.5374999999999996</v>
      </c>
      <c r="K1421" s="181">
        <v>-1.6379999999999999</v>
      </c>
      <c r="L1421" s="181">
        <v>-3.4716999999999998</v>
      </c>
      <c r="M1421" s="181">
        <v>6.0505000000000004</v>
      </c>
      <c r="N1421" s="181">
        <v>15.8108</v>
      </c>
      <c r="O1421" s="181">
        <v>14.4132</v>
      </c>
      <c r="P1421" s="181">
        <v>11.6218</v>
      </c>
      <c r="Q1421" s="181">
        <v>18.595099999999999</v>
      </c>
      <c r="R1421" s="181">
        <v>43.5336</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1104</v>
      </c>
      <c r="B1422" s="177" t="s">
        <v>1129</v>
      </c>
      <c r="C1422" s="177">
        <v>142110</v>
      </c>
      <c r="D1422" s="180">
        <v>44651</v>
      </c>
      <c r="E1422" s="181">
        <v>18.694299999999998</v>
      </c>
      <c r="F1422" s="181">
        <v>0.42980000000000002</v>
      </c>
      <c r="G1422" s="181">
        <v>2.0972</v>
      </c>
      <c r="H1422" s="181">
        <v>1.9723999999999999</v>
      </c>
      <c r="I1422" s="181">
        <v>3.4348999999999998</v>
      </c>
      <c r="J1422" s="181">
        <v>6.1477000000000004</v>
      </c>
      <c r="K1422" s="181">
        <v>-0.45</v>
      </c>
      <c r="L1422" s="181">
        <v>2.3273999999999999</v>
      </c>
      <c r="M1422" s="181">
        <v>12.2201</v>
      </c>
      <c r="N1422" s="181">
        <v>30.601500000000001</v>
      </c>
      <c r="O1422" s="181">
        <v>24.6737</v>
      </c>
      <c r="P1422" s="181"/>
      <c r="Q1422" s="181">
        <v>16.199200000000001</v>
      </c>
      <c r="R1422" s="181">
        <v>52.193600000000004</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1104</v>
      </c>
      <c r="B1423" s="177" t="s">
        <v>1130</v>
      </c>
      <c r="C1423" s="177">
        <v>142109</v>
      </c>
      <c r="D1423" s="180">
        <v>44651</v>
      </c>
      <c r="E1423" s="181">
        <v>17.381599999999999</v>
      </c>
      <c r="F1423" s="181">
        <v>0.42580000000000001</v>
      </c>
      <c r="G1423" s="181">
        <v>2.0844</v>
      </c>
      <c r="H1423" s="181">
        <v>1.9419</v>
      </c>
      <c r="I1423" s="181">
        <v>3.3738999999999999</v>
      </c>
      <c r="J1423" s="181">
        <v>6.0034999999999998</v>
      </c>
      <c r="K1423" s="181">
        <v>-0.85960000000000003</v>
      </c>
      <c r="L1423" s="181">
        <v>1.4628000000000001</v>
      </c>
      <c r="M1423" s="181">
        <v>10.7948</v>
      </c>
      <c r="N1423" s="181">
        <v>28.415900000000001</v>
      </c>
      <c r="O1423" s="181">
        <v>22.652699999999999</v>
      </c>
      <c r="P1423" s="181"/>
      <c r="Q1423" s="181">
        <v>14.1866</v>
      </c>
      <c r="R1423" s="181">
        <v>49.685000000000002</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1104</v>
      </c>
      <c r="B1424" s="177" t="s">
        <v>1131</v>
      </c>
      <c r="C1424" s="177">
        <v>147445</v>
      </c>
      <c r="D1424" s="180">
        <v>44651</v>
      </c>
      <c r="E1424" s="181">
        <v>21.431000000000001</v>
      </c>
      <c r="F1424" s="181">
        <v>0.38879999999999998</v>
      </c>
      <c r="G1424" s="181">
        <v>2.2081</v>
      </c>
      <c r="H1424" s="181">
        <v>1.4389000000000001</v>
      </c>
      <c r="I1424" s="181">
        <v>1.5206</v>
      </c>
      <c r="J1424" s="181">
        <v>3.9986000000000002</v>
      </c>
      <c r="K1424" s="181">
        <v>-0.72270000000000001</v>
      </c>
      <c r="L1424" s="181">
        <v>0.88970000000000005</v>
      </c>
      <c r="M1424" s="181">
        <v>12.0634</v>
      </c>
      <c r="N1424" s="181">
        <v>29.672699999999999</v>
      </c>
      <c r="O1424" s="181"/>
      <c r="P1424" s="181"/>
      <c r="Q1424" s="181">
        <v>32.984699999999997</v>
      </c>
      <c r="R1424" s="181">
        <v>60.735999999999997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1104</v>
      </c>
      <c r="B1425" s="177" t="s">
        <v>1132</v>
      </c>
      <c r="C1425" s="177">
        <v>147479</v>
      </c>
      <c r="D1425" s="180">
        <v>44651</v>
      </c>
      <c r="E1425" s="181">
        <v>20.564</v>
      </c>
      <c r="F1425" s="181">
        <v>0.3856</v>
      </c>
      <c r="G1425" s="181">
        <v>2.1966000000000001</v>
      </c>
      <c r="H1425" s="181">
        <v>1.4104000000000001</v>
      </c>
      <c r="I1425" s="181">
        <v>1.4703999999999999</v>
      </c>
      <c r="J1425" s="181">
        <v>3.8847999999999998</v>
      </c>
      <c r="K1425" s="181">
        <v>-1.0395000000000001</v>
      </c>
      <c r="L1425" s="181">
        <v>0.21440000000000001</v>
      </c>
      <c r="M1425" s="181">
        <v>10.9169</v>
      </c>
      <c r="N1425" s="181">
        <v>27.8935</v>
      </c>
      <c r="O1425" s="181"/>
      <c r="P1425" s="181"/>
      <c r="Q1425" s="181">
        <v>30.9467</v>
      </c>
      <c r="R1425" s="181">
        <v>58.370199999999997</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1104</v>
      </c>
      <c r="B1426" s="177" t="s">
        <v>1133</v>
      </c>
      <c r="C1426" s="177">
        <v>127042</v>
      </c>
      <c r="D1426" s="180">
        <v>44651</v>
      </c>
      <c r="E1426" s="181">
        <v>49.621299999999998</v>
      </c>
      <c r="F1426" s="181">
        <v>0.1164</v>
      </c>
      <c r="G1426" s="181">
        <v>2.3873000000000002</v>
      </c>
      <c r="H1426" s="181">
        <v>2.1065</v>
      </c>
      <c r="I1426" s="181">
        <v>3.3494999999999999</v>
      </c>
      <c r="J1426" s="181">
        <v>3.9268000000000001</v>
      </c>
      <c r="K1426" s="181">
        <v>-1.4154</v>
      </c>
      <c r="L1426" s="181">
        <v>7.4126000000000003</v>
      </c>
      <c r="M1426" s="181">
        <v>27.7056</v>
      </c>
      <c r="N1426" s="181">
        <v>39.851599999999998</v>
      </c>
      <c r="O1426" s="181">
        <v>22.384699999999999</v>
      </c>
      <c r="P1426" s="181">
        <v>14.5275</v>
      </c>
      <c r="Q1426" s="181">
        <v>21.8626</v>
      </c>
      <c r="R1426" s="181">
        <v>54.649000000000001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1104</v>
      </c>
      <c r="B1427" s="177" t="s">
        <v>1134</v>
      </c>
      <c r="C1427" s="177">
        <v>127039</v>
      </c>
      <c r="D1427" s="180">
        <v>44651</v>
      </c>
      <c r="E1427" s="181">
        <v>44.900799999999997</v>
      </c>
      <c r="F1427" s="181">
        <v>0.1133</v>
      </c>
      <c r="G1427" s="181">
        <v>2.3780999999999999</v>
      </c>
      <c r="H1427" s="181">
        <v>2.0851000000000002</v>
      </c>
      <c r="I1427" s="181">
        <v>3.3062</v>
      </c>
      <c r="J1427" s="181">
        <v>3.8306</v>
      </c>
      <c r="K1427" s="181">
        <v>-1.6801999999999999</v>
      </c>
      <c r="L1427" s="181">
        <v>6.8094999999999999</v>
      </c>
      <c r="M1427" s="181">
        <v>26.596699999999998</v>
      </c>
      <c r="N1427" s="181">
        <v>38.219299999999997</v>
      </c>
      <c r="O1427" s="181">
        <v>20.932300000000001</v>
      </c>
      <c r="P1427" s="181">
        <v>13.113099999999999</v>
      </c>
      <c r="Q1427" s="181">
        <v>20.368099999999998</v>
      </c>
      <c r="R1427" s="181">
        <v>52.780700000000003</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1104</v>
      </c>
      <c r="B1428" s="177" t="s">
        <v>1135</v>
      </c>
      <c r="C1428" s="177">
        <v>100377</v>
      </c>
      <c r="D1428" s="180">
        <v>44651</v>
      </c>
      <c r="E1428" s="181">
        <v>2017.9713999999999</v>
      </c>
      <c r="F1428" s="181">
        <v>0.48</v>
      </c>
      <c r="G1428" s="181">
        <v>1.8494999999999999</v>
      </c>
      <c r="H1428" s="181">
        <v>1.0218</v>
      </c>
      <c r="I1428" s="181">
        <v>2.149</v>
      </c>
      <c r="J1428" s="181">
        <v>3.4603000000000002</v>
      </c>
      <c r="K1428" s="181">
        <v>-1.2526999999999999</v>
      </c>
      <c r="L1428" s="181">
        <v>-1.4267000000000001</v>
      </c>
      <c r="M1428" s="181">
        <v>14.5494</v>
      </c>
      <c r="N1428" s="181">
        <v>29.158799999999999</v>
      </c>
      <c r="O1428" s="181">
        <v>21.650400000000001</v>
      </c>
      <c r="P1428" s="181">
        <v>15.8033</v>
      </c>
      <c r="Q1428" s="181">
        <v>22.177600000000002</v>
      </c>
      <c r="R1428" s="181">
        <v>55.564599999999999</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1104</v>
      </c>
      <c r="B1429" s="177" t="s">
        <v>1136</v>
      </c>
      <c r="C1429" s="177">
        <v>118668</v>
      </c>
      <c r="D1429" s="180">
        <v>44651</v>
      </c>
      <c r="E1429" s="181">
        <v>2152.7550000000001</v>
      </c>
      <c r="F1429" s="181">
        <v>0.48380000000000001</v>
      </c>
      <c r="G1429" s="181">
        <v>1.8611</v>
      </c>
      <c r="H1429" s="181">
        <v>1.048</v>
      </c>
      <c r="I1429" s="181">
        <v>2.1896</v>
      </c>
      <c r="J1429" s="181">
        <v>3.5379999999999998</v>
      </c>
      <c r="K1429" s="181">
        <v>-1.0677000000000001</v>
      </c>
      <c r="L1429" s="181">
        <v>-1.0443</v>
      </c>
      <c r="M1429" s="181">
        <v>15.206099999999999</v>
      </c>
      <c r="N1429" s="181">
        <v>30.1404</v>
      </c>
      <c r="O1429" s="181">
        <v>22.4922</v>
      </c>
      <c r="P1429" s="181">
        <v>16.622499999999999</v>
      </c>
      <c r="Q1429" s="181">
        <v>16.962399999999999</v>
      </c>
      <c r="R1429" s="181">
        <v>56.693399999999997</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1104</v>
      </c>
      <c r="B1430" s="177" t="s">
        <v>1137</v>
      </c>
      <c r="C1430" s="177">
        <v>125307</v>
      </c>
      <c r="D1430" s="180">
        <v>44651</v>
      </c>
      <c r="E1430" s="181">
        <v>46.88</v>
      </c>
      <c r="F1430" s="181">
        <v>0.14949999999999999</v>
      </c>
      <c r="G1430" s="181">
        <v>2.2465000000000002</v>
      </c>
      <c r="H1430" s="181">
        <v>1.3183</v>
      </c>
      <c r="I1430" s="181">
        <v>1.9352</v>
      </c>
      <c r="J1430" s="181">
        <v>3.8776999999999999</v>
      </c>
      <c r="K1430" s="181">
        <v>-4.4046000000000003</v>
      </c>
      <c r="L1430" s="181">
        <v>1.0563</v>
      </c>
      <c r="M1430" s="181">
        <v>17.346699999999998</v>
      </c>
      <c r="N1430" s="181">
        <v>37.760800000000003</v>
      </c>
      <c r="O1430" s="181">
        <v>34.3414</v>
      </c>
      <c r="P1430" s="181">
        <v>20.3477</v>
      </c>
      <c r="Q1430" s="181">
        <v>20.375</v>
      </c>
      <c r="R1430" s="181">
        <v>74.645300000000006</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1104</v>
      </c>
      <c r="B1431" s="177" t="s">
        <v>1138</v>
      </c>
      <c r="C1431" s="177">
        <v>125305</v>
      </c>
      <c r="D1431" s="180">
        <v>44651</v>
      </c>
      <c r="E1431" s="181">
        <v>42.32</v>
      </c>
      <c r="F1431" s="181">
        <v>0.16569999999999999</v>
      </c>
      <c r="G1431" s="181">
        <v>2.2469000000000001</v>
      </c>
      <c r="H1431" s="181">
        <v>1.2925</v>
      </c>
      <c r="I1431" s="181">
        <v>1.8776999999999999</v>
      </c>
      <c r="J1431" s="181">
        <v>3.7254999999999998</v>
      </c>
      <c r="K1431" s="181">
        <v>-4.7919</v>
      </c>
      <c r="L1431" s="181">
        <v>0.18940000000000001</v>
      </c>
      <c r="M1431" s="181">
        <v>15.754899999999999</v>
      </c>
      <c r="N1431" s="181">
        <v>35.250900000000001</v>
      </c>
      <c r="O1431" s="181">
        <v>32.062899999999999</v>
      </c>
      <c r="P1431" s="181">
        <v>18.3476</v>
      </c>
      <c r="Q1431" s="181">
        <v>18.9055</v>
      </c>
      <c r="R1431" s="181">
        <v>71.491399999999999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1104</v>
      </c>
      <c r="B1432" s="177" t="s">
        <v>1139</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1104</v>
      </c>
      <c r="B1433" s="177" t="s">
        <v>1140</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1104</v>
      </c>
      <c r="B1434" s="177" t="s">
        <v>1141</v>
      </c>
      <c r="C1434" s="177">
        <v>101065</v>
      </c>
      <c r="D1434" s="180">
        <v>44651</v>
      </c>
      <c r="E1434" s="181">
        <v>127.0534</v>
      </c>
      <c r="F1434" s="181">
        <v>1.0085</v>
      </c>
      <c r="G1434" s="181">
        <v>4.2367999999999997</v>
      </c>
      <c r="H1434" s="181">
        <v>4.2679999999999998</v>
      </c>
      <c r="I1434" s="181">
        <v>7.7705000000000002</v>
      </c>
      <c r="J1434" s="181">
        <v>11.6412</v>
      </c>
      <c r="K1434" s="181">
        <v>7.7690000000000001</v>
      </c>
      <c r="L1434" s="181">
        <v>12.218</v>
      </c>
      <c r="M1434" s="181">
        <v>21.3706</v>
      </c>
      <c r="N1434" s="181">
        <v>48.906100000000002</v>
      </c>
      <c r="O1434" s="181">
        <v>29.677900000000001</v>
      </c>
      <c r="P1434" s="181">
        <v>21.366099999999999</v>
      </c>
      <c r="Q1434" s="181">
        <v>12.800599999999999</v>
      </c>
      <c r="R1434" s="181">
        <v>71.394599999999997</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1104</v>
      </c>
      <c r="B1435" s="177" t="s">
        <v>1142</v>
      </c>
      <c r="C1435" s="177">
        <v>120841</v>
      </c>
      <c r="D1435" s="180">
        <v>44651</v>
      </c>
      <c r="E1435" s="181">
        <v>135.68360000000001</v>
      </c>
      <c r="F1435" s="181">
        <v>1.0142</v>
      </c>
      <c r="G1435" s="181">
        <v>4.2542999999999997</v>
      </c>
      <c r="H1435" s="181">
        <v>4.3089000000000004</v>
      </c>
      <c r="I1435" s="181">
        <v>7.8547000000000002</v>
      </c>
      <c r="J1435" s="181">
        <v>11.828900000000001</v>
      </c>
      <c r="K1435" s="181">
        <v>8.3036999999999992</v>
      </c>
      <c r="L1435" s="181">
        <v>13.4123</v>
      </c>
      <c r="M1435" s="181">
        <v>23.314</v>
      </c>
      <c r="N1435" s="181">
        <v>52.380499999999998</v>
      </c>
      <c r="O1435" s="181">
        <v>32.0291</v>
      </c>
      <c r="P1435" s="181">
        <v>22.8443</v>
      </c>
      <c r="Q1435" s="181">
        <v>17.5014</v>
      </c>
      <c r="R1435" s="181">
        <v>74.792699999999996</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1104</v>
      </c>
      <c r="B1436" s="177" t="s">
        <v>1143</v>
      </c>
      <c r="C1436" s="177">
        <v>119716</v>
      </c>
      <c r="D1436" s="180">
        <v>44651</v>
      </c>
      <c r="E1436" s="181">
        <v>148.41849999999999</v>
      </c>
      <c r="F1436" s="181">
        <v>0.16889999999999999</v>
      </c>
      <c r="G1436" s="181">
        <v>2.0697000000000001</v>
      </c>
      <c r="H1436" s="181">
        <v>1.7038</v>
      </c>
      <c r="I1436" s="181">
        <v>1.7715000000000001</v>
      </c>
      <c r="J1436" s="181">
        <v>2.3054999999999999</v>
      </c>
      <c r="K1436" s="181">
        <v>-3.1480999999999999</v>
      </c>
      <c r="L1436" s="181">
        <v>3.2317999999999998</v>
      </c>
      <c r="M1436" s="181">
        <v>14.4483</v>
      </c>
      <c r="N1436" s="181">
        <v>27.669899999999998</v>
      </c>
      <c r="O1436" s="181">
        <v>23.125800000000002</v>
      </c>
      <c r="P1436" s="181">
        <v>14.0839</v>
      </c>
      <c r="Q1436" s="181">
        <v>19.838899999999999</v>
      </c>
      <c r="R1436" s="181">
        <v>62.833199999999998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1104</v>
      </c>
      <c r="B1437" s="177" t="s">
        <v>1144</v>
      </c>
      <c r="C1437" s="177">
        <v>102941</v>
      </c>
      <c r="D1437" s="180">
        <v>44651</v>
      </c>
      <c r="E1437" s="181">
        <v>136.27549999999999</v>
      </c>
      <c r="F1437" s="181">
        <v>0.16600000000000001</v>
      </c>
      <c r="G1437" s="181">
        <v>2.0611000000000002</v>
      </c>
      <c r="H1437" s="181">
        <v>1.6839</v>
      </c>
      <c r="I1437" s="181">
        <v>1.7344999999999999</v>
      </c>
      <c r="J1437" s="181">
        <v>2.2158000000000002</v>
      </c>
      <c r="K1437" s="181">
        <v>-3.3765000000000001</v>
      </c>
      <c r="L1437" s="181">
        <v>2.7621000000000002</v>
      </c>
      <c r="M1437" s="181">
        <v>13.6732</v>
      </c>
      <c r="N1437" s="181">
        <v>26.5092</v>
      </c>
      <c r="O1437" s="181">
        <v>22.047499999999999</v>
      </c>
      <c r="P1437" s="181">
        <v>12.987399999999999</v>
      </c>
      <c r="Q1437" s="181">
        <v>16.5913</v>
      </c>
      <c r="R1437" s="181">
        <v>61.375799999999998</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1104</v>
      </c>
      <c r="B1438" s="177" t="s">
        <v>1145</v>
      </c>
      <c r="C1438" s="177">
        <v>101539</v>
      </c>
      <c r="D1438" s="180">
        <v>44651</v>
      </c>
      <c r="E1438" s="181">
        <v>696.20500000000004</v>
      </c>
      <c r="F1438" s="181">
        <v>-2.9700000000000001E-2</v>
      </c>
      <c r="G1438" s="181">
        <v>1.5638000000000001</v>
      </c>
      <c r="H1438" s="181">
        <v>1.1126</v>
      </c>
      <c r="I1438" s="181">
        <v>1.4401999999999999</v>
      </c>
      <c r="J1438" s="181">
        <v>2.9651000000000001</v>
      </c>
      <c r="K1438" s="181">
        <v>-1.9849000000000001</v>
      </c>
      <c r="L1438" s="181">
        <v>-1.2773000000000001</v>
      </c>
      <c r="M1438" s="181">
        <v>9.7788000000000004</v>
      </c>
      <c r="N1438" s="181">
        <v>21.064499999999999</v>
      </c>
      <c r="O1438" s="181">
        <v>13.9513</v>
      </c>
      <c r="P1438" s="181">
        <v>9.3762000000000008</v>
      </c>
      <c r="Q1438" s="181">
        <v>24.017099999999999</v>
      </c>
      <c r="R1438" s="181">
        <v>45.47</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1104</v>
      </c>
      <c r="B1439" s="177" t="s">
        <v>1146</v>
      </c>
      <c r="C1439" s="177">
        <v>119581</v>
      </c>
      <c r="D1439" s="180">
        <v>44651</v>
      </c>
      <c r="E1439" s="181">
        <v>738.97379999999998</v>
      </c>
      <c r="F1439" s="181">
        <v>-2.7099999999999999E-2</v>
      </c>
      <c r="G1439" s="181">
        <v>1.5717000000000001</v>
      </c>
      <c r="H1439" s="181">
        <v>1.1309</v>
      </c>
      <c r="I1439" s="181">
        <v>1.4772000000000001</v>
      </c>
      <c r="J1439" s="181">
        <v>3.0468000000000002</v>
      </c>
      <c r="K1439" s="181">
        <v>-1.7585999999999999</v>
      </c>
      <c r="L1439" s="181">
        <v>-0.85599999999999998</v>
      </c>
      <c r="M1439" s="181">
        <v>10.458</v>
      </c>
      <c r="N1439" s="181">
        <v>22.0868</v>
      </c>
      <c r="O1439" s="181">
        <v>14.8748</v>
      </c>
      <c r="P1439" s="181">
        <v>10.243499999999999</v>
      </c>
      <c r="Q1439" s="181">
        <v>16.946200000000001</v>
      </c>
      <c r="R1439" s="181">
        <v>46.668100000000003</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1104</v>
      </c>
      <c r="B1440" s="177" t="s">
        <v>1147</v>
      </c>
      <c r="C1440" s="177">
        <v>102328</v>
      </c>
      <c r="D1440" s="180">
        <v>44651</v>
      </c>
      <c r="E1440" s="181">
        <v>240.80600000000001</v>
      </c>
      <c r="F1440" s="181">
        <v>0.14829999999999999</v>
      </c>
      <c r="G1440" s="181">
        <v>1.7257</v>
      </c>
      <c r="H1440" s="181">
        <v>0.91900000000000004</v>
      </c>
      <c r="I1440" s="181">
        <v>0.98409999999999997</v>
      </c>
      <c r="J1440" s="181">
        <v>4.32</v>
      </c>
      <c r="K1440" s="181">
        <v>-2.0135999999999998</v>
      </c>
      <c r="L1440" s="181">
        <v>0.34810000000000002</v>
      </c>
      <c r="M1440" s="181">
        <v>10.464700000000001</v>
      </c>
      <c r="N1440" s="181">
        <v>22.829599999999999</v>
      </c>
      <c r="O1440" s="181">
        <v>19.533000000000001</v>
      </c>
      <c r="P1440" s="181">
        <v>14.826000000000001</v>
      </c>
      <c r="Q1440" s="181">
        <v>12.1396</v>
      </c>
      <c r="R1440" s="181">
        <v>49.458300000000001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1104</v>
      </c>
      <c r="B1441" s="177" t="s">
        <v>1148</v>
      </c>
      <c r="C1441" s="177">
        <v>119178</v>
      </c>
      <c r="D1441" s="180">
        <v>44651</v>
      </c>
      <c r="E1441" s="181">
        <v>263.04969999999997</v>
      </c>
      <c r="F1441" s="181">
        <v>0.1517</v>
      </c>
      <c r="G1441" s="181">
        <v>1.7371000000000001</v>
      </c>
      <c r="H1441" s="181">
        <v>0.93989999999999996</v>
      </c>
      <c r="I1441" s="181">
        <v>1.0286999999999999</v>
      </c>
      <c r="J1441" s="181">
        <v>4.4302000000000001</v>
      </c>
      <c r="K1441" s="181">
        <v>-1.7094</v>
      </c>
      <c r="L1441" s="181">
        <v>0.9758</v>
      </c>
      <c r="M1441" s="181">
        <v>11.500999999999999</v>
      </c>
      <c r="N1441" s="181">
        <v>24.354399999999998</v>
      </c>
      <c r="O1441" s="181">
        <v>21.134499999999999</v>
      </c>
      <c r="P1441" s="181">
        <v>16.145600000000002</v>
      </c>
      <c r="Q1441" s="181">
        <v>19.845700000000001</v>
      </c>
      <c r="R1441" s="181">
        <v>51.312399999999997</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1104</v>
      </c>
      <c r="B1442" s="177" t="s">
        <v>1149</v>
      </c>
      <c r="C1442" s="177">
        <v>118872</v>
      </c>
      <c r="D1442" s="180">
        <v>44651</v>
      </c>
      <c r="E1442" s="181">
        <v>75.900000000000006</v>
      </c>
      <c r="F1442" s="181">
        <v>0.56979999999999997</v>
      </c>
      <c r="G1442" s="181">
        <v>2.7898000000000001</v>
      </c>
      <c r="H1442" s="181">
        <v>2.5537000000000001</v>
      </c>
      <c r="I1442" s="181">
        <v>3.4060000000000001</v>
      </c>
      <c r="J1442" s="181">
        <v>7.2034000000000002</v>
      </c>
      <c r="K1442" s="181">
        <v>0.43669999999999998</v>
      </c>
      <c r="L1442" s="181">
        <v>-1.7603</v>
      </c>
      <c r="M1442" s="181">
        <v>6.1984000000000004</v>
      </c>
      <c r="N1442" s="181">
        <v>20.018999999999998</v>
      </c>
      <c r="O1442" s="181">
        <v>18.917400000000001</v>
      </c>
      <c r="P1442" s="181">
        <v>14.9521</v>
      </c>
      <c r="Q1442" s="181">
        <v>17.039300000000001</v>
      </c>
      <c r="R1442" s="181">
        <v>44.659599999999998</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1104</v>
      </c>
      <c r="B1443" s="177" t="s">
        <v>1150</v>
      </c>
      <c r="C1443" s="177">
        <v>100477</v>
      </c>
      <c r="D1443" s="180">
        <v>44651</v>
      </c>
      <c r="E1443" s="181">
        <v>72.78</v>
      </c>
      <c r="F1443" s="181">
        <v>0.5665</v>
      </c>
      <c r="G1443" s="181">
        <v>2.7820999999999998</v>
      </c>
      <c r="H1443" s="181">
        <v>2.5503999999999998</v>
      </c>
      <c r="I1443" s="181">
        <v>3.3954</v>
      </c>
      <c r="J1443" s="181">
        <v>7.1712999999999996</v>
      </c>
      <c r="K1443" s="181">
        <v>0.34470000000000001</v>
      </c>
      <c r="L1443" s="181">
        <v>-1.927</v>
      </c>
      <c r="M1443" s="181">
        <v>5.9080000000000004</v>
      </c>
      <c r="N1443" s="181">
        <v>19.585899999999999</v>
      </c>
      <c r="O1443" s="181">
        <v>18.443100000000001</v>
      </c>
      <c r="P1443" s="181">
        <v>14.4801</v>
      </c>
      <c r="Q1443" s="181">
        <v>7.4602000000000004</v>
      </c>
      <c r="R1443" s="181">
        <v>44.099299999999999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1104</v>
      </c>
      <c r="B1444" s="177" t="s">
        <v>1151</v>
      </c>
      <c r="C1444" s="177">
        <v>148073</v>
      </c>
      <c r="D1444" s="180">
        <v>44651</v>
      </c>
      <c r="E1444" s="181">
        <v>27.47</v>
      </c>
      <c r="F1444" s="181">
        <v>0.10929999999999999</v>
      </c>
      <c r="G1444" s="181">
        <v>2.3090999999999999</v>
      </c>
      <c r="H1444" s="181">
        <v>1.6277999999999999</v>
      </c>
      <c r="I1444" s="181">
        <v>1.8916999999999999</v>
      </c>
      <c r="J1444" s="181">
        <v>3.3483999999999998</v>
      </c>
      <c r="K1444" s="181">
        <v>-6.0533999999999999</v>
      </c>
      <c r="L1444" s="181">
        <v>-1.6116999999999999</v>
      </c>
      <c r="M1444" s="181">
        <v>11.395</v>
      </c>
      <c r="N1444" s="181">
        <v>28.7254</v>
      </c>
      <c r="O1444" s="181"/>
      <c r="P1444" s="181"/>
      <c r="Q1444" s="181">
        <v>64.835499999999996</v>
      </c>
      <c r="R1444" s="181">
        <v>60.527999999999999</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1104</v>
      </c>
      <c r="B1445" s="177" t="s">
        <v>1152</v>
      </c>
      <c r="C1445" s="177">
        <v>148071</v>
      </c>
      <c r="D1445" s="180">
        <v>44651</v>
      </c>
      <c r="E1445" s="181">
        <v>26.81</v>
      </c>
      <c r="F1445" s="181">
        <v>0.14940000000000001</v>
      </c>
      <c r="G1445" s="181">
        <v>2.3281999999999998</v>
      </c>
      <c r="H1445" s="181">
        <v>1.63</v>
      </c>
      <c r="I1445" s="181">
        <v>1.8616999999999999</v>
      </c>
      <c r="J1445" s="181">
        <v>3.2345000000000002</v>
      </c>
      <c r="K1445" s="181">
        <v>-6.3570000000000002</v>
      </c>
      <c r="L1445" s="181">
        <v>-2.2246999999999999</v>
      </c>
      <c r="M1445" s="181">
        <v>10.283799999999999</v>
      </c>
      <c r="N1445" s="181">
        <v>27.061599999999999</v>
      </c>
      <c r="O1445" s="181"/>
      <c r="P1445" s="181"/>
      <c r="Q1445" s="181">
        <v>62.864699999999999</v>
      </c>
      <c r="R1445" s="181">
        <v>58.587800000000001</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1104</v>
      </c>
      <c r="B1446" s="177" t="s">
        <v>1842</v>
      </c>
      <c r="C1446" s="177">
        <v>120726</v>
      </c>
      <c r="D1446" s="180">
        <v>44651</v>
      </c>
      <c r="E1446" s="181">
        <v>195.56209999999999</v>
      </c>
      <c r="F1446" s="181">
        <v>8.9499999999999996E-2</v>
      </c>
      <c r="G1446" s="181">
        <v>2.0432999999999999</v>
      </c>
      <c r="H1446" s="181">
        <v>1.37</v>
      </c>
      <c r="I1446" s="181">
        <v>1.3873</v>
      </c>
      <c r="J1446" s="181">
        <v>2.5146000000000002</v>
      </c>
      <c r="K1446" s="181">
        <v>-4.6792999999999996</v>
      </c>
      <c r="L1446" s="181">
        <v>-2.0706000000000002</v>
      </c>
      <c r="M1446" s="181">
        <v>10.642099999999999</v>
      </c>
      <c r="N1446" s="181">
        <v>23.839600000000001</v>
      </c>
      <c r="O1446" s="181">
        <v>22.4556</v>
      </c>
      <c r="P1446" s="181">
        <v>14.725</v>
      </c>
      <c r="Q1446" s="181">
        <v>19.956</v>
      </c>
      <c r="R1446" s="181">
        <v>55.7271</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1104</v>
      </c>
      <c r="B1447" s="177" t="s">
        <v>1899</v>
      </c>
      <c r="C1447" s="177">
        <v>120727</v>
      </c>
      <c r="D1447" s="180">
        <v>44651</v>
      </c>
      <c r="E1447" s="181">
        <v>133.36758345099</v>
      </c>
      <c r="F1447" s="181">
        <v>8.9399999999999993E-2</v>
      </c>
      <c r="G1447" s="181">
        <v>2.0434000000000001</v>
      </c>
      <c r="H1447" s="181">
        <v>1.37</v>
      </c>
      <c r="I1447" s="181">
        <v>1.3874</v>
      </c>
      <c r="J1447" s="181">
        <v>2.5146000000000002</v>
      </c>
      <c r="K1447" s="181">
        <v>-4.6791999999999998</v>
      </c>
      <c r="L1447" s="181">
        <v>-2.0706000000000002</v>
      </c>
      <c r="M1447" s="181">
        <v>10.6425</v>
      </c>
      <c r="N1447" s="181">
        <v>23.8401</v>
      </c>
      <c r="O1447" s="181">
        <v>22.457000000000001</v>
      </c>
      <c r="P1447" s="181">
        <v>14.726000000000001</v>
      </c>
      <c r="Q1447" s="181">
        <v>19.9575</v>
      </c>
      <c r="R1447" s="181">
        <v>55.729599999999998</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1104</v>
      </c>
      <c r="B1448" s="177" t="s">
        <v>1843</v>
      </c>
      <c r="C1448" s="177">
        <v>102394</v>
      </c>
      <c r="D1448" s="180">
        <v>44651</v>
      </c>
      <c r="E1448" s="181">
        <v>180.9787</v>
      </c>
      <c r="F1448" s="181">
        <v>8.6300000000000002E-2</v>
      </c>
      <c r="G1448" s="181">
        <v>2.0335999999999999</v>
      </c>
      <c r="H1448" s="181">
        <v>1.3495999999999999</v>
      </c>
      <c r="I1448" s="181">
        <v>1.3458000000000001</v>
      </c>
      <c r="J1448" s="181">
        <v>2.4195000000000002</v>
      </c>
      <c r="K1448" s="181">
        <v>-4.9278000000000004</v>
      </c>
      <c r="L1448" s="181">
        <v>-2.5670999999999999</v>
      </c>
      <c r="M1448" s="181">
        <v>9.81</v>
      </c>
      <c r="N1448" s="181">
        <v>22.628299999999999</v>
      </c>
      <c r="O1448" s="181">
        <v>21.3551</v>
      </c>
      <c r="P1448" s="181">
        <v>13.6877</v>
      </c>
      <c r="Q1448" s="181">
        <v>15.772399999999999</v>
      </c>
      <c r="R1448" s="181">
        <v>54.251899999999999</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1104</v>
      </c>
      <c r="B1449" s="177" t="s">
        <v>1900</v>
      </c>
      <c r="C1449" s="177">
        <v>102393</v>
      </c>
      <c r="D1449" s="180">
        <v>44651</v>
      </c>
      <c r="E1449" s="181">
        <v>198.61515752291399</v>
      </c>
      <c r="F1449" s="181">
        <v>8.6199999999999999E-2</v>
      </c>
      <c r="G1449" s="181">
        <v>2.0335999999999999</v>
      </c>
      <c r="H1449" s="181">
        <v>1.3495999999999999</v>
      </c>
      <c r="I1449" s="181">
        <v>1.3459000000000001</v>
      </c>
      <c r="J1449" s="181">
        <v>2.4196</v>
      </c>
      <c r="K1449" s="181">
        <v>-4.9276999999999997</v>
      </c>
      <c r="L1449" s="181">
        <v>-2.5670999999999999</v>
      </c>
      <c r="M1449" s="181">
        <v>9.81</v>
      </c>
      <c r="N1449" s="181">
        <v>22.628299999999999</v>
      </c>
      <c r="O1449" s="181">
        <v>21.3551</v>
      </c>
      <c r="P1449" s="181">
        <v>13.688000000000001</v>
      </c>
      <c r="Q1449" s="181">
        <v>18.071400000000001</v>
      </c>
      <c r="R1449" s="181">
        <v>54.251899999999999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0.28323269230769232</v>
      </c>
      <c r="G1450" s="183">
        <v>2.0401480769230771</v>
      </c>
      <c r="H1450" s="183">
        <v>1.4425788461538458</v>
      </c>
      <c r="I1450" s="183">
        <v>1.9089423076923073</v>
      </c>
      <c r="J1450" s="183">
        <v>3.9221711538461537</v>
      </c>
      <c r="K1450" s="183">
        <v>-2.5070980769230777</v>
      </c>
      <c r="L1450" s="183">
        <v>-0.75234038461538466</v>
      </c>
      <c r="M1450" s="183">
        <v>10.512180769230769</v>
      </c>
      <c r="N1450" s="183">
        <v>25.160292307692313</v>
      </c>
      <c r="O1450" s="183">
        <v>20.861330434782612</v>
      </c>
      <c r="P1450" s="183">
        <v>14.62468409090909</v>
      </c>
      <c r="Q1450" s="183">
        <v>19.430974999999997</v>
      </c>
      <c r="R1450" s="183">
        <v>53.527247999999993</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0.19155</v>
      </c>
      <c r="G1451" s="183">
        <v>2.0433500000000002</v>
      </c>
      <c r="H1451" s="183">
        <v>1.3722500000000002</v>
      </c>
      <c r="I1451" s="183">
        <v>1.49105</v>
      </c>
      <c r="J1451" s="183">
        <v>3.6948999999999996</v>
      </c>
      <c r="K1451" s="183">
        <v>-2.87025</v>
      </c>
      <c r="L1451" s="183">
        <v>-0.66644999999999999</v>
      </c>
      <c r="M1451" s="183">
        <v>10.56475</v>
      </c>
      <c r="N1451" s="183">
        <v>24.6631</v>
      </c>
      <c r="O1451" s="183">
        <v>21.3551</v>
      </c>
      <c r="P1451" s="183">
        <v>14.282</v>
      </c>
      <c r="Q1451" s="183">
        <v>18.37745</v>
      </c>
      <c r="R1451" s="183">
        <v>53.741599999999998</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1153</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1154</v>
      </c>
      <c r="B1454" s="177" t="s">
        <v>1155</v>
      </c>
      <c r="C1454" s="177">
        <v>101976</v>
      </c>
      <c r="D1454" s="180">
        <v>44651</v>
      </c>
      <c r="E1454" s="181">
        <v>296.2774</v>
      </c>
      <c r="F1454" s="181">
        <v>11.9908</v>
      </c>
      <c r="G1454" s="181">
        <v>7.1208</v>
      </c>
      <c r="H1454" s="181">
        <v>5.9482999999999997</v>
      </c>
      <c r="I1454" s="181">
        <v>5.3409000000000004</v>
      </c>
      <c r="J1454" s="181">
        <v>4.6833</v>
      </c>
      <c r="K1454" s="181">
        <v>4.3224999999999998</v>
      </c>
      <c r="L1454" s="181">
        <v>3.9698000000000002</v>
      </c>
      <c r="M1454" s="181">
        <v>3.9619</v>
      </c>
      <c r="N1454" s="181">
        <v>3.9714999999999998</v>
      </c>
      <c r="O1454" s="181">
        <v>5.7670000000000003</v>
      </c>
      <c r="P1454" s="181">
        <v>6.4972000000000003</v>
      </c>
      <c r="Q1454" s="181">
        <v>6.8141999999999996</v>
      </c>
      <c r="R1454" s="181">
        <v>4.9177999999999997</v>
      </c>
      <c r="S1454" s="124" t="s">
        <v>1905</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1154</v>
      </c>
      <c r="B1455" s="177" t="s">
        <v>1156</v>
      </c>
      <c r="C1455" s="177">
        <v>119511</v>
      </c>
      <c r="D1455" s="180">
        <v>44651</v>
      </c>
      <c r="E1455" s="181">
        <v>298.91050000000001</v>
      </c>
      <c r="F1455" s="181">
        <v>12.1173</v>
      </c>
      <c r="G1455" s="181">
        <v>7.2454000000000001</v>
      </c>
      <c r="H1455" s="181">
        <v>6.069</v>
      </c>
      <c r="I1455" s="181">
        <v>5.4627999999999997</v>
      </c>
      <c r="J1455" s="181">
        <v>4.8055000000000003</v>
      </c>
      <c r="K1455" s="181">
        <v>4.4440999999999997</v>
      </c>
      <c r="L1455" s="181">
        <v>4.0922999999999998</v>
      </c>
      <c r="M1455" s="181">
        <v>4.0839999999999996</v>
      </c>
      <c r="N1455" s="181">
        <v>4.0879000000000003</v>
      </c>
      <c r="O1455" s="181">
        <v>5.8920000000000003</v>
      </c>
      <c r="P1455" s="181">
        <v>6.6250999999999998</v>
      </c>
      <c r="Q1455" s="181">
        <v>7.5388000000000002</v>
      </c>
      <c r="R1455" s="181">
        <v>5.0384000000000002</v>
      </c>
      <c r="S1455" s="124" t="s">
        <v>1905</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1154</v>
      </c>
      <c r="B1456" s="177" t="s">
        <v>1157</v>
      </c>
      <c r="C1456" s="177">
        <v>147567</v>
      </c>
      <c r="D1456" s="180">
        <v>44651</v>
      </c>
      <c r="E1456" s="181">
        <v>1151.7853</v>
      </c>
      <c r="F1456" s="181">
        <v>12.0113</v>
      </c>
      <c r="G1456" s="181">
        <v>7.6738</v>
      </c>
      <c r="H1456" s="181">
        <v>6.0807000000000002</v>
      </c>
      <c r="I1456" s="181">
        <v>5.5937000000000001</v>
      </c>
      <c r="J1456" s="181">
        <v>5.0792999999999999</v>
      </c>
      <c r="K1456" s="181">
        <v>4.4774000000000003</v>
      </c>
      <c r="L1456" s="181">
        <v>4.0819000000000001</v>
      </c>
      <c r="M1456" s="181">
        <v>4.0728999999999997</v>
      </c>
      <c r="N1456" s="181">
        <v>4.0564</v>
      </c>
      <c r="O1456" s="181"/>
      <c r="P1456" s="181"/>
      <c r="Q1456" s="181">
        <v>5.4729999999999999</v>
      </c>
      <c r="R1456" s="181">
        <v>4.8638000000000003</v>
      </c>
      <c r="S1456" s="124" t="s">
        <v>1904</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1154</v>
      </c>
      <c r="B1457" s="177" t="s">
        <v>1158</v>
      </c>
      <c r="C1457" s="177">
        <v>147568</v>
      </c>
      <c r="D1457" s="180">
        <v>44651</v>
      </c>
      <c r="E1457" s="181">
        <v>1147.2526</v>
      </c>
      <c r="F1457" s="181">
        <v>11.851800000000001</v>
      </c>
      <c r="G1457" s="181">
        <v>7.5162000000000004</v>
      </c>
      <c r="H1457" s="181">
        <v>5.9225000000000003</v>
      </c>
      <c r="I1457" s="181">
        <v>5.4356</v>
      </c>
      <c r="J1457" s="181">
        <v>4.9211</v>
      </c>
      <c r="K1457" s="181">
        <v>4.3182999999999998</v>
      </c>
      <c r="L1457" s="181">
        <v>3.9289999999999998</v>
      </c>
      <c r="M1457" s="181">
        <v>3.9180000000000001</v>
      </c>
      <c r="N1457" s="181">
        <v>3.8953000000000002</v>
      </c>
      <c r="O1457" s="181"/>
      <c r="P1457" s="181"/>
      <c r="Q1457" s="181">
        <v>5.3163</v>
      </c>
      <c r="R1457" s="181">
        <v>4.7051999999999996</v>
      </c>
      <c r="S1457" s="124" t="s">
        <v>1904</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1154</v>
      </c>
      <c r="B1458" s="177" t="s">
        <v>2028</v>
      </c>
      <c r="C1458" s="177">
        <v>147377</v>
      </c>
      <c r="D1458" s="180">
        <v>44651</v>
      </c>
      <c r="E1458" s="181">
        <v>1129.1415</v>
      </c>
      <c r="F1458" s="181">
        <v>8.7946000000000009</v>
      </c>
      <c r="G1458" s="181">
        <v>6.2237</v>
      </c>
      <c r="H1458" s="181">
        <v>4.7070999999999996</v>
      </c>
      <c r="I1458" s="181">
        <v>4.1235999999999997</v>
      </c>
      <c r="J1458" s="181">
        <v>3.8169</v>
      </c>
      <c r="K1458" s="181">
        <v>4.0852000000000004</v>
      </c>
      <c r="L1458" s="181">
        <v>3.8433000000000002</v>
      </c>
      <c r="M1458" s="181">
        <v>3.6827000000000001</v>
      </c>
      <c r="N1458" s="181">
        <v>3.4965999999999999</v>
      </c>
      <c r="O1458" s="181"/>
      <c r="P1458" s="181"/>
      <c r="Q1458" s="181">
        <v>4.46</v>
      </c>
      <c r="R1458" s="181">
        <v>3.5592999999999999</v>
      </c>
      <c r="S1458" s="124" t="s">
        <v>1905</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1154</v>
      </c>
      <c r="B1459" s="177" t="s">
        <v>2029</v>
      </c>
      <c r="C1459" s="177">
        <v>147382</v>
      </c>
      <c r="D1459" s="180">
        <v>44651</v>
      </c>
      <c r="E1459" s="181">
        <v>1120.0688</v>
      </c>
      <c r="F1459" s="181">
        <v>8.5854999999999997</v>
      </c>
      <c r="G1459" s="181">
        <v>6.0141999999999998</v>
      </c>
      <c r="H1459" s="181">
        <v>4.4972000000000003</v>
      </c>
      <c r="I1459" s="181">
        <v>3.9138000000000002</v>
      </c>
      <c r="J1459" s="181">
        <v>3.6065</v>
      </c>
      <c r="K1459" s="181">
        <v>3.8736000000000002</v>
      </c>
      <c r="L1459" s="181">
        <v>3.6113</v>
      </c>
      <c r="M1459" s="181">
        <v>3.4274</v>
      </c>
      <c r="N1459" s="181">
        <v>3.2294</v>
      </c>
      <c r="O1459" s="181"/>
      <c r="P1459" s="181"/>
      <c r="Q1459" s="181">
        <v>4.1577000000000002</v>
      </c>
      <c r="R1459" s="181">
        <v>3.2570000000000001</v>
      </c>
      <c r="S1459" s="124" t="s">
        <v>1905</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1154</v>
      </c>
      <c r="B1460" s="177" t="s">
        <v>1159</v>
      </c>
      <c r="C1460" s="177">
        <v>119106</v>
      </c>
      <c r="D1460" s="180">
        <v>44651</v>
      </c>
      <c r="E1460" s="181">
        <v>43.762999999999998</v>
      </c>
      <c r="F1460" s="181">
        <v>16.5214</v>
      </c>
      <c r="G1460" s="181">
        <v>9.3762000000000008</v>
      </c>
      <c r="H1460" s="181">
        <v>5.8448000000000002</v>
      </c>
      <c r="I1460" s="181">
        <v>5.7317</v>
      </c>
      <c r="J1460" s="181">
        <v>4.9170999999999996</v>
      </c>
      <c r="K1460" s="181">
        <v>3.9969999999999999</v>
      </c>
      <c r="L1460" s="181">
        <v>3.7919</v>
      </c>
      <c r="M1460" s="181">
        <v>3.8915999999999999</v>
      </c>
      <c r="N1460" s="181">
        <v>3.9483999999999999</v>
      </c>
      <c r="O1460" s="181">
        <v>5.5349000000000004</v>
      </c>
      <c r="P1460" s="181">
        <v>6.1731999999999996</v>
      </c>
      <c r="Q1460" s="181">
        <v>7.1148999999999996</v>
      </c>
      <c r="R1460" s="181">
        <v>4.7828999999999997</v>
      </c>
      <c r="S1460" s="124" t="s">
        <v>1905</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1154</v>
      </c>
      <c r="B1461" s="177" t="s">
        <v>1160</v>
      </c>
      <c r="C1461" s="177">
        <v>100087</v>
      </c>
      <c r="D1461" s="180">
        <v>44651</v>
      </c>
      <c r="E1461" s="181">
        <v>42.7986</v>
      </c>
      <c r="F1461" s="181">
        <v>16.210999999999999</v>
      </c>
      <c r="G1461" s="181">
        <v>9.1036999999999999</v>
      </c>
      <c r="H1461" s="181">
        <v>5.5980999999999996</v>
      </c>
      <c r="I1461" s="181">
        <v>5.4878999999999998</v>
      </c>
      <c r="J1461" s="181">
        <v>4.6760999999999999</v>
      </c>
      <c r="K1461" s="181">
        <v>3.7547000000000001</v>
      </c>
      <c r="L1461" s="181">
        <v>3.5474999999999999</v>
      </c>
      <c r="M1461" s="181">
        <v>3.6505999999999998</v>
      </c>
      <c r="N1461" s="181">
        <v>3.7101999999999999</v>
      </c>
      <c r="O1461" s="181">
        <v>5.2949000000000002</v>
      </c>
      <c r="P1461" s="181">
        <v>5.9222999999999999</v>
      </c>
      <c r="Q1461" s="181">
        <v>6.6706000000000003</v>
      </c>
      <c r="R1461" s="181">
        <v>4.5498000000000003</v>
      </c>
      <c r="S1461" s="124" t="s">
        <v>1905</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1154</v>
      </c>
      <c r="B1462" s="177" t="s">
        <v>1685</v>
      </c>
      <c r="C1462" s="177">
        <v>140237</v>
      </c>
      <c r="D1462" s="180">
        <v>44651</v>
      </c>
      <c r="E1462" s="181">
        <v>25.276199999999999</v>
      </c>
      <c r="F1462" s="181">
        <v>12.278499999999999</v>
      </c>
      <c r="G1462" s="181">
        <v>6.9353999999999996</v>
      </c>
      <c r="H1462" s="181">
        <v>5.1830999999999996</v>
      </c>
      <c r="I1462" s="181">
        <v>4.9189999999999996</v>
      </c>
      <c r="J1462" s="181">
        <v>4.5124000000000004</v>
      </c>
      <c r="K1462" s="181">
        <v>4.0267999999999997</v>
      </c>
      <c r="L1462" s="181">
        <v>3.7454000000000001</v>
      </c>
      <c r="M1462" s="181">
        <v>3.7993000000000001</v>
      </c>
      <c r="N1462" s="181">
        <v>3.7875000000000001</v>
      </c>
      <c r="O1462" s="181">
        <v>6.8226000000000004</v>
      </c>
      <c r="P1462" s="181">
        <v>6.9051999999999998</v>
      </c>
      <c r="Q1462" s="181">
        <v>7.7295999999999996</v>
      </c>
      <c r="R1462" s="181">
        <v>4.3155000000000001</v>
      </c>
      <c r="S1462" s="124" t="s">
        <v>1905</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1154</v>
      </c>
      <c r="B1463" s="177" t="s">
        <v>1686</v>
      </c>
      <c r="C1463" s="177">
        <v>140230</v>
      </c>
      <c r="D1463" s="180">
        <v>44651</v>
      </c>
      <c r="E1463" s="181">
        <v>20.072399999999998</v>
      </c>
      <c r="F1463" s="181">
        <v>11.4596</v>
      </c>
      <c r="G1463" s="181">
        <v>6.1250999999999998</v>
      </c>
      <c r="H1463" s="181">
        <v>4.3939000000000004</v>
      </c>
      <c r="I1463" s="181">
        <v>4.1369999999999996</v>
      </c>
      <c r="J1463" s="181">
        <v>3.7307000000000001</v>
      </c>
      <c r="K1463" s="181">
        <v>3.2443</v>
      </c>
      <c r="L1463" s="181">
        <v>2.9481999999999999</v>
      </c>
      <c r="M1463" s="181">
        <v>2.9980000000000002</v>
      </c>
      <c r="N1463" s="181">
        <v>2.9866000000000001</v>
      </c>
      <c r="O1463" s="181">
        <v>5.9820000000000002</v>
      </c>
      <c r="P1463" s="181">
        <v>6.2674000000000003</v>
      </c>
      <c r="Q1463" s="181">
        <v>5.1891999999999996</v>
      </c>
      <c r="R1463" s="181">
        <v>3.5154999999999998</v>
      </c>
      <c r="S1463" s="124" t="s">
        <v>1905</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1154</v>
      </c>
      <c r="B1464" s="177" t="s">
        <v>1687</v>
      </c>
      <c r="C1464" s="177">
        <v>140229</v>
      </c>
      <c r="D1464" s="180">
        <v>44651</v>
      </c>
      <c r="E1464" s="181">
        <v>23.453900000000001</v>
      </c>
      <c r="F1464" s="181">
        <v>11.364100000000001</v>
      </c>
      <c r="G1464" s="181">
        <v>6.1242999999999999</v>
      </c>
      <c r="H1464" s="181">
        <v>4.4057000000000004</v>
      </c>
      <c r="I1464" s="181">
        <v>4.1306000000000003</v>
      </c>
      <c r="J1464" s="181">
        <v>3.7267000000000001</v>
      </c>
      <c r="K1464" s="181">
        <v>3.2524999999999999</v>
      </c>
      <c r="L1464" s="181">
        <v>2.9561999999999999</v>
      </c>
      <c r="M1464" s="181">
        <v>3.0044</v>
      </c>
      <c r="N1464" s="181">
        <v>2.9918</v>
      </c>
      <c r="O1464" s="181">
        <v>5.9828000000000001</v>
      </c>
      <c r="P1464" s="181">
        <v>6.1523000000000003</v>
      </c>
      <c r="Q1464" s="181">
        <v>6.3876999999999997</v>
      </c>
      <c r="R1464" s="181">
        <v>3.5169000000000001</v>
      </c>
      <c r="S1464" s="124" t="s">
        <v>1905</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1154</v>
      </c>
      <c r="B1465" s="177" t="s">
        <v>1161</v>
      </c>
      <c r="C1465" s="177">
        <v>101357</v>
      </c>
      <c r="D1465" s="180">
        <v>44651</v>
      </c>
      <c r="E1465" s="181">
        <v>40.369100000000003</v>
      </c>
      <c r="F1465" s="181">
        <v>10.8531</v>
      </c>
      <c r="G1465" s="181">
        <v>7.3582999999999998</v>
      </c>
      <c r="H1465" s="181">
        <v>5.6894999999999998</v>
      </c>
      <c r="I1465" s="181">
        <v>5.1509</v>
      </c>
      <c r="J1465" s="181">
        <v>4.4177</v>
      </c>
      <c r="K1465" s="181">
        <v>3.8435999999999999</v>
      </c>
      <c r="L1465" s="181">
        <v>3.6331000000000002</v>
      </c>
      <c r="M1465" s="181">
        <v>3.7155</v>
      </c>
      <c r="N1465" s="181">
        <v>3.698</v>
      </c>
      <c r="O1465" s="181">
        <v>5.5244</v>
      </c>
      <c r="P1465" s="181">
        <v>6.3209</v>
      </c>
      <c r="Q1465" s="181">
        <v>7.1726999999999999</v>
      </c>
      <c r="R1465" s="181">
        <v>4.4523999999999999</v>
      </c>
      <c r="S1465" s="124" t="s">
        <v>1905</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1154</v>
      </c>
      <c r="B1466" s="177" t="s">
        <v>1162</v>
      </c>
      <c r="C1466" s="177">
        <v>118506</v>
      </c>
      <c r="D1466" s="180">
        <v>44651</v>
      </c>
      <c r="E1466" s="181">
        <v>41.494999999999997</v>
      </c>
      <c r="F1466" s="181">
        <v>10.9986</v>
      </c>
      <c r="G1466" s="181">
        <v>7.5107999999999997</v>
      </c>
      <c r="H1466" s="181">
        <v>5.8498000000000001</v>
      </c>
      <c r="I1466" s="181">
        <v>5.3136999999999999</v>
      </c>
      <c r="J1466" s="181">
        <v>4.5776000000000003</v>
      </c>
      <c r="K1466" s="181">
        <v>4.0063000000000004</v>
      </c>
      <c r="L1466" s="181">
        <v>3.7989000000000002</v>
      </c>
      <c r="M1466" s="181">
        <v>3.8837000000000002</v>
      </c>
      <c r="N1466" s="181">
        <v>3.8675999999999999</v>
      </c>
      <c r="O1466" s="181">
        <v>5.6867000000000001</v>
      </c>
      <c r="P1466" s="181">
        <v>6.4988000000000001</v>
      </c>
      <c r="Q1466" s="181">
        <v>7.6609999999999996</v>
      </c>
      <c r="R1466" s="181">
        <v>4.6173999999999999</v>
      </c>
      <c r="S1466" s="124" t="s">
        <v>1905</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1154</v>
      </c>
      <c r="B1467" s="177" t="s">
        <v>1163</v>
      </c>
      <c r="C1467" s="177">
        <v>101993</v>
      </c>
      <c r="D1467" s="180">
        <v>44651</v>
      </c>
      <c r="E1467" s="181">
        <v>4590.6133</v>
      </c>
      <c r="F1467" s="181">
        <v>12.0609</v>
      </c>
      <c r="G1467" s="181">
        <v>7.66</v>
      </c>
      <c r="H1467" s="181">
        <v>6.0949999999999998</v>
      </c>
      <c r="I1467" s="181">
        <v>5.5945</v>
      </c>
      <c r="J1467" s="181">
        <v>4.7803000000000004</v>
      </c>
      <c r="K1467" s="181">
        <v>4.1822999999999997</v>
      </c>
      <c r="L1467" s="181">
        <v>3.8805999999999998</v>
      </c>
      <c r="M1467" s="181">
        <v>3.8780000000000001</v>
      </c>
      <c r="N1467" s="181">
        <v>3.8923000000000001</v>
      </c>
      <c r="O1467" s="181">
        <v>5.7083000000000004</v>
      </c>
      <c r="P1467" s="181">
        <v>6.3154000000000003</v>
      </c>
      <c r="Q1467" s="181">
        <v>7.0338000000000003</v>
      </c>
      <c r="R1467" s="181">
        <v>4.8715000000000002</v>
      </c>
      <c r="S1467" s="124" t="s">
        <v>1905</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1154</v>
      </c>
      <c r="B1468" s="177" t="s">
        <v>1164</v>
      </c>
      <c r="C1468" s="177">
        <v>119092</v>
      </c>
      <c r="D1468" s="180">
        <v>44651</v>
      </c>
      <c r="E1468" s="181">
        <v>4654.7981</v>
      </c>
      <c r="F1468" s="181">
        <v>12.260999999999999</v>
      </c>
      <c r="G1468" s="181">
        <v>7.8602999999999996</v>
      </c>
      <c r="H1468" s="181">
        <v>6.2953999999999999</v>
      </c>
      <c r="I1468" s="181">
        <v>5.7964000000000002</v>
      </c>
      <c r="J1468" s="181">
        <v>4.9798</v>
      </c>
      <c r="K1468" s="181">
        <v>4.3440000000000003</v>
      </c>
      <c r="L1468" s="181">
        <v>4.0332999999999997</v>
      </c>
      <c r="M1468" s="181">
        <v>4.0289000000000001</v>
      </c>
      <c r="N1468" s="181">
        <v>4.0427999999999997</v>
      </c>
      <c r="O1468" s="181">
        <v>5.8836000000000004</v>
      </c>
      <c r="P1468" s="181">
        <v>6.5064000000000002</v>
      </c>
      <c r="Q1468" s="181">
        <v>7.4261999999999997</v>
      </c>
      <c r="R1468" s="181">
        <v>5.0274000000000001</v>
      </c>
      <c r="S1468" s="124" t="s">
        <v>1905</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1154</v>
      </c>
      <c r="B1469" s="177" t="s">
        <v>1165</v>
      </c>
      <c r="C1469" s="177">
        <v>103633</v>
      </c>
      <c r="D1469" s="180">
        <v>44651</v>
      </c>
      <c r="E1469" s="181">
        <v>304.2355</v>
      </c>
      <c r="F1469" s="181">
        <v>12.769600000000001</v>
      </c>
      <c r="G1469" s="181">
        <v>7.9634</v>
      </c>
      <c r="H1469" s="181">
        <v>6.2047999999999996</v>
      </c>
      <c r="I1469" s="181">
        <v>5.7861000000000002</v>
      </c>
      <c r="J1469" s="181">
        <v>5.0058999999999996</v>
      </c>
      <c r="K1469" s="181">
        <v>4.1256000000000004</v>
      </c>
      <c r="L1469" s="181">
        <v>3.8243999999999998</v>
      </c>
      <c r="M1469" s="181">
        <v>3.8140999999999998</v>
      </c>
      <c r="N1469" s="181">
        <v>3.8092000000000001</v>
      </c>
      <c r="O1469" s="181">
        <v>5.53</v>
      </c>
      <c r="P1469" s="181">
        <v>6.2747000000000002</v>
      </c>
      <c r="Q1469" s="181">
        <v>7.1670999999999996</v>
      </c>
      <c r="R1469" s="181">
        <v>4.7045000000000003</v>
      </c>
      <c r="S1469" s="124" t="s">
        <v>1905</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1154</v>
      </c>
      <c r="B1470" s="177" t="s">
        <v>1166</v>
      </c>
      <c r="C1470" s="177">
        <v>120211</v>
      </c>
      <c r="D1470" s="180">
        <v>44651</v>
      </c>
      <c r="E1470" s="181">
        <v>306.89429999999999</v>
      </c>
      <c r="F1470" s="181">
        <v>12.885</v>
      </c>
      <c r="G1470" s="181">
        <v>8.0808999999999997</v>
      </c>
      <c r="H1470" s="181">
        <v>6.3247</v>
      </c>
      <c r="I1470" s="181">
        <v>5.9065000000000003</v>
      </c>
      <c r="J1470" s="181">
        <v>5.1264000000000003</v>
      </c>
      <c r="K1470" s="181">
        <v>4.2466999999999997</v>
      </c>
      <c r="L1470" s="181">
        <v>3.9466999999999999</v>
      </c>
      <c r="M1470" s="181">
        <v>3.9376000000000002</v>
      </c>
      <c r="N1470" s="181">
        <v>3.9338000000000002</v>
      </c>
      <c r="O1470" s="181">
        <v>5.6558999999999999</v>
      </c>
      <c r="P1470" s="181">
        <v>6.399</v>
      </c>
      <c r="Q1470" s="181">
        <v>7.3742999999999999</v>
      </c>
      <c r="R1470" s="181">
        <v>4.8301999999999996</v>
      </c>
      <c r="S1470" s="124" t="s">
        <v>1905</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1154</v>
      </c>
      <c r="B1471" s="177" t="s">
        <v>1167</v>
      </c>
      <c r="C1471" s="177">
        <v>118384</v>
      </c>
      <c r="D1471" s="180">
        <v>44651</v>
      </c>
      <c r="E1471" s="181">
        <v>34.920699999999997</v>
      </c>
      <c r="F1471" s="181">
        <v>12.1286</v>
      </c>
      <c r="G1471" s="181">
        <v>8.5419999999999998</v>
      </c>
      <c r="H1471" s="181">
        <v>6.7428999999999997</v>
      </c>
      <c r="I1471" s="181">
        <v>5.7089999999999996</v>
      </c>
      <c r="J1471" s="181">
        <v>4.8582999999999998</v>
      </c>
      <c r="K1471" s="181">
        <v>4.2778</v>
      </c>
      <c r="L1471" s="181">
        <v>3.9058000000000002</v>
      </c>
      <c r="M1471" s="181">
        <v>3.831</v>
      </c>
      <c r="N1471" s="181">
        <v>3.7824</v>
      </c>
      <c r="O1471" s="181">
        <v>5.2687999999999997</v>
      </c>
      <c r="P1471" s="181">
        <v>5.9222999999999999</v>
      </c>
      <c r="Q1471" s="181">
        <v>7.3083</v>
      </c>
      <c r="R1471" s="181">
        <v>4.5233999999999996</v>
      </c>
      <c r="S1471" s="124" t="s">
        <v>1905</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1154</v>
      </c>
      <c r="B1472" s="177" t="s">
        <v>1168</v>
      </c>
      <c r="C1472" s="177">
        <v>108756</v>
      </c>
      <c r="D1472" s="180">
        <v>44651</v>
      </c>
      <c r="E1472" s="181">
        <v>32.887900000000002</v>
      </c>
      <c r="F1472" s="181">
        <v>11.5459</v>
      </c>
      <c r="G1472" s="181">
        <v>7.9218999999999999</v>
      </c>
      <c r="H1472" s="181">
        <v>6.0793999999999997</v>
      </c>
      <c r="I1472" s="181">
        <v>5.0435999999999996</v>
      </c>
      <c r="J1472" s="181">
        <v>4.1928999999999998</v>
      </c>
      <c r="K1472" s="181">
        <v>3.6078999999999999</v>
      </c>
      <c r="L1472" s="181">
        <v>3.2294</v>
      </c>
      <c r="M1472" s="181">
        <v>3.1478000000000002</v>
      </c>
      <c r="N1472" s="181">
        <v>3.0901000000000001</v>
      </c>
      <c r="O1472" s="181">
        <v>4.5176999999999996</v>
      </c>
      <c r="P1472" s="181">
        <v>5.2121000000000004</v>
      </c>
      <c r="Q1472" s="181">
        <v>6.4223999999999997</v>
      </c>
      <c r="R1472" s="181">
        <v>3.7770999999999999</v>
      </c>
      <c r="S1472" s="124" t="s">
        <v>1905</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1154</v>
      </c>
      <c r="B1473" s="177" t="s">
        <v>1169</v>
      </c>
      <c r="C1473" s="177">
        <v>144994</v>
      </c>
      <c r="D1473" s="180"/>
      <c r="E1473" s="181"/>
      <c r="F1473" s="181"/>
      <c r="G1473" s="181"/>
      <c r="H1473" s="181"/>
      <c r="I1473" s="181"/>
      <c r="J1473" s="181"/>
      <c r="K1473" s="181"/>
      <c r="L1473" s="181"/>
      <c r="M1473" s="181"/>
      <c r="N1473" s="181"/>
      <c r="O1473" s="181"/>
      <c r="P1473" s="181"/>
      <c r="Q1473" s="181"/>
      <c r="R1473" s="181"/>
      <c r="S1473" s="124" t="s">
        <v>1905</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1154</v>
      </c>
      <c r="B1474" s="177" t="s">
        <v>1170</v>
      </c>
      <c r="C1474" s="177">
        <v>144997</v>
      </c>
      <c r="D1474" s="180"/>
      <c r="E1474" s="181"/>
      <c r="F1474" s="181"/>
      <c r="G1474" s="181"/>
      <c r="H1474" s="181"/>
      <c r="I1474" s="181"/>
      <c r="J1474" s="181"/>
      <c r="K1474" s="181"/>
      <c r="L1474" s="181"/>
      <c r="M1474" s="181"/>
      <c r="N1474" s="181"/>
      <c r="O1474" s="181"/>
      <c r="P1474" s="181"/>
      <c r="Q1474" s="181"/>
      <c r="R1474" s="181"/>
      <c r="S1474" s="124" t="s">
        <v>1905</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1154</v>
      </c>
      <c r="B1475" s="177" t="s">
        <v>1171</v>
      </c>
      <c r="C1475" s="177">
        <v>112123</v>
      </c>
      <c r="D1475" s="180">
        <v>44651</v>
      </c>
      <c r="E1475" s="181">
        <v>2477.3870999999999</v>
      </c>
      <c r="F1475" s="181">
        <v>20.324100000000001</v>
      </c>
      <c r="G1475" s="181">
        <v>11.192299999999999</v>
      </c>
      <c r="H1475" s="181">
        <v>6.6909999999999998</v>
      </c>
      <c r="I1475" s="181">
        <v>6.0263</v>
      </c>
      <c r="J1475" s="181">
        <v>4.6718000000000002</v>
      </c>
      <c r="K1475" s="181">
        <v>3.7869999999999999</v>
      </c>
      <c r="L1475" s="181">
        <v>3.4996</v>
      </c>
      <c r="M1475" s="181">
        <v>3.569</v>
      </c>
      <c r="N1475" s="181">
        <v>3.5676000000000001</v>
      </c>
      <c r="O1475" s="181">
        <v>5.0575999999999999</v>
      </c>
      <c r="P1475" s="181">
        <v>5.9375999999999998</v>
      </c>
      <c r="Q1475" s="181">
        <v>7.4672999999999998</v>
      </c>
      <c r="R1475" s="181">
        <v>4.4138000000000002</v>
      </c>
      <c r="S1475" s="124" t="s">
        <v>1905</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1154</v>
      </c>
      <c r="B1476" s="177" t="s">
        <v>1172</v>
      </c>
      <c r="C1476" s="177">
        <v>120507</v>
      </c>
      <c r="D1476" s="180">
        <v>44651</v>
      </c>
      <c r="E1476" s="181">
        <v>2540.9803000000002</v>
      </c>
      <c r="F1476" s="181">
        <v>20.653500000000001</v>
      </c>
      <c r="G1476" s="181">
        <v>11.5222</v>
      </c>
      <c r="H1476" s="181">
        <v>7.0212000000000003</v>
      </c>
      <c r="I1476" s="181">
        <v>6.3486000000000002</v>
      </c>
      <c r="J1476" s="181">
        <v>5.0239000000000003</v>
      </c>
      <c r="K1476" s="181">
        <v>4.1395999999999997</v>
      </c>
      <c r="L1476" s="181">
        <v>3.8555999999999999</v>
      </c>
      <c r="M1476" s="181">
        <v>3.9279000000000002</v>
      </c>
      <c r="N1476" s="181">
        <v>3.9298999999999999</v>
      </c>
      <c r="O1476" s="181">
        <v>5.3929999999999998</v>
      </c>
      <c r="P1476" s="181">
        <v>6.2470999999999997</v>
      </c>
      <c r="Q1476" s="181">
        <v>7.7549000000000001</v>
      </c>
      <c r="R1476" s="181">
        <v>4.7766999999999999</v>
      </c>
      <c r="S1476" s="124" t="s">
        <v>1905</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1154</v>
      </c>
      <c r="B1477" s="177" t="s">
        <v>1173</v>
      </c>
      <c r="C1477" s="177">
        <v>143598</v>
      </c>
      <c r="D1477" s="180"/>
      <c r="E1477" s="181"/>
      <c r="F1477" s="181"/>
      <c r="G1477" s="181"/>
      <c r="H1477" s="181"/>
      <c r="I1477" s="181"/>
      <c r="J1477" s="181"/>
      <c r="K1477" s="181"/>
      <c r="L1477" s="181"/>
      <c r="M1477" s="181"/>
      <c r="N1477" s="181"/>
      <c r="O1477" s="181"/>
      <c r="P1477" s="181"/>
      <c r="Q1477" s="181"/>
      <c r="R1477" s="181"/>
      <c r="S1477" s="124" t="s">
        <v>1905</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1154</v>
      </c>
      <c r="B1478" s="177" t="s">
        <v>1174</v>
      </c>
      <c r="C1478" s="177">
        <v>143597</v>
      </c>
      <c r="D1478" s="180"/>
      <c r="E1478" s="181"/>
      <c r="F1478" s="181"/>
      <c r="G1478" s="181"/>
      <c r="H1478" s="181"/>
      <c r="I1478" s="181"/>
      <c r="J1478" s="181"/>
      <c r="K1478" s="181"/>
      <c r="L1478" s="181"/>
      <c r="M1478" s="181"/>
      <c r="N1478" s="181"/>
      <c r="O1478" s="181"/>
      <c r="P1478" s="181"/>
      <c r="Q1478" s="181"/>
      <c r="R1478" s="181"/>
      <c r="S1478" s="124" t="s">
        <v>1905</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1154</v>
      </c>
      <c r="B1479" s="177" t="s">
        <v>1175</v>
      </c>
      <c r="C1479" s="177">
        <v>101893</v>
      </c>
      <c r="D1479" s="180">
        <v>44651</v>
      </c>
      <c r="E1479" s="181">
        <v>3600.4965000000002</v>
      </c>
      <c r="F1479" s="181">
        <v>11.253</v>
      </c>
      <c r="G1479" s="181">
        <v>7.3537999999999997</v>
      </c>
      <c r="H1479" s="181">
        <v>6.23</v>
      </c>
      <c r="I1479" s="181">
        <v>5.6753</v>
      </c>
      <c r="J1479" s="181">
        <v>4.8868</v>
      </c>
      <c r="K1479" s="181">
        <v>4.2775999999999996</v>
      </c>
      <c r="L1479" s="181">
        <v>3.9291999999999998</v>
      </c>
      <c r="M1479" s="181">
        <v>3.9241000000000001</v>
      </c>
      <c r="N1479" s="181">
        <v>3.8521999999999998</v>
      </c>
      <c r="O1479" s="181">
        <v>5.3731999999999998</v>
      </c>
      <c r="P1479" s="181">
        <v>6.2081</v>
      </c>
      <c r="Q1479" s="181">
        <v>7.0805999999999996</v>
      </c>
      <c r="R1479" s="181">
        <v>4.4488000000000003</v>
      </c>
      <c r="S1479" s="124" t="s">
        <v>1905</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1154</v>
      </c>
      <c r="B1480" s="177" t="s">
        <v>1176</v>
      </c>
      <c r="C1480" s="177">
        <v>119746</v>
      </c>
      <c r="D1480" s="180">
        <v>44651</v>
      </c>
      <c r="E1480" s="181">
        <v>3620.7121999999999</v>
      </c>
      <c r="F1480" s="181">
        <v>11.330399999999999</v>
      </c>
      <c r="G1480" s="181">
        <v>7.4283999999999999</v>
      </c>
      <c r="H1480" s="181">
        <v>6.3033999999999999</v>
      </c>
      <c r="I1480" s="181">
        <v>5.7488000000000001</v>
      </c>
      <c r="J1480" s="181">
        <v>4.9606000000000003</v>
      </c>
      <c r="K1480" s="181">
        <v>4.3516000000000004</v>
      </c>
      <c r="L1480" s="181">
        <v>4.0042</v>
      </c>
      <c r="M1480" s="181">
        <v>4</v>
      </c>
      <c r="N1480" s="181">
        <v>3.9300999999999999</v>
      </c>
      <c r="O1480" s="181">
        <v>5.4593999999999996</v>
      </c>
      <c r="P1480" s="181">
        <v>6.2826000000000004</v>
      </c>
      <c r="Q1480" s="181">
        <v>7.3305999999999996</v>
      </c>
      <c r="R1480" s="181">
        <v>4.5396000000000001</v>
      </c>
      <c r="S1480" s="124" t="s">
        <v>1905</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1154</v>
      </c>
      <c r="B1481" s="177" t="s">
        <v>1177</v>
      </c>
      <c r="C1481" s="177">
        <v>119431</v>
      </c>
      <c r="D1481" s="180">
        <v>44651</v>
      </c>
      <c r="E1481" s="181">
        <v>33.358782060896999</v>
      </c>
      <c r="F1481" s="181">
        <v>16.911799999999999</v>
      </c>
      <c r="G1481" s="181">
        <v>9.3070000000000004</v>
      </c>
      <c r="H1481" s="181">
        <v>6.6433999999999997</v>
      </c>
      <c r="I1481" s="181">
        <v>5.6860999999999997</v>
      </c>
      <c r="J1481" s="181">
        <v>4.8800999999999997</v>
      </c>
      <c r="K1481" s="181">
        <v>4.1113</v>
      </c>
      <c r="L1481" s="181">
        <v>3.8292999999999999</v>
      </c>
      <c r="M1481" s="181">
        <v>3.7517</v>
      </c>
      <c r="N1481" s="181">
        <v>3.6423000000000001</v>
      </c>
      <c r="O1481" s="181">
        <v>5.5438000000000001</v>
      </c>
      <c r="P1481" s="181">
        <v>6.5441000000000003</v>
      </c>
      <c r="Q1481" s="181">
        <v>7.6681999999999997</v>
      </c>
      <c r="R1481" s="181">
        <v>4.2701000000000002</v>
      </c>
      <c r="S1481" s="124" t="s">
        <v>1905</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1154</v>
      </c>
      <c r="B1482" s="177" t="s">
        <v>1178</v>
      </c>
      <c r="C1482" s="177">
        <v>114216</v>
      </c>
      <c r="D1482" s="180">
        <v>44651</v>
      </c>
      <c r="E1482" s="181">
        <v>32.139343032848402</v>
      </c>
      <c r="F1482" s="181">
        <v>16.530799999999999</v>
      </c>
      <c r="G1482" s="181">
        <v>9.0349000000000004</v>
      </c>
      <c r="H1482" s="181">
        <v>6.6519000000000004</v>
      </c>
      <c r="I1482" s="181">
        <v>5.4623999999999997</v>
      </c>
      <c r="J1482" s="181">
        <v>4.5121000000000002</v>
      </c>
      <c r="K1482" s="181">
        <v>3.6669</v>
      </c>
      <c r="L1482" s="181">
        <v>3.3601999999999999</v>
      </c>
      <c r="M1482" s="181">
        <v>3.2721</v>
      </c>
      <c r="N1482" s="181">
        <v>3.1556999999999999</v>
      </c>
      <c r="O1482" s="181">
        <v>5.0453999999999999</v>
      </c>
      <c r="P1482" s="181">
        <v>6.0307000000000004</v>
      </c>
      <c r="Q1482" s="181">
        <v>7.2640000000000002</v>
      </c>
      <c r="R1482" s="181">
        <v>3.7755999999999998</v>
      </c>
      <c r="S1482" s="124" t="s">
        <v>1905</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1154</v>
      </c>
      <c r="B1483" s="177" t="s">
        <v>1179</v>
      </c>
      <c r="C1483" s="177">
        <v>103048</v>
      </c>
      <c r="D1483" s="180">
        <v>44651</v>
      </c>
      <c r="E1483" s="181">
        <v>3321.5025999999998</v>
      </c>
      <c r="F1483" s="181">
        <v>10.715199999999999</v>
      </c>
      <c r="G1483" s="181">
        <v>7.4165999999999999</v>
      </c>
      <c r="H1483" s="181">
        <v>6.3952999999999998</v>
      </c>
      <c r="I1483" s="181">
        <v>5.7695999999999996</v>
      </c>
      <c r="J1483" s="181">
        <v>4.9230999999999998</v>
      </c>
      <c r="K1483" s="181">
        <v>4.4241999999999999</v>
      </c>
      <c r="L1483" s="181">
        <v>4.0412999999999997</v>
      </c>
      <c r="M1483" s="181">
        <v>3.9786999999999999</v>
      </c>
      <c r="N1483" s="181">
        <v>3.9235000000000002</v>
      </c>
      <c r="O1483" s="181">
        <v>5.5621</v>
      </c>
      <c r="P1483" s="181">
        <v>6.34</v>
      </c>
      <c r="Q1483" s="181">
        <v>7.4055999999999997</v>
      </c>
      <c r="R1483" s="181">
        <v>4.6596000000000002</v>
      </c>
      <c r="S1483" s="124" t="s">
        <v>1905</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1154</v>
      </c>
      <c r="B1484" s="177" t="s">
        <v>1180</v>
      </c>
      <c r="C1484" s="177">
        <v>118719</v>
      </c>
      <c r="D1484" s="180">
        <v>44651</v>
      </c>
      <c r="E1484" s="181">
        <v>3350.5641000000001</v>
      </c>
      <c r="F1484" s="181">
        <v>10.933999999999999</v>
      </c>
      <c r="G1484" s="181">
        <v>7.6355000000000004</v>
      </c>
      <c r="H1484" s="181">
        <v>6.6142000000000003</v>
      </c>
      <c r="I1484" s="181">
        <v>5.9461000000000004</v>
      </c>
      <c r="J1484" s="181">
        <v>5.0580999999999996</v>
      </c>
      <c r="K1484" s="181">
        <v>4.5373000000000001</v>
      </c>
      <c r="L1484" s="181">
        <v>4.1493000000000002</v>
      </c>
      <c r="M1484" s="181">
        <v>4.0857000000000001</v>
      </c>
      <c r="N1484" s="181">
        <v>4.0305</v>
      </c>
      <c r="O1484" s="181">
        <v>5.6685999999999996</v>
      </c>
      <c r="P1484" s="181">
        <v>6.4470000000000001</v>
      </c>
      <c r="Q1484" s="181">
        <v>7.4066000000000001</v>
      </c>
      <c r="R1484" s="181">
        <v>4.7659000000000002</v>
      </c>
      <c r="S1484" s="124" t="s">
        <v>1905</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1154</v>
      </c>
      <c r="B1485" s="177" t="s">
        <v>1181</v>
      </c>
      <c r="C1485" s="177">
        <v>148161</v>
      </c>
      <c r="D1485" s="180">
        <v>44651</v>
      </c>
      <c r="E1485" s="181">
        <v>1094.2248</v>
      </c>
      <c r="F1485" s="181">
        <v>7.6102999999999996</v>
      </c>
      <c r="G1485" s="181">
        <v>6.2920999999999996</v>
      </c>
      <c r="H1485" s="181">
        <v>6.2012999999999998</v>
      </c>
      <c r="I1485" s="181">
        <v>5.4275000000000002</v>
      </c>
      <c r="J1485" s="181">
        <v>4.7058999999999997</v>
      </c>
      <c r="K1485" s="181">
        <v>4.2511999999999999</v>
      </c>
      <c r="L1485" s="181">
        <v>3.9401999999999999</v>
      </c>
      <c r="M1485" s="181">
        <v>4.0182000000000002</v>
      </c>
      <c r="N1485" s="181">
        <v>3.9241999999999999</v>
      </c>
      <c r="O1485" s="181"/>
      <c r="P1485" s="181"/>
      <c r="Q1485" s="181">
        <v>4.4493999999999998</v>
      </c>
      <c r="R1485" s="181">
        <v>4.4482999999999997</v>
      </c>
      <c r="S1485" s="124" t="s">
        <v>1905</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1154</v>
      </c>
      <c r="B1486" s="177" t="s">
        <v>1182</v>
      </c>
      <c r="C1486" s="177">
        <v>148159</v>
      </c>
      <c r="D1486" s="180">
        <v>44651</v>
      </c>
      <c r="E1486" s="181">
        <v>1075.0932</v>
      </c>
      <c r="F1486" s="181">
        <v>7.0223000000000004</v>
      </c>
      <c r="G1486" s="181">
        <v>5.6996000000000002</v>
      </c>
      <c r="H1486" s="181">
        <v>5.6097999999999999</v>
      </c>
      <c r="I1486" s="181">
        <v>4.8361999999999998</v>
      </c>
      <c r="J1486" s="181">
        <v>4.1124000000000001</v>
      </c>
      <c r="K1486" s="181">
        <v>3.5268999999999999</v>
      </c>
      <c r="L1486" s="181">
        <v>3.1265999999999998</v>
      </c>
      <c r="M1486" s="181">
        <v>3.1677</v>
      </c>
      <c r="N1486" s="181">
        <v>3.0489999999999999</v>
      </c>
      <c r="O1486" s="181"/>
      <c r="P1486" s="181"/>
      <c r="Q1486" s="181">
        <v>3.5625</v>
      </c>
      <c r="R1486" s="181">
        <v>3.5501999999999998</v>
      </c>
      <c r="S1486" s="124" t="s">
        <v>1905</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1154</v>
      </c>
      <c r="B1487" s="177" t="s">
        <v>1183</v>
      </c>
      <c r="C1487" s="177">
        <v>103464</v>
      </c>
      <c r="D1487" s="180"/>
      <c r="E1487" s="181"/>
      <c r="F1487" s="181"/>
      <c r="G1487" s="181"/>
      <c r="H1487" s="181"/>
      <c r="I1487" s="181"/>
      <c r="J1487" s="181"/>
      <c r="K1487" s="181"/>
      <c r="L1487" s="181"/>
      <c r="M1487" s="181"/>
      <c r="N1487" s="181"/>
      <c r="O1487" s="181"/>
      <c r="P1487" s="181"/>
      <c r="Q1487" s="181"/>
      <c r="R1487" s="181"/>
      <c r="S1487" s="124" t="s">
        <v>1904</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1154</v>
      </c>
      <c r="B1488" s="177" t="s">
        <v>1184</v>
      </c>
      <c r="C1488" s="177">
        <v>120845</v>
      </c>
      <c r="D1488" s="180"/>
      <c r="E1488" s="181"/>
      <c r="F1488" s="181"/>
      <c r="G1488" s="181"/>
      <c r="H1488" s="181"/>
      <c r="I1488" s="181"/>
      <c r="J1488" s="181"/>
      <c r="K1488" s="181"/>
      <c r="L1488" s="181"/>
      <c r="M1488" s="181"/>
      <c r="N1488" s="181"/>
      <c r="O1488" s="181"/>
      <c r="P1488" s="181"/>
      <c r="Q1488" s="181"/>
      <c r="R1488" s="181"/>
      <c r="S1488" s="124" t="s">
        <v>1904</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1154</v>
      </c>
      <c r="B1489" s="177" t="s">
        <v>1185</v>
      </c>
      <c r="C1489" s="177">
        <v>119821</v>
      </c>
      <c r="D1489" s="180">
        <v>44651</v>
      </c>
      <c r="E1489" s="181">
        <v>35.561399999999999</v>
      </c>
      <c r="F1489" s="181">
        <v>10.882999999999999</v>
      </c>
      <c r="G1489" s="181">
        <v>7.5658000000000003</v>
      </c>
      <c r="H1489" s="181">
        <v>6.2244000000000002</v>
      </c>
      <c r="I1489" s="181">
        <v>5.5396000000000001</v>
      </c>
      <c r="J1489" s="181">
        <v>4.9306999999999999</v>
      </c>
      <c r="K1489" s="181">
        <v>4.3875000000000002</v>
      </c>
      <c r="L1489" s="181">
        <v>4.0362999999999998</v>
      </c>
      <c r="M1489" s="181">
        <v>4.0303000000000004</v>
      </c>
      <c r="N1489" s="181">
        <v>3.9935</v>
      </c>
      <c r="O1489" s="181">
        <v>5.7702999999999998</v>
      </c>
      <c r="P1489" s="181">
        <v>6.4965000000000002</v>
      </c>
      <c r="Q1489" s="181">
        <v>7.7267999999999999</v>
      </c>
      <c r="R1489" s="181">
        <v>4.8186</v>
      </c>
      <c r="S1489" s="124" t="s">
        <v>1905</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1154</v>
      </c>
      <c r="B1490" s="177" t="s">
        <v>1186</v>
      </c>
      <c r="C1490" s="177">
        <v>102503</v>
      </c>
      <c r="D1490" s="180">
        <v>44651</v>
      </c>
      <c r="E1490" s="181">
        <v>33.692700000000002</v>
      </c>
      <c r="F1490" s="181">
        <v>10.402799999999999</v>
      </c>
      <c r="G1490" s="181">
        <v>7.0457000000000001</v>
      </c>
      <c r="H1490" s="181">
        <v>5.7013999999999996</v>
      </c>
      <c r="I1490" s="181">
        <v>5.0239000000000003</v>
      </c>
      <c r="J1490" s="181">
        <v>4.4020999999999999</v>
      </c>
      <c r="K1490" s="181">
        <v>3.8532000000000002</v>
      </c>
      <c r="L1490" s="181">
        <v>3.4967999999999999</v>
      </c>
      <c r="M1490" s="181">
        <v>3.4851000000000001</v>
      </c>
      <c r="N1490" s="181">
        <v>3.4434999999999998</v>
      </c>
      <c r="O1490" s="181">
        <v>5.1894999999999998</v>
      </c>
      <c r="P1490" s="181">
        <v>5.8529</v>
      </c>
      <c r="Q1490" s="181">
        <v>7.0940000000000003</v>
      </c>
      <c r="R1490" s="181">
        <v>4.2575000000000003</v>
      </c>
      <c r="S1490" s="124" t="s">
        <v>1905</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1154</v>
      </c>
      <c r="B1491" s="177" t="s">
        <v>1187</v>
      </c>
      <c r="C1491" s="177">
        <v>145050</v>
      </c>
      <c r="D1491" s="180">
        <v>44651</v>
      </c>
      <c r="E1491" s="181">
        <v>12.1218</v>
      </c>
      <c r="F1491" s="181">
        <v>5.4207999999999998</v>
      </c>
      <c r="G1491" s="181">
        <v>3.9157000000000002</v>
      </c>
      <c r="H1491" s="181">
        <v>4.3913000000000002</v>
      </c>
      <c r="I1491" s="181">
        <v>4.7618999999999998</v>
      </c>
      <c r="J1491" s="181">
        <v>4.1231</v>
      </c>
      <c r="K1491" s="181">
        <v>3.6627999999999998</v>
      </c>
      <c r="L1491" s="181">
        <v>3.4670999999999998</v>
      </c>
      <c r="M1491" s="181">
        <v>3.532</v>
      </c>
      <c r="N1491" s="181">
        <v>3.5148999999999999</v>
      </c>
      <c r="O1491" s="181">
        <v>5.1031000000000004</v>
      </c>
      <c r="P1491" s="181"/>
      <c r="Q1491" s="181">
        <v>5.6313000000000004</v>
      </c>
      <c r="R1491" s="181">
        <v>4.0236000000000001</v>
      </c>
      <c r="S1491" s="124" t="s">
        <v>1905</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1154</v>
      </c>
      <c r="B1492" s="177" t="s">
        <v>1188</v>
      </c>
      <c r="C1492" s="177">
        <v>145042</v>
      </c>
      <c r="D1492" s="180">
        <v>44651</v>
      </c>
      <c r="E1492" s="181">
        <v>12.081300000000001</v>
      </c>
      <c r="F1492" s="181">
        <v>5.1368</v>
      </c>
      <c r="G1492" s="181">
        <v>3.8281000000000001</v>
      </c>
      <c r="H1492" s="181">
        <v>4.2763</v>
      </c>
      <c r="I1492" s="181">
        <v>4.6696</v>
      </c>
      <c r="J1492" s="181">
        <v>4.0289999999999999</v>
      </c>
      <c r="K1492" s="181">
        <v>3.5693000000000001</v>
      </c>
      <c r="L1492" s="181">
        <v>3.3759000000000001</v>
      </c>
      <c r="M1492" s="181">
        <v>3.4397000000000002</v>
      </c>
      <c r="N1492" s="181">
        <v>3.4304999999999999</v>
      </c>
      <c r="O1492" s="181">
        <v>5.0129999999999999</v>
      </c>
      <c r="P1492" s="181"/>
      <c r="Q1492" s="181">
        <v>5.5307000000000004</v>
      </c>
      <c r="R1492" s="181">
        <v>3.9527000000000001</v>
      </c>
      <c r="S1492" s="124" t="s">
        <v>1905</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1154</v>
      </c>
      <c r="B1493" s="177" t="s">
        <v>1189</v>
      </c>
      <c r="C1493" s="177">
        <v>119424</v>
      </c>
      <c r="D1493" s="180">
        <v>44651</v>
      </c>
      <c r="E1493" s="181">
        <v>3825.3542000000002</v>
      </c>
      <c r="F1493" s="181">
        <v>14.3171</v>
      </c>
      <c r="G1493" s="181">
        <v>9.3964999999999996</v>
      </c>
      <c r="H1493" s="181">
        <v>7.5361000000000002</v>
      </c>
      <c r="I1493" s="181">
        <v>6.6295999999999999</v>
      </c>
      <c r="J1493" s="181">
        <v>5.4598000000000004</v>
      </c>
      <c r="K1493" s="181">
        <v>4.6513</v>
      </c>
      <c r="L1493" s="181">
        <v>4.2409999999999997</v>
      </c>
      <c r="M1493" s="181">
        <v>4.2305000000000001</v>
      </c>
      <c r="N1493" s="181">
        <v>4.2366999999999999</v>
      </c>
      <c r="O1493" s="181">
        <v>5.8606999999999996</v>
      </c>
      <c r="P1493" s="181">
        <v>4.9810999999999996</v>
      </c>
      <c r="Q1493" s="181">
        <v>6.5834000000000001</v>
      </c>
      <c r="R1493" s="181">
        <v>5.0537999999999998</v>
      </c>
      <c r="S1493" s="124" t="s">
        <v>1905</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1154</v>
      </c>
      <c r="B1494" s="177" t="s">
        <v>1190</v>
      </c>
      <c r="C1494" s="177">
        <v>101847</v>
      </c>
      <c r="D1494" s="180">
        <v>44651</v>
      </c>
      <c r="E1494" s="181">
        <v>3785.8762999999999</v>
      </c>
      <c r="F1494" s="181">
        <v>14.088200000000001</v>
      </c>
      <c r="G1494" s="181">
        <v>8.4565999999999999</v>
      </c>
      <c r="H1494" s="181">
        <v>7.0252999999999997</v>
      </c>
      <c r="I1494" s="181">
        <v>6.1797000000000004</v>
      </c>
      <c r="J1494" s="181">
        <v>5.1402999999999999</v>
      </c>
      <c r="K1494" s="181">
        <v>4.3552</v>
      </c>
      <c r="L1494" s="181">
        <v>3.9788000000000001</v>
      </c>
      <c r="M1494" s="181">
        <v>3.9843999999999999</v>
      </c>
      <c r="N1494" s="181">
        <v>4.0084</v>
      </c>
      <c r="O1494" s="181">
        <v>5.6680000000000001</v>
      </c>
      <c r="P1494" s="181">
        <v>4.8312999999999997</v>
      </c>
      <c r="Q1494" s="181">
        <v>6.7115</v>
      </c>
      <c r="R1494" s="181">
        <v>4.8376000000000001</v>
      </c>
      <c r="S1494" s="124" t="s">
        <v>1905</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1154</v>
      </c>
      <c r="B1495" s="177" t="s">
        <v>1191</v>
      </c>
      <c r="C1495" s="177">
        <v>120299</v>
      </c>
      <c r="D1495" s="180">
        <v>44651</v>
      </c>
      <c r="E1495" s="181">
        <v>2490.7737000000002</v>
      </c>
      <c r="F1495" s="181">
        <v>12.348800000000001</v>
      </c>
      <c r="G1495" s="181">
        <v>8.2133000000000003</v>
      </c>
      <c r="H1495" s="181">
        <v>6.3292000000000002</v>
      </c>
      <c r="I1495" s="181">
        <v>5.7827000000000002</v>
      </c>
      <c r="J1495" s="181">
        <v>5.0460000000000003</v>
      </c>
      <c r="K1495" s="181">
        <v>4.4626000000000001</v>
      </c>
      <c r="L1495" s="181">
        <v>4.0747</v>
      </c>
      <c r="M1495" s="181">
        <v>4.0494000000000003</v>
      </c>
      <c r="N1495" s="181">
        <v>3.9914000000000001</v>
      </c>
      <c r="O1495" s="181">
        <v>5.6275000000000004</v>
      </c>
      <c r="P1495" s="181">
        <v>6.4231999999999996</v>
      </c>
      <c r="Q1495" s="181">
        <v>7.4034000000000004</v>
      </c>
      <c r="R1495" s="181">
        <v>4.8018000000000001</v>
      </c>
      <c r="S1495" s="124" t="s">
        <v>1905</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1154</v>
      </c>
      <c r="B1496" s="177" t="s">
        <v>1192</v>
      </c>
      <c r="C1496" s="177">
        <v>112077</v>
      </c>
      <c r="D1496" s="180">
        <v>44651</v>
      </c>
      <c r="E1496" s="181">
        <v>2467.3688000000002</v>
      </c>
      <c r="F1496" s="181">
        <v>12.258699999999999</v>
      </c>
      <c r="G1496" s="181">
        <v>8.1234000000000002</v>
      </c>
      <c r="H1496" s="181">
        <v>6.2389000000000001</v>
      </c>
      <c r="I1496" s="181">
        <v>5.6924999999999999</v>
      </c>
      <c r="J1496" s="181">
        <v>4.9555999999999996</v>
      </c>
      <c r="K1496" s="181">
        <v>4.3712</v>
      </c>
      <c r="L1496" s="181">
        <v>3.9826999999999999</v>
      </c>
      <c r="M1496" s="181">
        <v>3.9565000000000001</v>
      </c>
      <c r="N1496" s="181">
        <v>3.8982000000000001</v>
      </c>
      <c r="O1496" s="181">
        <v>5.5248999999999997</v>
      </c>
      <c r="P1496" s="181">
        <v>6.3089000000000004</v>
      </c>
      <c r="Q1496" s="181">
        <v>7.3498999999999999</v>
      </c>
      <c r="R1496" s="181">
        <v>4.7049000000000003</v>
      </c>
      <c r="S1496" s="124" t="s">
        <v>1905</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12.076491891891889</v>
      </c>
      <c r="G1497" s="183">
        <v>7.6157810810810798</v>
      </c>
      <c r="H1497" s="183">
        <v>5.9463864864864879</v>
      </c>
      <c r="I1497" s="183">
        <v>5.3995594594594598</v>
      </c>
      <c r="J1497" s="183">
        <v>4.6550243243243239</v>
      </c>
      <c r="K1497" s="183">
        <v>4.0761432432432425</v>
      </c>
      <c r="L1497" s="183">
        <v>3.7610216216216212</v>
      </c>
      <c r="M1497" s="183">
        <v>3.7602810810810805</v>
      </c>
      <c r="N1497" s="183">
        <v>3.7243216216216219</v>
      </c>
      <c r="O1497" s="183">
        <v>5.5455387096774214</v>
      </c>
      <c r="P1497" s="183">
        <v>6.1697724137931047</v>
      </c>
      <c r="Q1497" s="183">
        <v>6.6442837837837843</v>
      </c>
      <c r="R1497" s="183">
        <v>4.4304081081081081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11.9908</v>
      </c>
      <c r="G1498" s="183">
        <v>7.5658000000000003</v>
      </c>
      <c r="H1498" s="183">
        <v>6.0949999999999998</v>
      </c>
      <c r="I1498" s="183">
        <v>5.5396000000000001</v>
      </c>
      <c r="J1498" s="183">
        <v>4.8055000000000003</v>
      </c>
      <c r="K1498" s="183">
        <v>4.1395999999999997</v>
      </c>
      <c r="L1498" s="183">
        <v>3.8555999999999999</v>
      </c>
      <c r="M1498" s="183">
        <v>3.8837000000000002</v>
      </c>
      <c r="N1498" s="183">
        <v>3.8675999999999999</v>
      </c>
      <c r="O1498" s="183">
        <v>5.5438000000000001</v>
      </c>
      <c r="P1498" s="183">
        <v>6.2826000000000004</v>
      </c>
      <c r="Q1498" s="183">
        <v>7.1148999999999996</v>
      </c>
      <c r="R1498" s="183">
        <v>4.5498000000000003</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1193</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1194</v>
      </c>
      <c r="B1501" s="177" t="s">
        <v>1195</v>
      </c>
      <c r="C1501" s="177">
        <v>120524</v>
      </c>
      <c r="D1501" s="180">
        <v>44651</v>
      </c>
      <c r="E1501" s="181">
        <v>33.655900000000003</v>
      </c>
      <c r="F1501" s="181">
        <v>2.35E-2</v>
      </c>
      <c r="G1501" s="181">
        <v>1.5589</v>
      </c>
      <c r="H1501" s="181">
        <v>1.2013</v>
      </c>
      <c r="I1501" s="181">
        <v>0.40300000000000002</v>
      </c>
      <c r="J1501" s="181">
        <v>2.3843999999999999</v>
      </c>
      <c r="K1501" s="181">
        <v>-2.7924000000000002</v>
      </c>
      <c r="L1501" s="181">
        <v>-0.78620000000000001</v>
      </c>
      <c r="M1501" s="181">
        <v>10.0168</v>
      </c>
      <c r="N1501" s="181">
        <v>19.543399999999998</v>
      </c>
      <c r="O1501" s="181">
        <v>18.233499999999999</v>
      </c>
      <c r="P1501" s="181">
        <v>13.9717</v>
      </c>
      <c r="Q1501" s="181">
        <v>11.123799999999999</v>
      </c>
      <c r="R1501" s="181">
        <v>33.291200000000003</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1194</v>
      </c>
      <c r="B1502" s="177" t="s">
        <v>1196</v>
      </c>
      <c r="C1502" s="177">
        <v>113064</v>
      </c>
      <c r="D1502" s="180">
        <v>44651</v>
      </c>
      <c r="E1502" s="181">
        <v>30.154599999999999</v>
      </c>
      <c r="F1502" s="181">
        <v>1.8599999999999998E-2</v>
      </c>
      <c r="G1502" s="181">
        <v>1.5447</v>
      </c>
      <c r="H1502" s="181">
        <v>1.1689000000000001</v>
      </c>
      <c r="I1502" s="181">
        <v>0.33910000000000001</v>
      </c>
      <c r="J1502" s="181">
        <v>2.2401</v>
      </c>
      <c r="K1502" s="181">
        <v>-3.1896</v>
      </c>
      <c r="L1502" s="181">
        <v>-1.6014999999999999</v>
      </c>
      <c r="M1502" s="181">
        <v>8.6460000000000008</v>
      </c>
      <c r="N1502" s="181">
        <v>17.555800000000001</v>
      </c>
      <c r="O1502" s="181">
        <v>16.507899999999999</v>
      </c>
      <c r="P1502" s="181">
        <v>12.4199</v>
      </c>
      <c r="Q1502" s="181">
        <v>9.9725999999999999</v>
      </c>
      <c r="R1502" s="181">
        <v>31.190100000000001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1194</v>
      </c>
      <c r="B1503" s="177" t="s">
        <v>1197</v>
      </c>
      <c r="C1503" s="177">
        <v>103131</v>
      </c>
      <c r="D1503" s="180">
        <v>44651</v>
      </c>
      <c r="E1503" s="181">
        <v>47.47</v>
      </c>
      <c r="F1503" s="181">
        <v>0.2238</v>
      </c>
      <c r="G1503" s="181">
        <v>1.2089000000000001</v>
      </c>
      <c r="H1503" s="181">
        <v>1.1528</v>
      </c>
      <c r="I1503" s="181">
        <v>0.71930000000000005</v>
      </c>
      <c r="J1503" s="181">
        <v>2.2576000000000001</v>
      </c>
      <c r="K1503" s="181">
        <v>-0.7319</v>
      </c>
      <c r="L1503" s="181">
        <v>1.4402999999999999</v>
      </c>
      <c r="M1503" s="181">
        <v>7.6832000000000003</v>
      </c>
      <c r="N1503" s="181">
        <v>15.662000000000001</v>
      </c>
      <c r="O1503" s="181">
        <v>13.6814</v>
      </c>
      <c r="P1503" s="181">
        <v>10.324400000000001</v>
      </c>
      <c r="Q1503" s="181">
        <v>9.8181999999999992</v>
      </c>
      <c r="R1503" s="181">
        <v>31.6358</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1194</v>
      </c>
      <c r="B1504" s="177" t="s">
        <v>1198</v>
      </c>
      <c r="C1504" s="177">
        <v>119131</v>
      </c>
      <c r="D1504" s="180">
        <v>44651</v>
      </c>
      <c r="E1504" s="181">
        <v>50.906999999999996</v>
      </c>
      <c r="F1504" s="181">
        <v>0.22639999999999999</v>
      </c>
      <c r="G1504" s="181">
        <v>1.2229000000000001</v>
      </c>
      <c r="H1504" s="181">
        <v>1.1846000000000001</v>
      </c>
      <c r="I1504" s="181">
        <v>0.78200000000000003</v>
      </c>
      <c r="J1504" s="181">
        <v>2.3956</v>
      </c>
      <c r="K1504" s="181">
        <v>-0.35039999999999999</v>
      </c>
      <c r="L1504" s="181">
        <v>2.1941999999999999</v>
      </c>
      <c r="M1504" s="181">
        <v>8.8757000000000001</v>
      </c>
      <c r="N1504" s="181">
        <v>17.419</v>
      </c>
      <c r="O1504" s="181">
        <v>14.949400000000001</v>
      </c>
      <c r="P1504" s="181">
        <v>11.3245</v>
      </c>
      <c r="Q1504" s="181">
        <v>11.149900000000001</v>
      </c>
      <c r="R1504" s="181">
        <v>33.359400000000001</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1194</v>
      </c>
      <c r="B1505" s="177" t="s">
        <v>1199</v>
      </c>
      <c r="C1505" s="177">
        <v>101144</v>
      </c>
      <c r="D1505" s="180">
        <v>44651</v>
      </c>
      <c r="E1505" s="181">
        <v>434.08640000000003</v>
      </c>
      <c r="F1505" s="181">
        <v>2.9399999999999999E-2</v>
      </c>
      <c r="G1505" s="181">
        <v>0.31569999999999998</v>
      </c>
      <c r="H1505" s="181">
        <v>0.48309999999999997</v>
      </c>
      <c r="I1505" s="181">
        <v>0.62009999999999998</v>
      </c>
      <c r="J1505" s="181">
        <v>2.645</v>
      </c>
      <c r="K1505" s="181">
        <v>5.7019000000000002</v>
      </c>
      <c r="L1505" s="181">
        <v>6.4180999999999999</v>
      </c>
      <c r="M1505" s="181">
        <v>20.142700000000001</v>
      </c>
      <c r="N1505" s="181">
        <v>31.0977</v>
      </c>
      <c r="O1505" s="181">
        <v>17.425000000000001</v>
      </c>
      <c r="P1505" s="181">
        <v>13.514099999999999</v>
      </c>
      <c r="Q1505" s="181">
        <v>21.420500000000001</v>
      </c>
      <c r="R1505" s="181">
        <v>43.432099999999998</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1194</v>
      </c>
      <c r="B1506" s="177" t="s">
        <v>1200</v>
      </c>
      <c r="C1506" s="177">
        <v>120334</v>
      </c>
      <c r="D1506" s="180">
        <v>44651</v>
      </c>
      <c r="E1506" s="181">
        <v>466.49919999999997</v>
      </c>
      <c r="F1506" s="181">
        <v>3.1300000000000001E-2</v>
      </c>
      <c r="G1506" s="181">
        <v>0.32140000000000002</v>
      </c>
      <c r="H1506" s="181">
        <v>0.49590000000000001</v>
      </c>
      <c r="I1506" s="181">
        <v>0.64570000000000005</v>
      </c>
      <c r="J1506" s="181">
        <v>2.7014999999999998</v>
      </c>
      <c r="K1506" s="181">
        <v>5.8681999999999999</v>
      </c>
      <c r="L1506" s="181">
        <v>6.7477999999999998</v>
      </c>
      <c r="M1506" s="181">
        <v>20.692699999999999</v>
      </c>
      <c r="N1506" s="181">
        <v>31.902799999999999</v>
      </c>
      <c r="O1506" s="181">
        <v>18.165600000000001</v>
      </c>
      <c r="P1506" s="181">
        <v>14.4201</v>
      </c>
      <c r="Q1506" s="181">
        <v>16.121099999999998</v>
      </c>
      <c r="R1506" s="181">
        <v>44.326900000000002</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1194</v>
      </c>
      <c r="B1507" s="177" t="s">
        <v>1844</v>
      </c>
      <c r="C1507" s="177">
        <v>148454</v>
      </c>
      <c r="D1507" s="180">
        <v>44651</v>
      </c>
      <c r="E1507" s="181">
        <v>11.132099999999999</v>
      </c>
      <c r="F1507" s="181">
        <v>-6.8199999999999997E-2</v>
      </c>
      <c r="G1507" s="181">
        <v>0.7722</v>
      </c>
      <c r="H1507" s="181">
        <v>0.96409999999999996</v>
      </c>
      <c r="I1507" s="181">
        <v>1.2689999999999999</v>
      </c>
      <c r="J1507" s="181">
        <v>1.7699</v>
      </c>
      <c r="K1507" s="181">
        <v>0.36420000000000002</v>
      </c>
      <c r="L1507" s="181">
        <v>2.0825</v>
      </c>
      <c r="M1507" s="181">
        <v>3.9430999999999998</v>
      </c>
      <c r="N1507" s="181">
        <v>6.9602000000000004</v>
      </c>
      <c r="O1507" s="181"/>
      <c r="P1507" s="181"/>
      <c r="Q1507" s="181">
        <v>6.6957000000000004</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1194</v>
      </c>
      <c r="B1508" s="177" t="s">
        <v>1845</v>
      </c>
      <c r="C1508" s="177">
        <v>148455</v>
      </c>
      <c r="D1508" s="180">
        <v>44651</v>
      </c>
      <c r="E1508" s="181">
        <v>10.8682</v>
      </c>
      <c r="F1508" s="181">
        <v>-7.2599999999999998E-2</v>
      </c>
      <c r="G1508" s="181">
        <v>0.76019999999999999</v>
      </c>
      <c r="H1508" s="181">
        <v>0.93710000000000004</v>
      </c>
      <c r="I1508" s="181">
        <v>1.2143999999999999</v>
      </c>
      <c r="J1508" s="181">
        <v>1.6575</v>
      </c>
      <c r="K1508" s="181">
        <v>5.7099999999999998E-2</v>
      </c>
      <c r="L1508" s="181">
        <v>1.4221999999999999</v>
      </c>
      <c r="M1508" s="181">
        <v>2.8874</v>
      </c>
      <c r="N1508" s="181">
        <v>5.4622000000000002</v>
      </c>
      <c r="O1508" s="181"/>
      <c r="P1508" s="181"/>
      <c r="Q1508" s="181">
        <v>5.1599000000000004</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1194</v>
      </c>
      <c r="B1509" s="177" t="s">
        <v>1921</v>
      </c>
      <c r="C1509" s="177">
        <v>119176</v>
      </c>
      <c r="D1509" s="180">
        <v>44651</v>
      </c>
      <c r="E1509" s="181">
        <v>28.561499999999999</v>
      </c>
      <c r="F1509" s="181">
        <v>8.0999999999999996E-3</v>
      </c>
      <c r="G1509" s="181">
        <v>0.91869999999999996</v>
      </c>
      <c r="H1509" s="181">
        <v>0.84530000000000005</v>
      </c>
      <c r="I1509" s="181">
        <v>0.95289999999999997</v>
      </c>
      <c r="J1509" s="181">
        <v>2.6299000000000001</v>
      </c>
      <c r="K1509" s="181">
        <v>-0.79330000000000001</v>
      </c>
      <c r="L1509" s="181">
        <v>2.331</v>
      </c>
      <c r="M1509" s="181">
        <v>10.9969</v>
      </c>
      <c r="N1509" s="181">
        <v>20.098099999999999</v>
      </c>
      <c r="O1509" s="181">
        <v>14.160299999999999</v>
      </c>
      <c r="P1509" s="181">
        <v>10.8582</v>
      </c>
      <c r="Q1509" s="181">
        <v>9.8254999999999999</v>
      </c>
      <c r="R1509" s="181">
        <v>32.965699999999998</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1194</v>
      </c>
      <c r="B1510" s="177" t="s">
        <v>1978</v>
      </c>
      <c r="C1510" s="177">
        <v>114855</v>
      </c>
      <c r="D1510" s="180">
        <v>44651</v>
      </c>
      <c r="E1510" s="181">
        <v>25.318899999999999</v>
      </c>
      <c r="F1510" s="181">
        <v>2.3999999999999998E-3</v>
      </c>
      <c r="G1510" s="181">
        <v>0.90110000000000001</v>
      </c>
      <c r="H1510" s="181">
        <v>0.94089999999999996</v>
      </c>
      <c r="I1510" s="181">
        <v>1.0065</v>
      </c>
      <c r="J1510" s="181">
        <v>2.5813000000000001</v>
      </c>
      <c r="K1510" s="181">
        <v>-1.1863999999999999</v>
      </c>
      <c r="L1510" s="181">
        <v>1.3713</v>
      </c>
      <c r="M1510" s="181">
        <v>9.4118999999999993</v>
      </c>
      <c r="N1510" s="181">
        <v>17.807300000000001</v>
      </c>
      <c r="O1510" s="181">
        <v>12.3278</v>
      </c>
      <c r="P1510" s="181">
        <v>9.3143999999999991</v>
      </c>
      <c r="Q1510" s="181">
        <v>8.8165999999999993</v>
      </c>
      <c r="R1510" s="181">
        <v>30.680399999999999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1194</v>
      </c>
      <c r="B1511" s="177" t="s">
        <v>1846</v>
      </c>
      <c r="C1511" s="177">
        <v>148457</v>
      </c>
      <c r="D1511" s="180">
        <v>44651</v>
      </c>
      <c r="E1511" s="181">
        <v>13.5786</v>
      </c>
      <c r="F1511" s="181">
        <v>-0.30980000000000002</v>
      </c>
      <c r="G1511" s="181">
        <v>0.44009999999999999</v>
      </c>
      <c r="H1511" s="181">
        <v>0.38150000000000001</v>
      </c>
      <c r="I1511" s="181">
        <v>1.2262999999999999</v>
      </c>
      <c r="J1511" s="181">
        <v>2.9134000000000002</v>
      </c>
      <c r="K1511" s="181">
        <v>1.1561999999999999</v>
      </c>
      <c r="L1511" s="181">
        <v>3.7246999999999999</v>
      </c>
      <c r="M1511" s="181">
        <v>10.635300000000001</v>
      </c>
      <c r="N1511" s="181">
        <v>19.432200000000002</v>
      </c>
      <c r="O1511" s="181"/>
      <c r="P1511" s="181"/>
      <c r="Q1511" s="181">
        <v>21.229099999999999</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1194</v>
      </c>
      <c r="B1512" s="177" t="s">
        <v>1847</v>
      </c>
      <c r="C1512" s="177">
        <v>148459</v>
      </c>
      <c r="D1512" s="180">
        <v>44651</v>
      </c>
      <c r="E1512" s="181">
        <v>13.253</v>
      </c>
      <c r="F1512" s="181">
        <v>-0.31369999999999998</v>
      </c>
      <c r="G1512" s="181">
        <v>0.4304</v>
      </c>
      <c r="H1512" s="181">
        <v>0.35820000000000002</v>
      </c>
      <c r="I1512" s="181">
        <v>1.1795</v>
      </c>
      <c r="J1512" s="181">
        <v>2.8058000000000001</v>
      </c>
      <c r="K1512" s="181">
        <v>0.84389999999999998</v>
      </c>
      <c r="L1512" s="181">
        <v>3.0352000000000001</v>
      </c>
      <c r="M1512" s="181">
        <v>9.5</v>
      </c>
      <c r="N1512" s="181">
        <v>17.7197</v>
      </c>
      <c r="O1512" s="181"/>
      <c r="P1512" s="181"/>
      <c r="Q1512" s="181">
        <v>19.391500000000001</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1194</v>
      </c>
      <c r="B1513" s="177" t="s">
        <v>1201</v>
      </c>
      <c r="C1513" s="177">
        <v>101072</v>
      </c>
      <c r="D1513" s="180">
        <v>44651</v>
      </c>
      <c r="E1513" s="181">
        <v>81.103700000000003</v>
      </c>
      <c r="F1513" s="181">
        <v>0.36109999999999998</v>
      </c>
      <c r="G1513" s="181">
        <v>2.4725000000000001</v>
      </c>
      <c r="H1513" s="181">
        <v>2.0055999999999998</v>
      </c>
      <c r="I1513" s="181">
        <v>3.8231000000000002</v>
      </c>
      <c r="J1513" s="181">
        <v>7.8756000000000004</v>
      </c>
      <c r="K1513" s="181">
        <v>3.8978000000000002</v>
      </c>
      <c r="L1513" s="181">
        <v>10.1195</v>
      </c>
      <c r="M1513" s="181">
        <v>15.3498</v>
      </c>
      <c r="N1513" s="181">
        <v>49.981000000000002</v>
      </c>
      <c r="O1513" s="181">
        <v>30.115600000000001</v>
      </c>
      <c r="P1513" s="181">
        <v>19.083200000000001</v>
      </c>
      <c r="Q1513" s="181">
        <v>10.4581</v>
      </c>
      <c r="R1513" s="181">
        <v>61.881900000000002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1194</v>
      </c>
      <c r="B1514" s="177" t="s">
        <v>1202</v>
      </c>
      <c r="C1514" s="177">
        <v>120821</v>
      </c>
      <c r="D1514" s="180">
        <v>44651</v>
      </c>
      <c r="E1514" s="181">
        <v>82.869900000000001</v>
      </c>
      <c r="F1514" s="181">
        <v>0.36599999999999999</v>
      </c>
      <c r="G1514" s="181">
        <v>2.4872999999999998</v>
      </c>
      <c r="H1514" s="181">
        <v>2.0398000000000001</v>
      </c>
      <c r="I1514" s="181">
        <v>3.8923999999999999</v>
      </c>
      <c r="J1514" s="181">
        <v>8.0363000000000007</v>
      </c>
      <c r="K1514" s="181">
        <v>4.3526999999999996</v>
      </c>
      <c r="L1514" s="181">
        <v>11.1189</v>
      </c>
      <c r="M1514" s="181">
        <v>16.9054</v>
      </c>
      <c r="N1514" s="181">
        <v>52.8782</v>
      </c>
      <c r="O1514" s="181">
        <v>31.2575</v>
      </c>
      <c r="P1514" s="181">
        <v>19.597100000000001</v>
      </c>
      <c r="Q1514" s="181">
        <v>14.1427</v>
      </c>
      <c r="R1514" s="181">
        <v>63.868299999999998</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1194</v>
      </c>
      <c r="B1515" s="177" t="s">
        <v>1203</v>
      </c>
      <c r="C1515" s="177">
        <v>119843</v>
      </c>
      <c r="D1515" s="180">
        <v>44651</v>
      </c>
      <c r="E1515" s="181">
        <v>40.348199999999999</v>
      </c>
      <c r="F1515" s="181">
        <v>2.7300000000000001E-2</v>
      </c>
      <c r="G1515" s="181">
        <v>0.43609999999999999</v>
      </c>
      <c r="H1515" s="181">
        <v>0.4299</v>
      </c>
      <c r="I1515" s="181">
        <v>0.43890000000000001</v>
      </c>
      <c r="J1515" s="181">
        <v>1.1431</v>
      </c>
      <c r="K1515" s="181">
        <v>1.0949</v>
      </c>
      <c r="L1515" s="181">
        <v>1.4801</v>
      </c>
      <c r="M1515" s="181">
        <v>7.0284000000000004</v>
      </c>
      <c r="N1515" s="181">
        <v>14.8896</v>
      </c>
      <c r="O1515" s="181">
        <v>12.7624</v>
      </c>
      <c r="P1515" s="181">
        <v>10.104900000000001</v>
      </c>
      <c r="Q1515" s="181">
        <v>11.136200000000001</v>
      </c>
      <c r="R1515" s="181">
        <v>20.752199999999998</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1194</v>
      </c>
      <c r="B1516" s="177" t="s">
        <v>1204</v>
      </c>
      <c r="C1516" s="177">
        <v>103408</v>
      </c>
      <c r="D1516" s="180">
        <v>44651</v>
      </c>
      <c r="E1516" s="181">
        <v>37.488799999999998</v>
      </c>
      <c r="F1516" s="181">
        <v>2.4299999999999999E-2</v>
      </c>
      <c r="G1516" s="181">
        <v>0.42780000000000001</v>
      </c>
      <c r="H1516" s="181">
        <v>0.41060000000000002</v>
      </c>
      <c r="I1516" s="181">
        <v>0.4012</v>
      </c>
      <c r="J1516" s="181">
        <v>1.0556000000000001</v>
      </c>
      <c r="K1516" s="181">
        <v>0.85660000000000003</v>
      </c>
      <c r="L1516" s="181">
        <v>1.0149999999999999</v>
      </c>
      <c r="M1516" s="181">
        <v>6.3262</v>
      </c>
      <c r="N1516" s="181">
        <v>13.8941</v>
      </c>
      <c r="O1516" s="181">
        <v>11.986499999999999</v>
      </c>
      <c r="P1516" s="181">
        <v>9.1506000000000007</v>
      </c>
      <c r="Q1516" s="181">
        <v>8.4219000000000008</v>
      </c>
      <c r="R1516" s="181">
        <v>19.821300000000001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1194</v>
      </c>
      <c r="B1517" s="177" t="s">
        <v>1205</v>
      </c>
      <c r="C1517" s="177">
        <v>148053</v>
      </c>
      <c r="D1517" s="180">
        <v>44651</v>
      </c>
      <c r="E1517" s="181">
        <v>16.190100000000001</v>
      </c>
      <c r="F1517" s="181">
        <v>-3.5799999999999998E-2</v>
      </c>
      <c r="G1517" s="181">
        <v>0.78120000000000001</v>
      </c>
      <c r="H1517" s="181">
        <v>0.93769999999999998</v>
      </c>
      <c r="I1517" s="181">
        <v>0.72289999999999999</v>
      </c>
      <c r="J1517" s="181">
        <v>2.6717</v>
      </c>
      <c r="K1517" s="181">
        <v>1.8411999999999999</v>
      </c>
      <c r="L1517" s="181">
        <v>3.7806999999999999</v>
      </c>
      <c r="M1517" s="181">
        <v>10.681100000000001</v>
      </c>
      <c r="N1517" s="181">
        <v>19.434799999999999</v>
      </c>
      <c r="O1517" s="181"/>
      <c r="P1517" s="181"/>
      <c r="Q1517" s="181">
        <v>26.151700000000002</v>
      </c>
      <c r="R1517" s="181">
        <v>34.036700000000003</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1194</v>
      </c>
      <c r="B1518" s="177" t="s">
        <v>1206</v>
      </c>
      <c r="C1518" s="177">
        <v>148050</v>
      </c>
      <c r="D1518" s="180">
        <v>44651</v>
      </c>
      <c r="E1518" s="181">
        <v>15.578200000000001</v>
      </c>
      <c r="F1518" s="181">
        <v>-3.9800000000000002E-2</v>
      </c>
      <c r="G1518" s="181">
        <v>0.76719999999999999</v>
      </c>
      <c r="H1518" s="181">
        <v>0.90490000000000004</v>
      </c>
      <c r="I1518" s="181">
        <v>0.65390000000000004</v>
      </c>
      <c r="J1518" s="181">
        <v>2.5145</v>
      </c>
      <c r="K1518" s="181">
        <v>1.3855999999999999</v>
      </c>
      <c r="L1518" s="181">
        <v>2.8420000000000001</v>
      </c>
      <c r="M1518" s="181">
        <v>9.1874000000000002</v>
      </c>
      <c r="N1518" s="181">
        <v>17.334</v>
      </c>
      <c r="O1518" s="181"/>
      <c r="P1518" s="181"/>
      <c r="Q1518" s="181">
        <v>23.829899999999999</v>
      </c>
      <c r="R1518" s="181">
        <v>31.6387</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1194</v>
      </c>
      <c r="B1519" s="177" t="s">
        <v>1207</v>
      </c>
      <c r="C1519" s="177">
        <v>120760</v>
      </c>
      <c r="D1519" s="180">
        <v>44651</v>
      </c>
      <c r="E1519" s="181">
        <v>47.275199999999998</v>
      </c>
      <c r="F1519" s="181">
        <v>-0.1082</v>
      </c>
      <c r="G1519" s="181">
        <v>0.52500000000000002</v>
      </c>
      <c r="H1519" s="181">
        <v>0.25940000000000002</v>
      </c>
      <c r="I1519" s="181">
        <v>0.1226</v>
      </c>
      <c r="J1519" s="181">
        <v>2.0853000000000002</v>
      </c>
      <c r="K1519" s="181">
        <v>0.23960000000000001</v>
      </c>
      <c r="L1519" s="181">
        <v>0.57799999999999996</v>
      </c>
      <c r="M1519" s="181">
        <v>6.0740999999999996</v>
      </c>
      <c r="N1519" s="181">
        <v>10.918900000000001</v>
      </c>
      <c r="O1519" s="181">
        <v>10.014699999999999</v>
      </c>
      <c r="P1519" s="181">
        <v>8.2613000000000003</v>
      </c>
      <c r="Q1519" s="181">
        <v>7.7907000000000002</v>
      </c>
      <c r="R1519" s="181">
        <v>23.743500000000001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1194</v>
      </c>
      <c r="B1520" s="177" t="s">
        <v>1208</v>
      </c>
      <c r="C1520" s="177">
        <v>111599</v>
      </c>
      <c r="D1520" s="180">
        <v>44651</v>
      </c>
      <c r="E1520" s="181">
        <v>43.993499999999997</v>
      </c>
      <c r="F1520" s="181">
        <v>-0.111</v>
      </c>
      <c r="G1520" s="181">
        <v>0.51659999999999995</v>
      </c>
      <c r="H1520" s="181">
        <v>0.2404</v>
      </c>
      <c r="I1520" s="181">
        <v>8.4900000000000003E-2</v>
      </c>
      <c r="J1520" s="181">
        <v>1.9984999999999999</v>
      </c>
      <c r="K1520" s="181">
        <v>2.0000000000000001E-4</v>
      </c>
      <c r="L1520" s="181">
        <v>0.1275</v>
      </c>
      <c r="M1520" s="181">
        <v>5.3916000000000004</v>
      </c>
      <c r="N1520" s="181">
        <v>9.9908999999999999</v>
      </c>
      <c r="O1520" s="181">
        <v>9.1239000000000008</v>
      </c>
      <c r="P1520" s="181">
        <v>7.2954999999999997</v>
      </c>
      <c r="Q1520" s="181">
        <v>11.789199999999999</v>
      </c>
      <c r="R1520" s="181">
        <v>22.749600000000001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1.4154999999999997E-2</v>
      </c>
      <c r="G1521" s="183">
        <v>0.94044499999999975</v>
      </c>
      <c r="H1521" s="183">
        <v>0.86710000000000009</v>
      </c>
      <c r="I1521" s="183">
        <v>1.0248849999999998</v>
      </c>
      <c r="J1521" s="183">
        <v>2.8181299999999996</v>
      </c>
      <c r="K1521" s="183">
        <v>0.93080499999999999</v>
      </c>
      <c r="L1521" s="183">
        <v>2.9720649999999997</v>
      </c>
      <c r="M1521" s="183">
        <v>10.018784999999999</v>
      </c>
      <c r="N1521" s="183">
        <v>20.499094999999997</v>
      </c>
      <c r="O1521" s="183">
        <v>16.479392857142855</v>
      </c>
      <c r="P1521" s="183">
        <v>12.117135714285714</v>
      </c>
      <c r="Q1521" s="183">
        <v>13.222239999999999</v>
      </c>
      <c r="R1521" s="183">
        <v>34.960862500000005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1.3349999999999999E-2</v>
      </c>
      <c r="G1522" s="183">
        <v>0.76970000000000005</v>
      </c>
      <c r="H1522" s="183">
        <v>0.92100000000000004</v>
      </c>
      <c r="I1522" s="183">
        <v>0.72110000000000007</v>
      </c>
      <c r="J1522" s="183">
        <v>2.45505</v>
      </c>
      <c r="K1522" s="183">
        <v>0.60404999999999998</v>
      </c>
      <c r="L1522" s="183">
        <v>2.13835</v>
      </c>
      <c r="M1522" s="183">
        <v>9.2996499999999997</v>
      </c>
      <c r="N1522" s="183">
        <v>17.63775</v>
      </c>
      <c r="O1522" s="183">
        <v>14.55485</v>
      </c>
      <c r="P1522" s="183">
        <v>11.09135</v>
      </c>
      <c r="Q1522" s="183">
        <v>11.129999999999999</v>
      </c>
      <c r="R1522" s="183">
        <v>32.302199999999999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1209</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1210</v>
      </c>
      <c r="B1525" s="177" t="s">
        <v>2030</v>
      </c>
      <c r="C1525" s="177">
        <v>119354</v>
      </c>
      <c r="D1525" s="180">
        <v>44651</v>
      </c>
      <c r="E1525" s="181">
        <v>189.31780000000001</v>
      </c>
      <c r="F1525" s="181">
        <v>0.316</v>
      </c>
      <c r="G1525" s="181">
        <v>1.7316</v>
      </c>
      <c r="H1525" s="181">
        <v>1.9902</v>
      </c>
      <c r="I1525" s="181">
        <v>3.2608000000000001</v>
      </c>
      <c r="J1525" s="181">
        <v>6.7903000000000002</v>
      </c>
      <c r="K1525" s="181">
        <v>-1.4585999999999999</v>
      </c>
      <c r="L1525" s="181">
        <v>3.2942999999999998</v>
      </c>
      <c r="M1525" s="181">
        <v>21.0627</v>
      </c>
      <c r="N1525" s="181">
        <v>35.188400000000001</v>
      </c>
      <c r="O1525" s="181">
        <v>21.983799999999999</v>
      </c>
      <c r="P1525" s="181">
        <v>15.5624</v>
      </c>
      <c r="Q1525" s="181">
        <v>15.3408</v>
      </c>
      <c r="R1525" s="181">
        <v>51.677900000000001</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1210</v>
      </c>
      <c r="B1526" s="177" t="s">
        <v>2050</v>
      </c>
      <c r="C1526" s="177">
        <v>102020</v>
      </c>
      <c r="D1526" s="180">
        <v>44651</v>
      </c>
      <c r="E1526" s="181">
        <v>174.5804</v>
      </c>
      <c r="F1526" s="181">
        <v>0.31340000000000001</v>
      </c>
      <c r="G1526" s="181">
        <v>1.7238</v>
      </c>
      <c r="H1526" s="181">
        <v>1.9719</v>
      </c>
      <c r="I1526" s="181">
        <v>3.2235999999999998</v>
      </c>
      <c r="J1526" s="181">
        <v>6.7117000000000004</v>
      </c>
      <c r="K1526" s="181">
        <v>-1.6725000000000001</v>
      </c>
      <c r="L1526" s="181">
        <v>2.8273999999999999</v>
      </c>
      <c r="M1526" s="181">
        <v>20.251000000000001</v>
      </c>
      <c r="N1526" s="181">
        <v>34.0349</v>
      </c>
      <c r="O1526" s="181">
        <v>21.008900000000001</v>
      </c>
      <c r="P1526" s="181">
        <v>14.537800000000001</v>
      </c>
      <c r="Q1526" s="181">
        <v>16.657299999999999</v>
      </c>
      <c r="R1526" s="181">
        <v>50.447899999999997</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1210</v>
      </c>
      <c r="B1527" s="177" t="s">
        <v>1211</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1210</v>
      </c>
      <c r="B1528" s="177" t="s">
        <v>1212</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1210</v>
      </c>
      <c r="B1529" s="177" t="s">
        <v>1213</v>
      </c>
      <c r="C1529" s="177">
        <v>101228</v>
      </c>
      <c r="D1529" s="180">
        <v>44651</v>
      </c>
      <c r="E1529" s="181">
        <v>440.34</v>
      </c>
      <c r="F1529" s="181">
        <v>0.4677</v>
      </c>
      <c r="G1529" s="181">
        <v>2.2121</v>
      </c>
      <c r="H1529" s="181">
        <v>2.1979000000000002</v>
      </c>
      <c r="I1529" s="181">
        <v>1.9778</v>
      </c>
      <c r="J1529" s="181">
        <v>3.8734000000000002</v>
      </c>
      <c r="K1529" s="181">
        <v>-1.2424999999999999</v>
      </c>
      <c r="L1529" s="181">
        <v>-0.41610000000000003</v>
      </c>
      <c r="M1529" s="181">
        <v>9.9640000000000004</v>
      </c>
      <c r="N1529" s="181">
        <v>23.154800000000002</v>
      </c>
      <c r="O1529" s="181">
        <v>14.196199999999999</v>
      </c>
      <c r="P1529" s="181">
        <v>11.557399999999999</v>
      </c>
      <c r="Q1529" s="181">
        <v>14.747</v>
      </c>
      <c r="R1529" s="181">
        <v>46.2044</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1210</v>
      </c>
      <c r="B1530" s="177" t="s">
        <v>1214</v>
      </c>
      <c r="C1530" s="177">
        <v>120599</v>
      </c>
      <c r="D1530" s="180">
        <v>44651</v>
      </c>
      <c r="E1530" s="181">
        <v>478</v>
      </c>
      <c r="F1530" s="181">
        <v>0.4708</v>
      </c>
      <c r="G1530" s="181">
        <v>2.2219000000000002</v>
      </c>
      <c r="H1530" s="181">
        <v>2.2153999999999998</v>
      </c>
      <c r="I1530" s="181">
        <v>2.0146999999999999</v>
      </c>
      <c r="J1530" s="181">
        <v>3.9582000000000002</v>
      </c>
      <c r="K1530" s="181">
        <v>-1.0187999999999999</v>
      </c>
      <c r="L1530" s="181">
        <v>4.19E-2</v>
      </c>
      <c r="M1530" s="181">
        <v>10.719900000000001</v>
      </c>
      <c r="N1530" s="181">
        <v>24.281700000000001</v>
      </c>
      <c r="O1530" s="181">
        <v>15.2722</v>
      </c>
      <c r="P1530" s="181">
        <v>12.6721</v>
      </c>
      <c r="Q1530" s="181">
        <v>15.8239</v>
      </c>
      <c r="R1530" s="181">
        <v>47.586300000000001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1210</v>
      </c>
      <c r="B1531" s="177" t="s">
        <v>1848</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1210</v>
      </c>
      <c r="B1532" s="177" t="s">
        <v>1215</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1210</v>
      </c>
      <c r="B1533" s="177" t="s">
        <v>1216</v>
      </c>
      <c r="C1533" s="177">
        <v>107353</v>
      </c>
      <c r="D1533" s="180">
        <v>44651</v>
      </c>
      <c r="E1533" s="181">
        <v>76.39</v>
      </c>
      <c r="F1533" s="181">
        <v>0.2888</v>
      </c>
      <c r="G1533" s="181">
        <v>2.0028999999999999</v>
      </c>
      <c r="H1533" s="181">
        <v>1.1788000000000001</v>
      </c>
      <c r="I1533" s="181">
        <v>1.2726999999999999</v>
      </c>
      <c r="J1533" s="181">
        <v>3.5516000000000001</v>
      </c>
      <c r="K1533" s="181">
        <v>-5.7960000000000003</v>
      </c>
      <c r="L1533" s="181">
        <v>-3.9361000000000002</v>
      </c>
      <c r="M1533" s="181">
        <v>5.6862000000000004</v>
      </c>
      <c r="N1533" s="181">
        <v>22.616399999999999</v>
      </c>
      <c r="O1533" s="181">
        <v>17.234000000000002</v>
      </c>
      <c r="P1533" s="181">
        <v>12.461499999999999</v>
      </c>
      <c r="Q1533" s="181">
        <v>15.5753</v>
      </c>
      <c r="R1533" s="181">
        <v>45.245899999999999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1210</v>
      </c>
      <c r="B1534" s="177" t="s">
        <v>1217</v>
      </c>
      <c r="C1534" s="177">
        <v>120413</v>
      </c>
      <c r="D1534" s="180">
        <v>44651</v>
      </c>
      <c r="E1534" s="181">
        <v>87.12</v>
      </c>
      <c r="F1534" s="181">
        <v>0.29930000000000001</v>
      </c>
      <c r="G1534" s="181">
        <v>2.0141</v>
      </c>
      <c r="H1534" s="181">
        <v>1.2199</v>
      </c>
      <c r="I1534" s="181">
        <v>1.3376999999999999</v>
      </c>
      <c r="J1534" s="181">
        <v>3.6896</v>
      </c>
      <c r="K1534" s="181">
        <v>-5.4481999999999999</v>
      </c>
      <c r="L1534" s="181">
        <v>-3.2536999999999998</v>
      </c>
      <c r="M1534" s="181">
        <v>6.7908999999999997</v>
      </c>
      <c r="N1534" s="181">
        <v>24.315100000000001</v>
      </c>
      <c r="O1534" s="181">
        <v>18.827000000000002</v>
      </c>
      <c r="P1534" s="181">
        <v>14.1168</v>
      </c>
      <c r="Q1534" s="181">
        <v>18.7319</v>
      </c>
      <c r="R1534" s="181">
        <v>47.212899999999998</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1210</v>
      </c>
      <c r="B1535" s="177" t="s">
        <v>1218</v>
      </c>
      <c r="C1535" s="177">
        <v>147183</v>
      </c>
      <c r="D1535" s="180">
        <v>44651</v>
      </c>
      <c r="E1535" s="181">
        <v>13.823399999999999</v>
      </c>
      <c r="F1535" s="181">
        <v>0.1246</v>
      </c>
      <c r="G1535" s="181">
        <v>1.8920999999999999</v>
      </c>
      <c r="H1535" s="181">
        <v>1.413</v>
      </c>
      <c r="I1535" s="181">
        <v>0.27710000000000001</v>
      </c>
      <c r="J1535" s="181">
        <v>1.1842999999999999</v>
      </c>
      <c r="K1535" s="181">
        <v>-4.7896999999999998</v>
      </c>
      <c r="L1535" s="181">
        <v>-11.0143</v>
      </c>
      <c r="M1535" s="181">
        <v>-6.3175999999999997</v>
      </c>
      <c r="N1535" s="181">
        <v>3.8782999999999999</v>
      </c>
      <c r="O1535" s="181"/>
      <c r="P1535" s="181"/>
      <c r="Q1535" s="181">
        <v>11.901</v>
      </c>
      <c r="R1535" s="181">
        <v>31.9588</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1210</v>
      </c>
      <c r="B1536" s="177" t="s">
        <v>1219</v>
      </c>
      <c r="C1536" s="177">
        <v>147184</v>
      </c>
      <c r="D1536" s="180">
        <v>44651</v>
      </c>
      <c r="E1536" s="181">
        <v>12.996499999999999</v>
      </c>
      <c r="F1536" s="181">
        <v>0.1186</v>
      </c>
      <c r="G1536" s="181">
        <v>1.8742000000000001</v>
      </c>
      <c r="H1536" s="181">
        <v>1.3720000000000001</v>
      </c>
      <c r="I1536" s="181">
        <v>0.19500000000000001</v>
      </c>
      <c r="J1536" s="181">
        <v>1.0002</v>
      </c>
      <c r="K1536" s="181">
        <v>-5.2927</v>
      </c>
      <c r="L1536" s="181">
        <v>-11.9633</v>
      </c>
      <c r="M1536" s="181">
        <v>-7.8170999999999999</v>
      </c>
      <c r="N1536" s="181">
        <v>1.6694</v>
      </c>
      <c r="O1536" s="181"/>
      <c r="P1536" s="181"/>
      <c r="Q1536" s="181">
        <v>9.5294000000000008</v>
      </c>
      <c r="R1536" s="181">
        <v>29.139199999999999</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1210</v>
      </c>
      <c r="B1537" s="177" t="s">
        <v>1220</v>
      </c>
      <c r="C1537" s="177">
        <v>141226</v>
      </c>
      <c r="D1537" s="180">
        <v>44651</v>
      </c>
      <c r="E1537" s="181">
        <v>22.7</v>
      </c>
      <c r="F1537" s="181">
        <v>0.51229999999999998</v>
      </c>
      <c r="G1537" s="181">
        <v>1.5813999999999999</v>
      </c>
      <c r="H1537" s="181">
        <v>1.7042999999999999</v>
      </c>
      <c r="I1537" s="181">
        <v>2.2227999999999999</v>
      </c>
      <c r="J1537" s="181">
        <v>5.6353999999999997</v>
      </c>
      <c r="K1537" s="181">
        <v>5.33E-2</v>
      </c>
      <c r="L1537" s="181">
        <v>2.1602000000000001</v>
      </c>
      <c r="M1537" s="181">
        <v>16.170200000000001</v>
      </c>
      <c r="N1537" s="181">
        <v>36.058500000000002</v>
      </c>
      <c r="O1537" s="181">
        <v>26.089600000000001</v>
      </c>
      <c r="P1537" s="181"/>
      <c r="Q1537" s="181">
        <v>18.2499</v>
      </c>
      <c r="R1537" s="181">
        <v>56.066499999999998</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1210</v>
      </c>
      <c r="B1538" s="177" t="s">
        <v>1221</v>
      </c>
      <c r="C1538" s="177">
        <v>141224</v>
      </c>
      <c r="D1538" s="180">
        <v>44651</v>
      </c>
      <c r="E1538" s="181">
        <v>20.610700000000001</v>
      </c>
      <c r="F1538" s="181">
        <v>0.50719999999999998</v>
      </c>
      <c r="G1538" s="181">
        <v>1.5661</v>
      </c>
      <c r="H1538" s="181">
        <v>1.6688000000000001</v>
      </c>
      <c r="I1538" s="181">
        <v>2.1520000000000001</v>
      </c>
      <c r="J1538" s="181">
        <v>5.4752000000000001</v>
      </c>
      <c r="K1538" s="181">
        <v>-0.3886</v>
      </c>
      <c r="L1538" s="181">
        <v>1.2458</v>
      </c>
      <c r="M1538" s="181">
        <v>14.6083</v>
      </c>
      <c r="N1538" s="181">
        <v>33.640500000000003</v>
      </c>
      <c r="O1538" s="181">
        <v>23.927800000000001</v>
      </c>
      <c r="P1538" s="181"/>
      <c r="Q1538" s="181">
        <v>15.9381</v>
      </c>
      <c r="R1538" s="181">
        <v>53.336500000000001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1210</v>
      </c>
      <c r="B1539" s="177" t="s">
        <v>1222</v>
      </c>
      <c r="C1539" s="177">
        <v>101161</v>
      </c>
      <c r="D1539" s="180">
        <v>44651</v>
      </c>
      <c r="E1539" s="181">
        <v>151.3434</v>
      </c>
      <c r="F1539" s="181">
        <v>0.27250000000000002</v>
      </c>
      <c r="G1539" s="181">
        <v>2.1787999999999998</v>
      </c>
      <c r="H1539" s="181">
        <v>2.3887</v>
      </c>
      <c r="I1539" s="181">
        <v>3.2014999999999998</v>
      </c>
      <c r="J1539" s="181">
        <v>7.6635</v>
      </c>
      <c r="K1539" s="181">
        <v>3.8980000000000001</v>
      </c>
      <c r="L1539" s="181">
        <v>4.1224999999999996</v>
      </c>
      <c r="M1539" s="181">
        <v>21.207000000000001</v>
      </c>
      <c r="N1539" s="181">
        <v>34.372300000000003</v>
      </c>
      <c r="O1539" s="181">
        <v>14.932499999999999</v>
      </c>
      <c r="P1539" s="181">
        <v>13.635199999999999</v>
      </c>
      <c r="Q1539" s="181">
        <v>17.309000000000001</v>
      </c>
      <c r="R1539" s="181">
        <v>52.928899999999999</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1210</v>
      </c>
      <c r="B1540" s="177" t="s">
        <v>1223</v>
      </c>
      <c r="C1540" s="177">
        <v>118650</v>
      </c>
      <c r="D1540" s="180">
        <v>44651</v>
      </c>
      <c r="E1540" s="181">
        <v>161.8826</v>
      </c>
      <c r="F1540" s="181">
        <v>0.2752</v>
      </c>
      <c r="G1540" s="181">
        <v>2.1877</v>
      </c>
      <c r="H1540" s="181">
        <v>2.4091</v>
      </c>
      <c r="I1540" s="181">
        <v>3.2343000000000002</v>
      </c>
      <c r="J1540" s="181">
        <v>7.7337999999999996</v>
      </c>
      <c r="K1540" s="181">
        <v>4.0796999999999999</v>
      </c>
      <c r="L1540" s="181">
        <v>4.4871999999999996</v>
      </c>
      <c r="M1540" s="181">
        <v>21.819400000000002</v>
      </c>
      <c r="N1540" s="181">
        <v>35.272100000000002</v>
      </c>
      <c r="O1540" s="181">
        <v>15.698499999999999</v>
      </c>
      <c r="P1540" s="181">
        <v>14.434200000000001</v>
      </c>
      <c r="Q1540" s="181">
        <v>14.9321</v>
      </c>
      <c r="R1540" s="181">
        <v>53.947800000000001</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1210</v>
      </c>
      <c r="B1541" s="177" t="s">
        <v>1224</v>
      </c>
      <c r="C1541" s="177">
        <v>100631</v>
      </c>
      <c r="D1541" s="180">
        <v>44651</v>
      </c>
      <c r="E1541" s="181">
        <v>426.63440000000003</v>
      </c>
      <c r="F1541" s="181">
        <v>0.65480000000000005</v>
      </c>
      <c r="G1541" s="181">
        <v>2.3008999999999999</v>
      </c>
      <c r="H1541" s="181">
        <v>2.3163999999999998</v>
      </c>
      <c r="I1541" s="181">
        <v>5.0179999999999998</v>
      </c>
      <c r="J1541" s="181">
        <v>8.9847000000000001</v>
      </c>
      <c r="K1541" s="181">
        <v>2.7536999999999998</v>
      </c>
      <c r="L1541" s="181">
        <v>5.5827</v>
      </c>
      <c r="M1541" s="181">
        <v>18.785599999999999</v>
      </c>
      <c r="N1541" s="181">
        <v>41.790599999999998</v>
      </c>
      <c r="O1541" s="181">
        <v>32.383699999999997</v>
      </c>
      <c r="P1541" s="181">
        <v>23.7881</v>
      </c>
      <c r="Q1541" s="181">
        <v>19.525300000000001</v>
      </c>
      <c r="R1541" s="181">
        <v>75.8446</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1210</v>
      </c>
      <c r="B1542" s="177" t="s">
        <v>1225</v>
      </c>
      <c r="C1542" s="177">
        <v>120823</v>
      </c>
      <c r="D1542" s="180">
        <v>44651</v>
      </c>
      <c r="E1542" s="181">
        <v>447.23630000000003</v>
      </c>
      <c r="F1542" s="181">
        <v>0.65949999999999998</v>
      </c>
      <c r="G1542" s="181">
        <v>2.3151000000000002</v>
      </c>
      <c r="H1542" s="181">
        <v>2.3496999999999999</v>
      </c>
      <c r="I1542" s="181">
        <v>5.0865</v>
      </c>
      <c r="J1542" s="181">
        <v>9.1441999999999997</v>
      </c>
      <c r="K1542" s="181">
        <v>3.1894</v>
      </c>
      <c r="L1542" s="181">
        <v>6.5075000000000003</v>
      </c>
      <c r="M1542" s="181">
        <v>20.399899999999999</v>
      </c>
      <c r="N1542" s="181">
        <v>44.411700000000003</v>
      </c>
      <c r="O1542" s="181">
        <v>33.941800000000001</v>
      </c>
      <c r="P1542" s="181">
        <v>24.852</v>
      </c>
      <c r="Q1542" s="181">
        <v>21.530999999999999</v>
      </c>
      <c r="R1542" s="181">
        <v>78.808599999999998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1210</v>
      </c>
      <c r="B1543" s="177" t="s">
        <v>1226</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1210</v>
      </c>
      <c r="B1544" s="177" t="s">
        <v>1227</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1210</v>
      </c>
      <c r="B1545" s="177" t="s">
        <v>1965</v>
      </c>
      <c r="C1545" s="177">
        <v>149667</v>
      </c>
      <c r="D1545" s="180">
        <v>44651</v>
      </c>
      <c r="E1545" s="181">
        <v>236.57230000000001</v>
      </c>
      <c r="F1545" s="181">
        <v>0.20699999999999999</v>
      </c>
      <c r="G1545" s="181">
        <v>2.1505999999999998</v>
      </c>
      <c r="H1545" s="181">
        <v>1.6342000000000001</v>
      </c>
      <c r="I1545" s="181">
        <v>0.93520000000000003</v>
      </c>
      <c r="J1545" s="181">
        <v>3.0531000000000001</v>
      </c>
      <c r="K1545" s="181">
        <v>-2.2982999999999998</v>
      </c>
      <c r="L1545" s="181">
        <v>2.2837999999999998</v>
      </c>
      <c r="M1545" s="181">
        <v>16.1433</v>
      </c>
      <c r="N1545" s="181">
        <v>31.494800000000001</v>
      </c>
      <c r="O1545" s="181">
        <v>18.147500000000001</v>
      </c>
      <c r="P1545" s="181">
        <v>14.671099999999999</v>
      </c>
      <c r="Q1545" s="181">
        <v>15.8971</v>
      </c>
      <c r="R1545" s="181">
        <v>49.357399999999998</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1210</v>
      </c>
      <c r="B1546" s="177" t="s">
        <v>1966</v>
      </c>
      <c r="C1546" s="177">
        <v>149669</v>
      </c>
      <c r="D1546" s="180">
        <v>44651</v>
      </c>
      <c r="E1546" s="181">
        <v>253.8229</v>
      </c>
      <c r="F1546" s="181">
        <v>0.2109</v>
      </c>
      <c r="G1546" s="181">
        <v>2.1627000000000001</v>
      </c>
      <c r="H1546" s="181">
        <v>1.6603000000000001</v>
      </c>
      <c r="I1546" s="181">
        <v>0.98529999999999995</v>
      </c>
      <c r="J1546" s="181">
        <v>3.1638999999999999</v>
      </c>
      <c r="K1546" s="181">
        <v>-2.0108999999999999</v>
      </c>
      <c r="L1546" s="181">
        <v>2.7706</v>
      </c>
      <c r="M1546" s="181">
        <v>16.915199999999999</v>
      </c>
      <c r="N1546" s="181">
        <v>32.620800000000003</v>
      </c>
      <c r="O1546" s="181">
        <v>19.1496</v>
      </c>
      <c r="P1546" s="181">
        <v>15.668699999999999</v>
      </c>
      <c r="Q1546" s="181">
        <v>17.258400000000002</v>
      </c>
      <c r="R1546" s="181">
        <v>50.5886</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0.35616249999999994</v>
      </c>
      <c r="G1547" s="183">
        <v>2.00725</v>
      </c>
      <c r="H1547" s="183">
        <v>1.8556624999999998</v>
      </c>
      <c r="I1547" s="183">
        <v>2.2746875000000002</v>
      </c>
      <c r="J1547" s="183">
        <v>5.1008187500000002</v>
      </c>
      <c r="K1547" s="183">
        <v>-1.0901687500000004</v>
      </c>
      <c r="L1547" s="183">
        <v>0.29627499999999973</v>
      </c>
      <c r="M1547" s="183">
        <v>12.89930625</v>
      </c>
      <c r="N1547" s="183">
        <v>28.67501875</v>
      </c>
      <c r="O1547" s="183">
        <v>20.913792857142855</v>
      </c>
      <c r="P1547" s="183">
        <v>15.663108333333334</v>
      </c>
      <c r="Q1547" s="183">
        <v>16.184218749999999</v>
      </c>
      <c r="R1547" s="183">
        <v>51.272012500000002</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0.30635000000000001</v>
      </c>
      <c r="G1548" s="183">
        <v>2.0823499999999999</v>
      </c>
      <c r="H1548" s="183">
        <v>1.8380999999999998</v>
      </c>
      <c r="I1548" s="183">
        <v>2.0833500000000003</v>
      </c>
      <c r="J1548" s="183">
        <v>4.7167000000000003</v>
      </c>
      <c r="K1548" s="183">
        <v>-1.3505499999999999</v>
      </c>
      <c r="L1548" s="183">
        <v>2.222</v>
      </c>
      <c r="M1548" s="183">
        <v>16.156750000000002</v>
      </c>
      <c r="N1548" s="183">
        <v>33.130650000000003</v>
      </c>
      <c r="O1548" s="183">
        <v>18.988300000000002</v>
      </c>
      <c r="P1548" s="183">
        <v>14.486000000000001</v>
      </c>
      <c r="Q1548" s="183">
        <v>15.9176</v>
      </c>
      <c r="R1548" s="183">
        <v>50.518249999999995</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1228</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1229</v>
      </c>
      <c r="B1551" s="177" t="s">
        <v>1230</v>
      </c>
      <c r="C1551" s="177">
        <v>145486</v>
      </c>
      <c r="D1551" s="180">
        <v>44651</v>
      </c>
      <c r="E1551" s="181">
        <v>1149.6854000000001</v>
      </c>
      <c r="F1551" s="181">
        <v>3.4767000000000001</v>
      </c>
      <c r="G1551" s="181">
        <v>3.3588</v>
      </c>
      <c r="H1551" s="181">
        <v>3.3052000000000001</v>
      </c>
      <c r="I1551" s="181">
        <v>3.4068999999999998</v>
      </c>
      <c r="J1551" s="181">
        <v>3.3437000000000001</v>
      </c>
      <c r="K1551" s="181">
        <v>3.4077999999999999</v>
      </c>
      <c r="L1551" s="181">
        <v>3.3700999999999999</v>
      </c>
      <c r="M1551" s="181">
        <v>3.3018999999999998</v>
      </c>
      <c r="N1551" s="181">
        <v>3.3018999999999998</v>
      </c>
      <c r="O1551" s="181">
        <v>3.8546</v>
      </c>
      <c r="P1551" s="181"/>
      <c r="Q1551" s="181">
        <v>4.1707999999999998</v>
      </c>
      <c r="R1551" s="181">
        <v>3.1638999999999999</v>
      </c>
      <c r="S1551" s="124" t="s">
        <v>1905</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1229</v>
      </c>
      <c r="B1552" s="177" t="s">
        <v>1231</v>
      </c>
      <c r="C1552" s="177">
        <v>145481</v>
      </c>
      <c r="D1552" s="180">
        <v>44651</v>
      </c>
      <c r="E1552" s="181">
        <v>1144.8802000000001</v>
      </c>
      <c r="F1552" s="181">
        <v>3.3574000000000002</v>
      </c>
      <c r="G1552" s="181">
        <v>3.2389000000000001</v>
      </c>
      <c r="H1552" s="181">
        <v>3.1850000000000001</v>
      </c>
      <c r="I1552" s="181">
        <v>3.2867000000000002</v>
      </c>
      <c r="J1552" s="181">
        <v>3.2233000000000001</v>
      </c>
      <c r="K1552" s="181">
        <v>3.2867999999999999</v>
      </c>
      <c r="L1552" s="181">
        <v>3.2484000000000002</v>
      </c>
      <c r="M1552" s="181">
        <v>3.1817000000000002</v>
      </c>
      <c r="N1552" s="181">
        <v>3.1808000000000001</v>
      </c>
      <c r="O1552" s="181">
        <v>3.73</v>
      </c>
      <c r="P1552" s="181"/>
      <c r="Q1552" s="181">
        <v>4.0430000000000001</v>
      </c>
      <c r="R1552" s="181">
        <v>3.0444</v>
      </c>
      <c r="S1552" s="124" t="s">
        <v>1905</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1229</v>
      </c>
      <c r="B1553" s="177" t="s">
        <v>1232</v>
      </c>
      <c r="C1553" s="177">
        <v>146675</v>
      </c>
      <c r="D1553" s="180">
        <v>44651</v>
      </c>
      <c r="E1553" s="181">
        <v>1123.8408999999999</v>
      </c>
      <c r="F1553" s="181">
        <v>3.5891999999999999</v>
      </c>
      <c r="G1553" s="181">
        <v>3.4198</v>
      </c>
      <c r="H1553" s="181">
        <v>3.3357999999999999</v>
      </c>
      <c r="I1553" s="181">
        <v>3.4133</v>
      </c>
      <c r="J1553" s="181">
        <v>3.359</v>
      </c>
      <c r="K1553" s="181">
        <v>3.4317000000000002</v>
      </c>
      <c r="L1553" s="181">
        <v>3.3841999999999999</v>
      </c>
      <c r="M1553" s="181">
        <v>3.3129</v>
      </c>
      <c r="N1553" s="181">
        <v>3.3018000000000001</v>
      </c>
      <c r="O1553" s="181">
        <v>3.8639999999999999</v>
      </c>
      <c r="P1553" s="181"/>
      <c r="Q1553" s="181">
        <v>3.9066000000000001</v>
      </c>
      <c r="R1553" s="181">
        <v>3.1857000000000002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1229</v>
      </c>
      <c r="B1554" s="177" t="s">
        <v>1233</v>
      </c>
      <c r="C1554" s="177">
        <v>146678</v>
      </c>
      <c r="D1554" s="180">
        <v>44651</v>
      </c>
      <c r="E1554" s="181">
        <v>1121.8133</v>
      </c>
      <c r="F1554" s="181">
        <v>3.5306000000000002</v>
      </c>
      <c r="G1554" s="181">
        <v>3.3609</v>
      </c>
      <c r="H1554" s="181">
        <v>3.2757000000000001</v>
      </c>
      <c r="I1554" s="181">
        <v>3.3532999999999999</v>
      </c>
      <c r="J1554" s="181">
        <v>3.2988</v>
      </c>
      <c r="K1554" s="181">
        <v>3.3712</v>
      </c>
      <c r="L1554" s="181">
        <v>3.3231999999999999</v>
      </c>
      <c r="M1554" s="181">
        <v>3.2513999999999998</v>
      </c>
      <c r="N1554" s="181">
        <v>3.2399</v>
      </c>
      <c r="O1554" s="181">
        <v>3.8022999999999998</v>
      </c>
      <c r="P1554" s="181"/>
      <c r="Q1554" s="181">
        <v>3.8451</v>
      </c>
      <c r="R1554" s="181">
        <v>3.1286</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1229</v>
      </c>
      <c r="B1555" s="177" t="s">
        <v>2031</v>
      </c>
      <c r="C1555" s="177">
        <v>147196</v>
      </c>
      <c r="D1555" s="180">
        <v>44651</v>
      </c>
      <c r="E1555" s="181">
        <v>1116.3259</v>
      </c>
      <c r="F1555" s="181">
        <v>3.4335</v>
      </c>
      <c r="G1555" s="181">
        <v>3.3567</v>
      </c>
      <c r="H1555" s="181">
        <v>3.2791999999999999</v>
      </c>
      <c r="I1555" s="181">
        <v>3.3693</v>
      </c>
      <c r="J1555" s="181">
        <v>3.2822</v>
      </c>
      <c r="K1555" s="181">
        <v>3.3729</v>
      </c>
      <c r="L1555" s="181">
        <v>3.3289</v>
      </c>
      <c r="M1555" s="181">
        <v>3.2759999999999998</v>
      </c>
      <c r="N1555" s="181">
        <v>3.2717999999999998</v>
      </c>
      <c r="O1555" s="181"/>
      <c r="P1555" s="181"/>
      <c r="Q1555" s="181">
        <v>3.8155000000000001</v>
      </c>
      <c r="R1555" s="181">
        <v>3.1844000000000001</v>
      </c>
      <c r="S1555" s="124" t="s">
        <v>1905</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1229</v>
      </c>
      <c r="B1556" s="177" t="s">
        <v>2032</v>
      </c>
      <c r="C1556" s="177">
        <v>147193</v>
      </c>
      <c r="D1556" s="180">
        <v>44651</v>
      </c>
      <c r="E1556" s="181">
        <v>1114.5074999999999</v>
      </c>
      <c r="F1556" s="181">
        <v>3.3767999999999998</v>
      </c>
      <c r="G1556" s="181">
        <v>3.2988</v>
      </c>
      <c r="H1556" s="181">
        <v>3.2193999999999998</v>
      </c>
      <c r="I1556" s="181">
        <v>3.3096000000000001</v>
      </c>
      <c r="J1556" s="181">
        <v>3.2223000000000002</v>
      </c>
      <c r="K1556" s="181">
        <v>3.3126000000000002</v>
      </c>
      <c r="L1556" s="181">
        <v>3.2679999999999998</v>
      </c>
      <c r="M1556" s="181">
        <v>3.2166000000000001</v>
      </c>
      <c r="N1556" s="181">
        <v>3.2141000000000002</v>
      </c>
      <c r="O1556" s="181"/>
      <c r="P1556" s="181"/>
      <c r="Q1556" s="181">
        <v>3.7578</v>
      </c>
      <c r="R1556" s="181">
        <v>3.1242999999999999</v>
      </c>
      <c r="S1556" s="124" t="s">
        <v>1905</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1229</v>
      </c>
      <c r="B1557" s="177" t="s">
        <v>1234</v>
      </c>
      <c r="C1557" s="177">
        <v>147125</v>
      </c>
      <c r="D1557" s="180"/>
      <c r="E1557" s="181"/>
      <c r="F1557" s="181"/>
      <c r="G1557" s="181"/>
      <c r="H1557" s="181"/>
      <c r="I1557" s="181"/>
      <c r="J1557" s="181"/>
      <c r="K1557" s="181"/>
      <c r="L1557" s="181"/>
      <c r="M1557" s="181"/>
      <c r="N1557" s="181"/>
      <c r="O1557" s="181"/>
      <c r="P1557" s="181"/>
      <c r="Q1557" s="181"/>
      <c r="R1557" s="181"/>
      <c r="S1557" s="124" t="s">
        <v>1905</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1229</v>
      </c>
      <c r="B1558" s="177" t="s">
        <v>1235</v>
      </c>
      <c r="C1558" s="177">
        <v>147124</v>
      </c>
      <c r="D1558" s="180"/>
      <c r="E1558" s="181"/>
      <c r="F1558" s="181"/>
      <c r="G1558" s="181"/>
      <c r="H1558" s="181"/>
      <c r="I1558" s="181"/>
      <c r="J1558" s="181"/>
      <c r="K1558" s="181"/>
      <c r="L1558" s="181"/>
      <c r="M1558" s="181"/>
      <c r="N1558" s="181"/>
      <c r="O1558" s="181"/>
      <c r="P1558" s="181"/>
      <c r="Q1558" s="181"/>
      <c r="R1558" s="181"/>
      <c r="S1558" s="124" t="s">
        <v>1905</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1229</v>
      </c>
      <c r="B1559" s="177" t="s">
        <v>1236</v>
      </c>
      <c r="C1559" s="177">
        <v>147951</v>
      </c>
      <c r="D1559" s="180">
        <v>44651</v>
      </c>
      <c r="E1559" s="181">
        <v>1076.1302000000001</v>
      </c>
      <c r="F1559" s="181">
        <v>3.8399000000000001</v>
      </c>
      <c r="G1559" s="181">
        <v>3.5306999999999999</v>
      </c>
      <c r="H1559" s="181">
        <v>3.4211999999999998</v>
      </c>
      <c r="I1559" s="181">
        <v>3.6233</v>
      </c>
      <c r="J1559" s="181">
        <v>3.5152999999999999</v>
      </c>
      <c r="K1559" s="181">
        <v>3.5699000000000001</v>
      </c>
      <c r="L1559" s="181">
        <v>3.5106000000000002</v>
      </c>
      <c r="M1559" s="181">
        <v>3.4056999999999999</v>
      </c>
      <c r="N1559" s="181">
        <v>3.3883000000000001</v>
      </c>
      <c r="O1559" s="181"/>
      <c r="P1559" s="181"/>
      <c r="Q1559" s="181">
        <v>3.4287000000000001</v>
      </c>
      <c r="R1559" s="181">
        <v>3.3111999999999999</v>
      </c>
      <c r="S1559" s="124" t="s">
        <v>1905</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1229</v>
      </c>
      <c r="B1560" s="177" t="s">
        <v>1237</v>
      </c>
      <c r="C1560" s="177">
        <v>147936</v>
      </c>
      <c r="D1560" s="180">
        <v>44651</v>
      </c>
      <c r="E1560" s="181">
        <v>1074.1706999999999</v>
      </c>
      <c r="F1560" s="181">
        <v>3.7856999999999998</v>
      </c>
      <c r="G1560" s="181">
        <v>3.476</v>
      </c>
      <c r="H1560" s="181">
        <v>3.3662000000000001</v>
      </c>
      <c r="I1560" s="181">
        <v>3.5678999999999998</v>
      </c>
      <c r="J1560" s="181">
        <v>3.4586000000000001</v>
      </c>
      <c r="K1560" s="181">
        <v>3.5049000000000001</v>
      </c>
      <c r="L1560" s="181">
        <v>3.4489000000000001</v>
      </c>
      <c r="M1560" s="181">
        <v>3.3365</v>
      </c>
      <c r="N1560" s="181">
        <v>3.3142</v>
      </c>
      <c r="O1560" s="181"/>
      <c r="P1560" s="181"/>
      <c r="Q1560" s="181">
        <v>3.3420999999999998</v>
      </c>
      <c r="R1560" s="181">
        <v>3.2259000000000002</v>
      </c>
      <c r="S1560" s="124" t="s">
        <v>1905</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1229</v>
      </c>
      <c r="B1561" s="177" t="s">
        <v>1238</v>
      </c>
      <c r="C1561" s="177">
        <v>147531</v>
      </c>
      <c r="D1561" s="180">
        <v>44651</v>
      </c>
      <c r="E1561" s="181">
        <v>1100.4039</v>
      </c>
      <c r="F1561" s="181">
        <v>3.4201000000000001</v>
      </c>
      <c r="G1561" s="181">
        <v>3.3168000000000002</v>
      </c>
      <c r="H1561" s="181">
        <v>3.2469999999999999</v>
      </c>
      <c r="I1561" s="181">
        <v>3.3264</v>
      </c>
      <c r="J1561" s="181">
        <v>3.2864</v>
      </c>
      <c r="K1561" s="181">
        <v>3.3673999999999999</v>
      </c>
      <c r="L1561" s="181">
        <v>3.3249</v>
      </c>
      <c r="M1561" s="181">
        <v>3.2631000000000001</v>
      </c>
      <c r="N1561" s="181">
        <v>3.2519999999999998</v>
      </c>
      <c r="O1561" s="181"/>
      <c r="P1561" s="181"/>
      <c r="Q1561" s="181">
        <v>3.6164000000000001</v>
      </c>
      <c r="R1561" s="181">
        <v>3.1675</v>
      </c>
      <c r="S1561" s="124" t="s">
        <v>1905</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1229</v>
      </c>
      <c r="B1562" s="177" t="s">
        <v>1239</v>
      </c>
      <c r="C1562" s="177">
        <v>147534</v>
      </c>
      <c r="D1562" s="180">
        <v>44651</v>
      </c>
      <c r="E1562" s="181">
        <v>1099.6982</v>
      </c>
      <c r="F1562" s="181">
        <v>3.4123000000000001</v>
      </c>
      <c r="G1562" s="181">
        <v>3.3067000000000002</v>
      </c>
      <c r="H1562" s="181">
        <v>3.2366999999999999</v>
      </c>
      <c r="I1562" s="181">
        <v>3.3161999999999998</v>
      </c>
      <c r="J1562" s="181">
        <v>3.2763</v>
      </c>
      <c r="K1562" s="181">
        <v>3.3572000000000002</v>
      </c>
      <c r="L1562" s="181">
        <v>3.3123</v>
      </c>
      <c r="M1562" s="181">
        <v>3.2477999999999998</v>
      </c>
      <c r="N1562" s="181">
        <v>3.2370000000000001</v>
      </c>
      <c r="O1562" s="181"/>
      <c r="P1562" s="181"/>
      <c r="Q1562" s="181">
        <v>3.5916999999999999</v>
      </c>
      <c r="R1562" s="181">
        <v>3.1509</v>
      </c>
      <c r="S1562" s="124" t="s">
        <v>1905</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1229</v>
      </c>
      <c r="B1563" s="177" t="s">
        <v>1240</v>
      </c>
      <c r="C1563" s="177">
        <v>146062</v>
      </c>
      <c r="D1563" s="180">
        <v>44651</v>
      </c>
      <c r="E1563" s="181">
        <v>1138.3791000000001</v>
      </c>
      <c r="F1563" s="181">
        <v>3.6716000000000002</v>
      </c>
      <c r="G1563" s="181">
        <v>3.4466999999999999</v>
      </c>
      <c r="H1563" s="181">
        <v>3.3450000000000002</v>
      </c>
      <c r="I1563" s="181">
        <v>3.3957999999999999</v>
      </c>
      <c r="J1563" s="181">
        <v>3.3450000000000002</v>
      </c>
      <c r="K1563" s="181">
        <v>3.4036</v>
      </c>
      <c r="L1563" s="181">
        <v>3.3624999999999998</v>
      </c>
      <c r="M1563" s="181">
        <v>3.2988</v>
      </c>
      <c r="N1563" s="181">
        <v>3.2789000000000001</v>
      </c>
      <c r="O1563" s="181">
        <v>3.9142000000000001</v>
      </c>
      <c r="P1563" s="181"/>
      <c r="Q1563" s="181">
        <v>4.0952999999999999</v>
      </c>
      <c r="R1563" s="181">
        <v>3.2090000000000001</v>
      </c>
      <c r="S1563" s="124" t="s">
        <v>1905</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1229</v>
      </c>
      <c r="B1564" s="177" t="s">
        <v>1241</v>
      </c>
      <c r="C1564" s="177">
        <v>146061</v>
      </c>
      <c r="D1564" s="180">
        <v>44651</v>
      </c>
      <c r="E1564" s="181">
        <v>1135.2731000000001</v>
      </c>
      <c r="F1564" s="181">
        <v>3.5819999999999999</v>
      </c>
      <c r="G1564" s="181">
        <v>3.3563999999999998</v>
      </c>
      <c r="H1564" s="181">
        <v>3.2547999999999999</v>
      </c>
      <c r="I1564" s="181">
        <v>3.3056000000000001</v>
      </c>
      <c r="J1564" s="181">
        <v>3.2553999999999998</v>
      </c>
      <c r="K1564" s="181">
        <v>3.3197000000000001</v>
      </c>
      <c r="L1564" s="181">
        <v>3.2797999999999998</v>
      </c>
      <c r="M1564" s="181">
        <v>3.2193999999999998</v>
      </c>
      <c r="N1564" s="181">
        <v>3.1999</v>
      </c>
      <c r="O1564" s="181">
        <v>3.8275000000000001</v>
      </c>
      <c r="P1564" s="181"/>
      <c r="Q1564" s="181">
        <v>4.0072000000000001</v>
      </c>
      <c r="R1564" s="181">
        <v>3.1311</v>
      </c>
      <c r="S1564" s="124" t="s">
        <v>1905</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1229</v>
      </c>
      <c r="B1565" s="177" t="s">
        <v>1242</v>
      </c>
      <c r="C1565" s="177">
        <v>147570</v>
      </c>
      <c r="D1565" s="180">
        <v>44651</v>
      </c>
      <c r="E1565" s="181">
        <v>1102.0707</v>
      </c>
      <c r="F1565" s="181">
        <v>3.4281999999999999</v>
      </c>
      <c r="G1565" s="181">
        <v>3.2896999999999998</v>
      </c>
      <c r="H1565" s="181">
        <v>3.1956000000000002</v>
      </c>
      <c r="I1565" s="181">
        <v>3.2787000000000002</v>
      </c>
      <c r="J1565" s="181">
        <v>3.2422</v>
      </c>
      <c r="K1565" s="181">
        <v>3.3068</v>
      </c>
      <c r="L1565" s="181">
        <v>3.2883</v>
      </c>
      <c r="M1565" s="181">
        <v>3.2298</v>
      </c>
      <c r="N1565" s="181">
        <v>3.2191000000000001</v>
      </c>
      <c r="O1565" s="181"/>
      <c r="P1565" s="181"/>
      <c r="Q1565" s="181">
        <v>3.6764000000000001</v>
      </c>
      <c r="R1565" s="181">
        <v>3.1964999999999999</v>
      </c>
      <c r="S1565" s="124" t="s">
        <v>1905</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1229</v>
      </c>
      <c r="B1566" s="177" t="s">
        <v>1243</v>
      </c>
      <c r="C1566" s="177">
        <v>147569</v>
      </c>
      <c r="D1566" s="180">
        <v>44651</v>
      </c>
      <c r="E1566" s="181">
        <v>1100.2716</v>
      </c>
      <c r="F1566" s="181">
        <v>3.3774000000000002</v>
      </c>
      <c r="G1566" s="181">
        <v>3.2385999999999999</v>
      </c>
      <c r="H1566" s="181">
        <v>3.1453000000000002</v>
      </c>
      <c r="I1566" s="181">
        <v>3.2284999999999999</v>
      </c>
      <c r="J1566" s="181">
        <v>3.1920000000000002</v>
      </c>
      <c r="K1566" s="181">
        <v>3.2563</v>
      </c>
      <c r="L1566" s="181">
        <v>3.2374000000000001</v>
      </c>
      <c r="M1566" s="181">
        <v>3.1785000000000001</v>
      </c>
      <c r="N1566" s="181">
        <v>3.1675</v>
      </c>
      <c r="O1566" s="181"/>
      <c r="P1566" s="181"/>
      <c r="Q1566" s="181">
        <v>3.6135000000000002</v>
      </c>
      <c r="R1566" s="181">
        <v>3.1440999999999999</v>
      </c>
      <c r="S1566" s="124" t="s">
        <v>1905</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1229</v>
      </c>
      <c r="B1567" s="177" t="s">
        <v>1244</v>
      </c>
      <c r="C1567" s="177">
        <v>147213</v>
      </c>
      <c r="D1567" s="180">
        <v>44651</v>
      </c>
      <c r="E1567" s="181">
        <v>1108.4826</v>
      </c>
      <c r="F1567" s="181">
        <v>3.9485000000000001</v>
      </c>
      <c r="G1567" s="181">
        <v>3.4441000000000002</v>
      </c>
      <c r="H1567" s="181">
        <v>3.2646999999999999</v>
      </c>
      <c r="I1567" s="181">
        <v>3.3069000000000002</v>
      </c>
      <c r="J1567" s="181">
        <v>3.2433999999999998</v>
      </c>
      <c r="K1567" s="181">
        <v>3.2976999999999999</v>
      </c>
      <c r="L1567" s="181">
        <v>3.2545000000000002</v>
      </c>
      <c r="M1567" s="181">
        <v>3.1920000000000002</v>
      </c>
      <c r="N1567" s="181">
        <v>3.1772999999999998</v>
      </c>
      <c r="O1567" s="181"/>
      <c r="P1567" s="181"/>
      <c r="Q1567" s="181">
        <v>3.617</v>
      </c>
      <c r="R1567" s="181">
        <v>3.028</v>
      </c>
      <c r="S1567" s="124" t="s">
        <v>1905</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1229</v>
      </c>
      <c r="B1568" s="177" t="s">
        <v>1245</v>
      </c>
      <c r="C1568" s="177">
        <v>147214</v>
      </c>
      <c r="D1568" s="180">
        <v>44651</v>
      </c>
      <c r="E1568" s="181">
        <v>1110.2633000000001</v>
      </c>
      <c r="F1568" s="181">
        <v>3.9980000000000002</v>
      </c>
      <c r="G1568" s="181">
        <v>3.4944999999999999</v>
      </c>
      <c r="H1568" s="181">
        <v>3.3149999999999999</v>
      </c>
      <c r="I1568" s="181">
        <v>3.3573</v>
      </c>
      <c r="J1568" s="181">
        <v>3.2934999999999999</v>
      </c>
      <c r="K1568" s="181">
        <v>3.3481000000000001</v>
      </c>
      <c r="L1568" s="181">
        <v>3.3054000000000001</v>
      </c>
      <c r="M1568" s="181">
        <v>3.2435</v>
      </c>
      <c r="N1568" s="181">
        <v>3.2294</v>
      </c>
      <c r="O1568" s="181"/>
      <c r="P1568" s="181"/>
      <c r="Q1568" s="181">
        <v>3.6743999999999999</v>
      </c>
      <c r="R1568" s="181">
        <v>3.0847000000000002</v>
      </c>
      <c r="S1568" s="124" t="s">
        <v>1905</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1229</v>
      </c>
      <c r="B1569" s="177" t="s">
        <v>1246</v>
      </c>
      <c r="C1569" s="177">
        <v>101996</v>
      </c>
      <c r="D1569" s="180">
        <v>44651</v>
      </c>
      <c r="E1569" s="181">
        <v>3135.9852999999998</v>
      </c>
      <c r="F1569" s="181">
        <v>3.4931999999999999</v>
      </c>
      <c r="G1569" s="181">
        <v>3.2892999999999999</v>
      </c>
      <c r="H1569" s="181">
        <v>3.1678999999999999</v>
      </c>
      <c r="I1569" s="181">
        <v>3.2505999999999999</v>
      </c>
      <c r="J1569" s="181">
        <v>3.1960999999999999</v>
      </c>
      <c r="K1569" s="181">
        <v>3.2429000000000001</v>
      </c>
      <c r="L1569" s="181">
        <v>3.2181000000000002</v>
      </c>
      <c r="M1569" s="181">
        <v>3.1541000000000001</v>
      </c>
      <c r="N1569" s="181">
        <v>3.1469</v>
      </c>
      <c r="O1569" s="181">
        <v>3.7027000000000001</v>
      </c>
      <c r="P1569" s="181">
        <v>4.6368999999999998</v>
      </c>
      <c r="Q1569" s="181">
        <v>5.8334999999999999</v>
      </c>
      <c r="R1569" s="181">
        <v>3.0194999999999999</v>
      </c>
      <c r="S1569" s="124" t="s">
        <v>1905</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1229</v>
      </c>
      <c r="B1570" s="177" t="s">
        <v>1247</v>
      </c>
      <c r="C1570" s="177">
        <v>119110</v>
      </c>
      <c r="D1570" s="180">
        <v>44651</v>
      </c>
      <c r="E1570" s="181">
        <v>3157.4522999999999</v>
      </c>
      <c r="F1570" s="181">
        <v>3.5920000000000001</v>
      </c>
      <c r="G1570" s="181">
        <v>3.3887999999999998</v>
      </c>
      <c r="H1570" s="181">
        <v>3.2671999999999999</v>
      </c>
      <c r="I1570" s="181">
        <v>3.3502999999999998</v>
      </c>
      <c r="J1570" s="181">
        <v>3.2961999999999998</v>
      </c>
      <c r="K1570" s="181">
        <v>3.3439000000000001</v>
      </c>
      <c r="L1570" s="181">
        <v>3.3197999999999999</v>
      </c>
      <c r="M1570" s="181">
        <v>3.2564000000000002</v>
      </c>
      <c r="N1570" s="181">
        <v>3.2501000000000002</v>
      </c>
      <c r="O1570" s="181">
        <v>3.8068</v>
      </c>
      <c r="P1570" s="181">
        <v>4.7267999999999999</v>
      </c>
      <c r="Q1570" s="181">
        <v>5.9824999999999999</v>
      </c>
      <c r="R1570" s="181">
        <v>3.1227999999999998</v>
      </c>
      <c r="S1570" s="124" t="s">
        <v>1905</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1229</v>
      </c>
      <c r="B1571" s="177" t="s">
        <v>1248</v>
      </c>
      <c r="C1571" s="177">
        <v>147287</v>
      </c>
      <c r="D1571" s="180">
        <v>44651</v>
      </c>
      <c r="E1571" s="181">
        <v>1112.068</v>
      </c>
      <c r="F1571" s="181">
        <v>3.66</v>
      </c>
      <c r="G1571" s="181">
        <v>3.4001999999999999</v>
      </c>
      <c r="H1571" s="181">
        <v>3.3180000000000001</v>
      </c>
      <c r="I1571" s="181">
        <v>3.3961000000000001</v>
      </c>
      <c r="J1571" s="181">
        <v>3.3864000000000001</v>
      </c>
      <c r="K1571" s="181">
        <v>3.4556</v>
      </c>
      <c r="L1571" s="181">
        <v>3.4127000000000001</v>
      </c>
      <c r="M1571" s="181">
        <v>3.3534000000000002</v>
      </c>
      <c r="N1571" s="181">
        <v>3.3414000000000001</v>
      </c>
      <c r="O1571" s="181"/>
      <c r="P1571" s="181"/>
      <c r="Q1571" s="181">
        <v>3.7776999999999998</v>
      </c>
      <c r="R1571" s="181">
        <v>3.2261000000000002</v>
      </c>
      <c r="S1571" s="124" t="s">
        <v>1905</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1229</v>
      </c>
      <c r="B1572" s="177" t="s">
        <v>1249</v>
      </c>
      <c r="C1572" s="177">
        <v>147290</v>
      </c>
      <c r="D1572" s="180">
        <v>44651</v>
      </c>
      <c r="E1572" s="181">
        <v>1107.2931000000001</v>
      </c>
      <c r="F1572" s="181">
        <v>3.5076000000000001</v>
      </c>
      <c r="G1572" s="181">
        <v>3.2498999999999998</v>
      </c>
      <c r="H1572" s="181">
        <v>3.1678000000000002</v>
      </c>
      <c r="I1572" s="181">
        <v>3.2456999999999998</v>
      </c>
      <c r="J1572" s="181">
        <v>3.2359</v>
      </c>
      <c r="K1572" s="181">
        <v>3.3043</v>
      </c>
      <c r="L1572" s="181">
        <v>3.2602000000000002</v>
      </c>
      <c r="M1572" s="181">
        <v>3.1997</v>
      </c>
      <c r="N1572" s="181">
        <v>3.1865000000000001</v>
      </c>
      <c r="O1572" s="181"/>
      <c r="P1572" s="181"/>
      <c r="Q1572" s="181">
        <v>3.6217999999999999</v>
      </c>
      <c r="R1572" s="181">
        <v>3.0712999999999999</v>
      </c>
      <c r="S1572" s="124" t="s">
        <v>1905</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1229</v>
      </c>
      <c r="B1573" s="177" t="s">
        <v>1250</v>
      </c>
      <c r="C1573" s="177">
        <v>145535</v>
      </c>
      <c r="D1573" s="180">
        <v>44651</v>
      </c>
      <c r="E1573" s="181">
        <v>114.2231</v>
      </c>
      <c r="F1573" s="181">
        <v>3.6432000000000002</v>
      </c>
      <c r="G1573" s="181">
        <v>3.3774999999999999</v>
      </c>
      <c r="H1573" s="181">
        <v>3.2523</v>
      </c>
      <c r="I1573" s="181">
        <v>3.3092999999999999</v>
      </c>
      <c r="J1573" s="181">
        <v>3.2602000000000002</v>
      </c>
      <c r="K1573" s="181">
        <v>3.2945000000000002</v>
      </c>
      <c r="L1573" s="181">
        <v>3.2427000000000001</v>
      </c>
      <c r="M1573" s="181">
        <v>3.173</v>
      </c>
      <c r="N1573" s="181">
        <v>3.1657999999999999</v>
      </c>
      <c r="O1573" s="181">
        <v>3.7258</v>
      </c>
      <c r="P1573" s="181"/>
      <c r="Q1573" s="181">
        <v>4.0137</v>
      </c>
      <c r="R1573" s="181">
        <v>3.0314000000000001</v>
      </c>
      <c r="S1573" s="124" t="s">
        <v>1904</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1229</v>
      </c>
      <c r="B1574" s="177" t="s">
        <v>1251</v>
      </c>
      <c r="C1574" s="177">
        <v>145536</v>
      </c>
      <c r="D1574" s="180">
        <v>44651</v>
      </c>
      <c r="E1574" s="181">
        <v>114.6078</v>
      </c>
      <c r="F1574" s="181">
        <v>3.7584</v>
      </c>
      <c r="G1574" s="181">
        <v>3.4618000000000002</v>
      </c>
      <c r="H1574" s="181">
        <v>3.3416000000000001</v>
      </c>
      <c r="I1574" s="181">
        <v>3.4007999999999998</v>
      </c>
      <c r="J1574" s="181">
        <v>3.3504</v>
      </c>
      <c r="K1574" s="181">
        <v>3.3887</v>
      </c>
      <c r="L1574" s="181">
        <v>3.3412000000000002</v>
      </c>
      <c r="M1574" s="181">
        <v>3.2732999999999999</v>
      </c>
      <c r="N1574" s="181">
        <v>3.2675000000000001</v>
      </c>
      <c r="O1574" s="181">
        <v>3.8290999999999999</v>
      </c>
      <c r="P1574" s="181"/>
      <c r="Q1574" s="181">
        <v>4.1173000000000002</v>
      </c>
      <c r="R1574" s="181">
        <v>3.1337999999999999</v>
      </c>
      <c r="S1574" s="124" t="s">
        <v>1904</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1229</v>
      </c>
      <c r="B1575" s="177" t="s">
        <v>1252</v>
      </c>
      <c r="C1575" s="177">
        <v>146191</v>
      </c>
      <c r="D1575" s="180">
        <v>44651</v>
      </c>
      <c r="E1575" s="181">
        <v>1133.7819999999999</v>
      </c>
      <c r="F1575" s="181">
        <v>3.4579</v>
      </c>
      <c r="G1575" s="181">
        <v>3.3565</v>
      </c>
      <c r="H1575" s="181">
        <v>3.2917999999999998</v>
      </c>
      <c r="I1575" s="181">
        <v>3.3729</v>
      </c>
      <c r="J1575" s="181">
        <v>3.3433999999999999</v>
      </c>
      <c r="K1575" s="181">
        <v>3.4152999999999998</v>
      </c>
      <c r="L1575" s="181">
        <v>3.3529</v>
      </c>
      <c r="M1575" s="181">
        <v>3.2833999999999999</v>
      </c>
      <c r="N1575" s="181">
        <v>3.2698999999999998</v>
      </c>
      <c r="O1575" s="181">
        <v>3.8370000000000002</v>
      </c>
      <c r="P1575" s="181"/>
      <c r="Q1575" s="181">
        <v>4.0016999999999996</v>
      </c>
      <c r="R1575" s="181">
        <v>3.1419999999999999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1229</v>
      </c>
      <c r="B1576" s="177" t="s">
        <v>1253</v>
      </c>
      <c r="C1576" s="177">
        <v>146187</v>
      </c>
      <c r="D1576" s="180">
        <v>44651</v>
      </c>
      <c r="E1576" s="181">
        <v>1129.5585000000001</v>
      </c>
      <c r="F1576" s="181">
        <v>3.3609</v>
      </c>
      <c r="G1576" s="181">
        <v>3.2570000000000001</v>
      </c>
      <c r="H1576" s="181">
        <v>3.1913</v>
      </c>
      <c r="I1576" s="181">
        <v>3.2726000000000002</v>
      </c>
      <c r="J1576" s="181">
        <v>3.2341000000000002</v>
      </c>
      <c r="K1576" s="181">
        <v>3.3111000000000002</v>
      </c>
      <c r="L1576" s="181">
        <v>3.2492999999999999</v>
      </c>
      <c r="M1576" s="181">
        <v>3.1796000000000002</v>
      </c>
      <c r="N1576" s="181">
        <v>3.1655000000000002</v>
      </c>
      <c r="O1576" s="181">
        <v>3.7151000000000001</v>
      </c>
      <c r="P1576" s="181"/>
      <c r="Q1576" s="181">
        <v>3.8805000000000001</v>
      </c>
      <c r="R1576" s="181">
        <v>3.0257999999999998</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1229</v>
      </c>
      <c r="B1577" s="177" t="s">
        <v>1254</v>
      </c>
      <c r="C1577" s="177">
        <v>147450</v>
      </c>
      <c r="D1577" s="180">
        <v>44651</v>
      </c>
      <c r="E1577" s="181">
        <v>1101.3342</v>
      </c>
      <c r="F1577" s="181">
        <v>3.3874</v>
      </c>
      <c r="G1577" s="181">
        <v>3.2543000000000002</v>
      </c>
      <c r="H1577" s="181">
        <v>3.1783000000000001</v>
      </c>
      <c r="I1577" s="181">
        <v>3.2683</v>
      </c>
      <c r="J1577" s="181">
        <v>3.2248000000000001</v>
      </c>
      <c r="K1577" s="181">
        <v>3.3035000000000001</v>
      </c>
      <c r="L1577" s="181">
        <v>3.2612999999999999</v>
      </c>
      <c r="M1577" s="181">
        <v>3.2029999999999998</v>
      </c>
      <c r="N1577" s="181">
        <v>3.1932999999999998</v>
      </c>
      <c r="O1577" s="181"/>
      <c r="P1577" s="181"/>
      <c r="Q1577" s="181">
        <v>3.5968</v>
      </c>
      <c r="R1577" s="181">
        <v>3.0743</v>
      </c>
      <c r="S1577" s="124" t="s">
        <v>1905</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1229</v>
      </c>
      <c r="B1578" s="177" t="s">
        <v>1255</v>
      </c>
      <c r="C1578" s="177">
        <v>147454</v>
      </c>
      <c r="D1578" s="180">
        <v>44651</v>
      </c>
      <c r="E1578" s="181">
        <v>1098.3210999999999</v>
      </c>
      <c r="F1578" s="181">
        <v>3.2837000000000001</v>
      </c>
      <c r="G1578" s="181">
        <v>3.1535000000000002</v>
      </c>
      <c r="H1578" s="181">
        <v>3.0777000000000001</v>
      </c>
      <c r="I1578" s="181">
        <v>3.1692</v>
      </c>
      <c r="J1578" s="181">
        <v>3.1242999999999999</v>
      </c>
      <c r="K1578" s="181">
        <v>3.2027000000000001</v>
      </c>
      <c r="L1578" s="181">
        <v>3.1604999999999999</v>
      </c>
      <c r="M1578" s="181">
        <v>3.1013000000000002</v>
      </c>
      <c r="N1578" s="181">
        <v>3.0903999999999998</v>
      </c>
      <c r="O1578" s="181"/>
      <c r="P1578" s="181"/>
      <c r="Q1578" s="181">
        <v>3.4929999999999999</v>
      </c>
      <c r="R1578" s="181">
        <v>2.9712999999999998</v>
      </c>
      <c r="S1578" s="124" t="s">
        <v>1905</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1229</v>
      </c>
      <c r="B1579" s="177" t="s">
        <v>1256</v>
      </c>
      <c r="C1579" s="177">
        <v>147883</v>
      </c>
      <c r="D1579" s="180">
        <v>44651</v>
      </c>
      <c r="E1579" s="181">
        <v>1074.4014</v>
      </c>
      <c r="F1579" s="181">
        <v>3.5573000000000001</v>
      </c>
      <c r="G1579" s="181">
        <v>3.3755000000000002</v>
      </c>
      <c r="H1579" s="181">
        <v>3.2759999999999998</v>
      </c>
      <c r="I1579" s="181">
        <v>3.3517999999999999</v>
      </c>
      <c r="J1579" s="181">
        <v>3.3168000000000002</v>
      </c>
      <c r="K1579" s="181">
        <v>3.3902999999999999</v>
      </c>
      <c r="L1579" s="181">
        <v>3.3473000000000002</v>
      </c>
      <c r="M1579" s="181">
        <v>3.2774999999999999</v>
      </c>
      <c r="N1579" s="181">
        <v>3.2633999999999999</v>
      </c>
      <c r="O1579" s="181"/>
      <c r="P1579" s="181"/>
      <c r="Q1579" s="181">
        <v>3.2743000000000002</v>
      </c>
      <c r="R1579" s="181">
        <v>3.1328</v>
      </c>
      <c r="S1579" s="124" t="s">
        <v>1905</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1229</v>
      </c>
      <c r="B1580" s="177" t="s">
        <v>1257</v>
      </c>
      <c r="C1580" s="177">
        <v>147878</v>
      </c>
      <c r="D1580" s="180">
        <v>44651</v>
      </c>
      <c r="E1580" s="181">
        <v>1072.9617000000001</v>
      </c>
      <c r="F1580" s="181">
        <v>3.5007999999999999</v>
      </c>
      <c r="G1580" s="181">
        <v>3.3165</v>
      </c>
      <c r="H1580" s="181">
        <v>3.2157</v>
      </c>
      <c r="I1580" s="181">
        <v>3.2917000000000001</v>
      </c>
      <c r="J1580" s="181">
        <v>3.2566000000000002</v>
      </c>
      <c r="K1580" s="181">
        <v>3.3296000000000001</v>
      </c>
      <c r="L1580" s="181">
        <v>3.2862</v>
      </c>
      <c r="M1580" s="181">
        <v>3.2159</v>
      </c>
      <c r="N1580" s="181">
        <v>3.2012999999999998</v>
      </c>
      <c r="O1580" s="181"/>
      <c r="P1580" s="181"/>
      <c r="Q1580" s="181">
        <v>3.2122000000000002</v>
      </c>
      <c r="R1580" s="181">
        <v>3.0708000000000002</v>
      </c>
      <c r="S1580" s="124" t="s">
        <v>1905</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1229</v>
      </c>
      <c r="B1581" s="177" t="s">
        <v>1258</v>
      </c>
      <c r="C1581" s="177">
        <v>147713</v>
      </c>
      <c r="D1581" s="180">
        <v>44651</v>
      </c>
      <c r="E1581" s="181">
        <v>1084.2997</v>
      </c>
      <c r="F1581" s="181">
        <v>3.3531</v>
      </c>
      <c r="G1581" s="181">
        <v>3.1842000000000001</v>
      </c>
      <c r="H1581" s="181">
        <v>3.0516000000000001</v>
      </c>
      <c r="I1581" s="181">
        <v>3.1873999999999998</v>
      </c>
      <c r="J1581" s="181">
        <v>3.1871</v>
      </c>
      <c r="K1581" s="181">
        <v>3.2850999999999999</v>
      </c>
      <c r="L1581" s="181">
        <v>3.2818000000000001</v>
      </c>
      <c r="M1581" s="181">
        <v>3.2269999999999999</v>
      </c>
      <c r="N1581" s="181">
        <v>3.2126000000000001</v>
      </c>
      <c r="O1581" s="181"/>
      <c r="P1581" s="181"/>
      <c r="Q1581" s="181">
        <v>3.3788</v>
      </c>
      <c r="R1581" s="181">
        <v>3.0962999999999998</v>
      </c>
      <c r="S1581" s="124" t="s">
        <v>1905</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1229</v>
      </c>
      <c r="B1582" s="177" t="s">
        <v>1259</v>
      </c>
      <c r="C1582" s="177">
        <v>147714</v>
      </c>
      <c r="D1582" s="180">
        <v>44651</v>
      </c>
      <c r="E1582" s="181">
        <v>1081.665</v>
      </c>
      <c r="F1582" s="181">
        <v>3.2532000000000001</v>
      </c>
      <c r="G1582" s="181">
        <v>3.0828000000000002</v>
      </c>
      <c r="H1582" s="181">
        <v>2.9514</v>
      </c>
      <c r="I1582" s="181">
        <v>3.0901000000000001</v>
      </c>
      <c r="J1582" s="181">
        <v>3.0884</v>
      </c>
      <c r="K1582" s="181">
        <v>3.1848000000000001</v>
      </c>
      <c r="L1582" s="181">
        <v>3.1804999999999999</v>
      </c>
      <c r="M1582" s="181">
        <v>3.1248999999999998</v>
      </c>
      <c r="N1582" s="181">
        <v>3.1095000000000002</v>
      </c>
      <c r="O1582" s="181"/>
      <c r="P1582" s="181"/>
      <c r="Q1582" s="181">
        <v>3.2755999999999998</v>
      </c>
      <c r="R1582" s="181">
        <v>2.9933999999999998</v>
      </c>
      <c r="S1582" s="124" t="s">
        <v>1905</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1229</v>
      </c>
      <c r="B1583" s="177" t="s">
        <v>1260</v>
      </c>
      <c r="C1583" s="177">
        <v>147837</v>
      </c>
      <c r="D1583" s="180">
        <v>44651</v>
      </c>
      <c r="E1583" s="181">
        <v>1080.4674</v>
      </c>
      <c r="F1583" s="181">
        <v>3.4493999999999998</v>
      </c>
      <c r="G1583" s="181">
        <v>3.3351999999999999</v>
      </c>
      <c r="H1583" s="181">
        <v>3.2488999999999999</v>
      </c>
      <c r="I1583" s="181">
        <v>3.3584000000000001</v>
      </c>
      <c r="J1583" s="181">
        <v>3.3151999999999999</v>
      </c>
      <c r="K1583" s="181">
        <v>3.3843000000000001</v>
      </c>
      <c r="L1583" s="181">
        <v>3.3673000000000002</v>
      </c>
      <c r="M1583" s="181">
        <v>3.298</v>
      </c>
      <c r="N1583" s="181">
        <v>3.3001999999999998</v>
      </c>
      <c r="O1583" s="181"/>
      <c r="P1583" s="181"/>
      <c r="Q1583" s="181">
        <v>3.3833000000000002</v>
      </c>
      <c r="R1583" s="181">
        <v>3.1840000000000002</v>
      </c>
      <c r="S1583" s="124" t="s">
        <v>1905</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1229</v>
      </c>
      <c r="B1584" s="177" t="s">
        <v>1261</v>
      </c>
      <c r="C1584" s="177">
        <v>147836</v>
      </c>
      <c r="D1584" s="180">
        <v>44651</v>
      </c>
      <c r="E1584" s="181">
        <v>1078.7226000000001</v>
      </c>
      <c r="F1584" s="181">
        <v>3.3805999999999998</v>
      </c>
      <c r="G1584" s="181">
        <v>3.2650000000000001</v>
      </c>
      <c r="H1584" s="181">
        <v>3.1806000000000001</v>
      </c>
      <c r="I1584" s="181">
        <v>3.2892000000000001</v>
      </c>
      <c r="J1584" s="181">
        <v>3.2448999999999999</v>
      </c>
      <c r="K1584" s="181">
        <v>3.3148</v>
      </c>
      <c r="L1584" s="181">
        <v>3.2965</v>
      </c>
      <c r="M1584" s="181">
        <v>3.2265999999999999</v>
      </c>
      <c r="N1584" s="181">
        <v>3.2281</v>
      </c>
      <c r="O1584" s="181"/>
      <c r="P1584" s="181"/>
      <c r="Q1584" s="181">
        <v>3.3115000000000001</v>
      </c>
      <c r="R1584" s="181">
        <v>3.1118999999999999</v>
      </c>
      <c r="S1584" s="124" t="s">
        <v>1905</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1229</v>
      </c>
      <c r="B1585" s="177" t="s">
        <v>1262</v>
      </c>
      <c r="C1585" s="177">
        <v>146141</v>
      </c>
      <c r="D1585" s="180">
        <v>44651</v>
      </c>
      <c r="E1585" s="181">
        <v>1133.7997</v>
      </c>
      <c r="F1585" s="181">
        <v>3.6993</v>
      </c>
      <c r="G1585" s="181">
        <v>3.4531000000000001</v>
      </c>
      <c r="H1585" s="181">
        <v>3.335</v>
      </c>
      <c r="I1585" s="181">
        <v>3.4074</v>
      </c>
      <c r="J1585" s="181">
        <v>3.3652000000000002</v>
      </c>
      <c r="K1585" s="181">
        <v>3.3980000000000001</v>
      </c>
      <c r="L1585" s="181">
        <v>3.3523000000000001</v>
      </c>
      <c r="M1585" s="181">
        <v>3.2822</v>
      </c>
      <c r="N1585" s="181">
        <v>3.2681</v>
      </c>
      <c r="O1585" s="181">
        <v>3.8271999999999999</v>
      </c>
      <c r="P1585" s="181"/>
      <c r="Q1585" s="181">
        <v>3.9918</v>
      </c>
      <c r="R1585" s="181">
        <v>3.1377999999999999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1229</v>
      </c>
      <c r="B1586" s="177" t="s">
        <v>1263</v>
      </c>
      <c r="C1586" s="177">
        <v>146142</v>
      </c>
      <c r="D1586" s="180">
        <v>44651</v>
      </c>
      <c r="E1586" s="181">
        <v>1130.8405</v>
      </c>
      <c r="F1586" s="181">
        <v>3.5766</v>
      </c>
      <c r="G1586" s="181">
        <v>3.3319000000000001</v>
      </c>
      <c r="H1586" s="181">
        <v>3.2145000000000001</v>
      </c>
      <c r="I1586" s="181">
        <v>3.2869000000000002</v>
      </c>
      <c r="J1586" s="181">
        <v>3.2488000000000001</v>
      </c>
      <c r="K1586" s="181">
        <v>3.2913000000000001</v>
      </c>
      <c r="L1586" s="181">
        <v>3.2475999999999998</v>
      </c>
      <c r="M1586" s="181">
        <v>3.1777000000000002</v>
      </c>
      <c r="N1586" s="181">
        <v>3.1633</v>
      </c>
      <c r="O1586" s="181">
        <v>3.7404999999999999</v>
      </c>
      <c r="P1586" s="181"/>
      <c r="Q1586" s="181">
        <v>3.9070999999999998</v>
      </c>
      <c r="R1586" s="181">
        <v>3.0348000000000002</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1229</v>
      </c>
      <c r="B1587" s="177" t="s">
        <v>1264</v>
      </c>
      <c r="C1587" s="177">
        <v>119283</v>
      </c>
      <c r="D1587" s="180">
        <v>44651</v>
      </c>
      <c r="E1587" s="181">
        <v>2763.97166666667</v>
      </c>
      <c r="F1587" s="181">
        <v>3.7067999999999999</v>
      </c>
      <c r="G1587" s="181">
        <v>3.4321999999999999</v>
      </c>
      <c r="H1587" s="181">
        <v>3.3249</v>
      </c>
      <c r="I1587" s="181">
        <v>3.3975</v>
      </c>
      <c r="J1587" s="181">
        <v>3.3281000000000001</v>
      </c>
      <c r="K1587" s="181">
        <v>3.3906999999999998</v>
      </c>
      <c r="L1587" s="181">
        <v>3.3488000000000002</v>
      </c>
      <c r="M1587" s="181">
        <v>3.2890999999999999</v>
      </c>
      <c r="N1587" s="181">
        <v>3.2831000000000001</v>
      </c>
      <c r="O1587" s="181">
        <v>3.8515000000000001</v>
      </c>
      <c r="P1587" s="181">
        <v>4.8282999999999996</v>
      </c>
      <c r="Q1587" s="181">
        <v>6.3608000000000002</v>
      </c>
      <c r="R1587" s="181">
        <v>3.1642999999999999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1229</v>
      </c>
      <c r="B1588" s="177" t="s">
        <v>1265</v>
      </c>
      <c r="C1588" s="177">
        <v>118058</v>
      </c>
      <c r="D1588" s="180">
        <v>44651</v>
      </c>
      <c r="E1588" s="181">
        <v>2629.9295000000002</v>
      </c>
      <c r="F1588" s="181">
        <v>3.6065</v>
      </c>
      <c r="G1588" s="181">
        <v>3.5339</v>
      </c>
      <c r="H1588" s="181">
        <v>3.7926000000000002</v>
      </c>
      <c r="I1588" s="181">
        <v>3.5813000000000001</v>
      </c>
      <c r="J1588" s="181">
        <v>3.3561999999999999</v>
      </c>
      <c r="K1588" s="181">
        <v>3.3342999999999998</v>
      </c>
      <c r="L1588" s="181">
        <v>3.2692999999999999</v>
      </c>
      <c r="M1588" s="181">
        <v>3.2014999999999998</v>
      </c>
      <c r="N1588" s="181">
        <v>3.1911</v>
      </c>
      <c r="O1588" s="181">
        <v>3.5306000000000002</v>
      </c>
      <c r="P1588" s="181">
        <v>4.3049999999999997</v>
      </c>
      <c r="Q1588" s="181">
        <v>6.5016999999999996</v>
      </c>
      <c r="R1588" s="181">
        <v>3.0592000000000001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1229</v>
      </c>
      <c r="B1589" s="177" t="s">
        <v>1266</v>
      </c>
      <c r="C1589" s="177">
        <v>147515</v>
      </c>
      <c r="D1589" s="180">
        <v>44651</v>
      </c>
      <c r="E1589" s="181">
        <v>1101.8523</v>
      </c>
      <c r="F1589" s="181">
        <v>3.7602000000000002</v>
      </c>
      <c r="G1589" s="181">
        <v>3.4582000000000002</v>
      </c>
      <c r="H1589" s="181">
        <v>3.3492999999999999</v>
      </c>
      <c r="I1589" s="181">
        <v>3.3944000000000001</v>
      </c>
      <c r="J1589" s="181">
        <v>3.3540000000000001</v>
      </c>
      <c r="K1589" s="181">
        <v>3.4203000000000001</v>
      </c>
      <c r="L1589" s="181">
        <v>3.3839999999999999</v>
      </c>
      <c r="M1589" s="181">
        <v>3.3170000000000002</v>
      </c>
      <c r="N1589" s="181">
        <v>3.3094000000000001</v>
      </c>
      <c r="O1589" s="181"/>
      <c r="P1589" s="181"/>
      <c r="Q1589" s="181">
        <v>3.6307999999999998</v>
      </c>
      <c r="R1589" s="181">
        <v>3.1573000000000002</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1229</v>
      </c>
      <c r="B1590" s="177" t="s">
        <v>1267</v>
      </c>
      <c r="C1590" s="177">
        <v>147519</v>
      </c>
      <c r="D1590" s="180">
        <v>44651</v>
      </c>
      <c r="E1590" s="181">
        <v>1097.98</v>
      </c>
      <c r="F1590" s="181">
        <v>3.6305000000000001</v>
      </c>
      <c r="G1590" s="181">
        <v>3.3273999999999999</v>
      </c>
      <c r="H1590" s="181">
        <v>3.2189000000000001</v>
      </c>
      <c r="I1590" s="181">
        <v>3.2639999999999998</v>
      </c>
      <c r="J1590" s="181">
        <v>3.2233999999999998</v>
      </c>
      <c r="K1590" s="181">
        <v>3.2892000000000001</v>
      </c>
      <c r="L1590" s="181">
        <v>3.2517</v>
      </c>
      <c r="M1590" s="181">
        <v>3.1837</v>
      </c>
      <c r="N1590" s="181">
        <v>3.1749999999999998</v>
      </c>
      <c r="O1590" s="181"/>
      <c r="P1590" s="181"/>
      <c r="Q1590" s="181">
        <v>3.4961000000000002</v>
      </c>
      <c r="R1590" s="181">
        <v>3.0230999999999999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1229</v>
      </c>
      <c r="B1591" s="177" t="s">
        <v>1268</v>
      </c>
      <c r="C1591" s="177">
        <v>147564</v>
      </c>
      <c r="D1591" s="180">
        <v>44651</v>
      </c>
      <c r="E1591" s="181">
        <v>1100.3800000000001</v>
      </c>
      <c r="F1591" s="181">
        <v>3.6059999999999999</v>
      </c>
      <c r="G1591" s="181">
        <v>3.4241000000000001</v>
      </c>
      <c r="H1591" s="181">
        <v>3.3039999999999998</v>
      </c>
      <c r="I1591" s="181">
        <v>3.3923000000000001</v>
      </c>
      <c r="J1591" s="181">
        <v>3.3626</v>
      </c>
      <c r="K1591" s="181">
        <v>3.4529000000000001</v>
      </c>
      <c r="L1591" s="181">
        <v>3.4123999999999999</v>
      </c>
      <c r="M1591" s="181">
        <v>3.3469000000000002</v>
      </c>
      <c r="N1591" s="181">
        <v>3.3334000000000001</v>
      </c>
      <c r="O1591" s="181"/>
      <c r="P1591" s="181"/>
      <c r="Q1591" s="181">
        <v>3.6194000000000002</v>
      </c>
      <c r="R1591" s="181">
        <v>3.2012999999999998</v>
      </c>
      <c r="S1591" s="124" t="s">
        <v>1905</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1229</v>
      </c>
      <c r="B1592" s="177" t="s">
        <v>1269</v>
      </c>
      <c r="C1592" s="177">
        <v>147565</v>
      </c>
      <c r="D1592" s="180">
        <v>44651</v>
      </c>
      <c r="E1592" s="181">
        <v>1097.3704</v>
      </c>
      <c r="F1592" s="181">
        <v>3.5061</v>
      </c>
      <c r="G1592" s="181">
        <v>3.3258999999999999</v>
      </c>
      <c r="H1592" s="181">
        <v>3.2046000000000001</v>
      </c>
      <c r="I1592" s="181">
        <v>3.2927</v>
      </c>
      <c r="J1592" s="181">
        <v>3.2625999999999999</v>
      </c>
      <c r="K1592" s="181">
        <v>3.3519000000000001</v>
      </c>
      <c r="L1592" s="181">
        <v>3.3081</v>
      </c>
      <c r="M1592" s="181">
        <v>3.2410999999999999</v>
      </c>
      <c r="N1592" s="181">
        <v>3.2275999999999998</v>
      </c>
      <c r="O1592" s="181"/>
      <c r="P1592" s="181"/>
      <c r="Q1592" s="181">
        <v>3.5139999999999998</v>
      </c>
      <c r="R1592" s="181">
        <v>3.0987</v>
      </c>
      <c r="S1592" s="124" t="s">
        <v>1905</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1229</v>
      </c>
      <c r="B1593" s="177" t="s">
        <v>1270</v>
      </c>
      <c r="C1593" s="177">
        <v>147736</v>
      </c>
      <c r="D1593" s="180">
        <v>44651</v>
      </c>
      <c r="E1593" s="181">
        <v>1089.4549</v>
      </c>
      <c r="F1593" s="181">
        <v>3.5550000000000002</v>
      </c>
      <c r="G1593" s="181">
        <v>3.3925999999999998</v>
      </c>
      <c r="H1593" s="181">
        <v>3.3092999999999999</v>
      </c>
      <c r="I1593" s="181">
        <v>3.4081000000000001</v>
      </c>
      <c r="J1593" s="181">
        <v>3.3936000000000002</v>
      </c>
      <c r="K1593" s="181">
        <v>3.4626000000000001</v>
      </c>
      <c r="L1593" s="181">
        <v>3.4087999999999998</v>
      </c>
      <c r="M1593" s="181">
        <v>3.3441999999999998</v>
      </c>
      <c r="N1593" s="181">
        <v>3.3365</v>
      </c>
      <c r="O1593" s="181"/>
      <c r="P1593" s="181"/>
      <c r="Q1593" s="181">
        <v>3.5438000000000001</v>
      </c>
      <c r="R1593" s="181">
        <v>3.2429000000000001</v>
      </c>
      <c r="S1593" s="124" t="s">
        <v>1905</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1229</v>
      </c>
      <c r="B1594" s="177" t="s">
        <v>1271</v>
      </c>
      <c r="C1594" s="177">
        <v>147739</v>
      </c>
      <c r="D1594" s="180">
        <v>44651</v>
      </c>
      <c r="E1594" s="181">
        <v>1086.8686</v>
      </c>
      <c r="F1594" s="181">
        <v>3.4963000000000002</v>
      </c>
      <c r="G1594" s="181">
        <v>3.3311999999999999</v>
      </c>
      <c r="H1594" s="181">
        <v>3.2484999999999999</v>
      </c>
      <c r="I1594" s="181">
        <v>3.3475000000000001</v>
      </c>
      <c r="J1594" s="181">
        <v>3.3106</v>
      </c>
      <c r="K1594" s="181">
        <v>3.3740000000000001</v>
      </c>
      <c r="L1594" s="181">
        <v>3.3187000000000002</v>
      </c>
      <c r="M1594" s="181">
        <v>3.2544</v>
      </c>
      <c r="N1594" s="181">
        <v>3.2437999999999998</v>
      </c>
      <c r="O1594" s="181"/>
      <c r="P1594" s="181"/>
      <c r="Q1594" s="181">
        <v>3.4438</v>
      </c>
      <c r="R1594" s="181">
        <v>3.1463000000000001</v>
      </c>
      <c r="S1594" s="124" t="s">
        <v>1905</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1229</v>
      </c>
      <c r="B1595" s="177" t="s">
        <v>1272</v>
      </c>
      <c r="C1595" s="177">
        <v>145810</v>
      </c>
      <c r="D1595" s="180">
        <v>44651</v>
      </c>
      <c r="E1595" s="181">
        <v>114.11920000000001</v>
      </c>
      <c r="F1595" s="181">
        <v>9.1176999999999992</v>
      </c>
      <c r="G1595" s="181">
        <v>5.2797000000000001</v>
      </c>
      <c r="H1595" s="181">
        <v>4.1383999999999999</v>
      </c>
      <c r="I1595" s="181">
        <v>3.8254000000000001</v>
      </c>
      <c r="J1595" s="181">
        <v>3.5516000000000001</v>
      </c>
      <c r="K1595" s="181">
        <v>3.4784999999999999</v>
      </c>
      <c r="L1595" s="181">
        <v>3.4072</v>
      </c>
      <c r="M1595" s="181">
        <v>3.3197999999999999</v>
      </c>
      <c r="N1595" s="181">
        <v>3.2995000000000001</v>
      </c>
      <c r="O1595" s="181">
        <v>3.8748</v>
      </c>
      <c r="P1595" s="181"/>
      <c r="Q1595" s="181">
        <v>4.1025</v>
      </c>
      <c r="R1595" s="181">
        <v>3.1831</v>
      </c>
      <c r="S1595" s="124" t="s">
        <v>1905</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1229</v>
      </c>
      <c r="B1596" s="177" t="s">
        <v>1273</v>
      </c>
      <c r="C1596" s="177">
        <v>145811</v>
      </c>
      <c r="D1596" s="180">
        <v>44651</v>
      </c>
      <c r="E1596" s="181">
        <v>113.7495</v>
      </c>
      <c r="F1596" s="181">
        <v>4.8780000000000001</v>
      </c>
      <c r="G1596" s="181">
        <v>3.7662</v>
      </c>
      <c r="H1596" s="181">
        <v>3.4127000000000001</v>
      </c>
      <c r="I1596" s="181">
        <v>3.4104000000000001</v>
      </c>
      <c r="J1596" s="181">
        <v>3.3144</v>
      </c>
      <c r="K1596" s="181">
        <v>3.3369</v>
      </c>
      <c r="L1596" s="181">
        <v>3.2902999999999998</v>
      </c>
      <c r="M1596" s="181">
        <v>3.2105999999999999</v>
      </c>
      <c r="N1596" s="181">
        <v>3.1937000000000002</v>
      </c>
      <c r="O1596" s="181">
        <v>3.7725</v>
      </c>
      <c r="P1596" s="181"/>
      <c r="Q1596" s="181">
        <v>3.9996999999999998</v>
      </c>
      <c r="R1596" s="181">
        <v>3.0821999999999998</v>
      </c>
      <c r="S1596" s="124" t="s">
        <v>1905</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1229</v>
      </c>
      <c r="B1597" s="177" t="s">
        <v>1274</v>
      </c>
      <c r="C1597" s="177">
        <v>147606</v>
      </c>
      <c r="D1597" s="180">
        <v>44651</v>
      </c>
      <c r="E1597" s="181">
        <v>1097.3394000000001</v>
      </c>
      <c r="F1597" s="181">
        <v>3.5062000000000002</v>
      </c>
      <c r="G1597" s="181">
        <v>3.3858999999999999</v>
      </c>
      <c r="H1597" s="181">
        <v>3.3203</v>
      </c>
      <c r="I1597" s="181">
        <v>3.3793000000000002</v>
      </c>
      <c r="J1597" s="181">
        <v>3.3347000000000002</v>
      </c>
      <c r="K1597" s="181">
        <v>3.4260000000000002</v>
      </c>
      <c r="L1597" s="181">
        <v>3.3822000000000001</v>
      </c>
      <c r="M1597" s="181">
        <v>3.3309000000000002</v>
      </c>
      <c r="N1597" s="181">
        <v>3.3294999999999999</v>
      </c>
      <c r="O1597" s="181"/>
      <c r="P1597" s="181"/>
      <c r="Q1597" s="181">
        <v>3.645</v>
      </c>
      <c r="R1597" s="181">
        <v>3.2429999999999999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1229</v>
      </c>
      <c r="B1598" s="177" t="s">
        <v>1275</v>
      </c>
      <c r="C1598" s="177">
        <v>147600</v>
      </c>
      <c r="D1598" s="180">
        <v>44651</v>
      </c>
      <c r="E1598" s="181">
        <v>1094.8984</v>
      </c>
      <c r="F1598" s="181">
        <v>3.4405999999999999</v>
      </c>
      <c r="G1598" s="181">
        <v>3.3201000000000001</v>
      </c>
      <c r="H1598" s="181">
        <v>3.2576000000000001</v>
      </c>
      <c r="I1598" s="181">
        <v>3.3176000000000001</v>
      </c>
      <c r="J1598" s="181">
        <v>3.2736999999999998</v>
      </c>
      <c r="K1598" s="181">
        <v>3.3650000000000002</v>
      </c>
      <c r="L1598" s="181">
        <v>3.3260000000000001</v>
      </c>
      <c r="M1598" s="181">
        <v>3.2761</v>
      </c>
      <c r="N1598" s="181">
        <v>3.2751000000000001</v>
      </c>
      <c r="O1598" s="181"/>
      <c r="P1598" s="181"/>
      <c r="Q1598" s="181">
        <v>3.5560999999999998</v>
      </c>
      <c r="R1598" s="181">
        <v>3.1627999999999998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1229</v>
      </c>
      <c r="B1599" s="177" t="s">
        <v>1276</v>
      </c>
      <c r="C1599" s="177">
        <v>119833</v>
      </c>
      <c r="D1599" s="180">
        <v>44651</v>
      </c>
      <c r="E1599" s="181">
        <v>3461.3537999999999</v>
      </c>
      <c r="F1599" s="181">
        <v>3.7892000000000001</v>
      </c>
      <c r="G1599" s="181">
        <v>3.4664000000000001</v>
      </c>
      <c r="H1599" s="181">
        <v>3.3288000000000002</v>
      </c>
      <c r="I1599" s="181">
        <v>3.3858000000000001</v>
      </c>
      <c r="J1599" s="181">
        <v>3.3302</v>
      </c>
      <c r="K1599" s="181">
        <v>3.3896000000000002</v>
      </c>
      <c r="L1599" s="181">
        <v>3.3382999999999998</v>
      </c>
      <c r="M1599" s="181">
        <v>3.2744</v>
      </c>
      <c r="N1599" s="181">
        <v>3.2704</v>
      </c>
      <c r="O1599" s="181">
        <v>3.8258000000000001</v>
      </c>
      <c r="P1599" s="181">
        <v>4.7504</v>
      </c>
      <c r="Q1599" s="181">
        <v>6.2584</v>
      </c>
      <c r="R1599" s="181">
        <v>3.1414</v>
      </c>
      <c r="S1599" s="124" t="s">
        <v>1905</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1229</v>
      </c>
      <c r="B1600" s="177" t="s">
        <v>1277</v>
      </c>
      <c r="C1600" s="177">
        <v>101206</v>
      </c>
      <c r="D1600" s="180">
        <v>44651</v>
      </c>
      <c r="E1600" s="181">
        <v>3425.2846</v>
      </c>
      <c r="F1600" s="181">
        <v>3.7086999999999999</v>
      </c>
      <c r="G1600" s="181">
        <v>3.3864000000000001</v>
      </c>
      <c r="H1600" s="181">
        <v>3.2488000000000001</v>
      </c>
      <c r="I1600" s="181">
        <v>3.3056000000000001</v>
      </c>
      <c r="J1600" s="181">
        <v>3.2498999999999998</v>
      </c>
      <c r="K1600" s="181">
        <v>3.3087</v>
      </c>
      <c r="L1600" s="181">
        <v>3.2566999999999999</v>
      </c>
      <c r="M1600" s="181">
        <v>3.1945999999999999</v>
      </c>
      <c r="N1600" s="181">
        <v>3.1919</v>
      </c>
      <c r="O1600" s="181">
        <v>3.7509999999999999</v>
      </c>
      <c r="P1600" s="181">
        <v>4.6710000000000003</v>
      </c>
      <c r="Q1600" s="181">
        <v>6.5073999999999996</v>
      </c>
      <c r="R1600" s="181">
        <v>3.0661</v>
      </c>
      <c r="S1600" s="124" t="s">
        <v>1905</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1229</v>
      </c>
      <c r="B1601" s="177" t="s">
        <v>1278</v>
      </c>
      <c r="C1601" s="177">
        <v>146963</v>
      </c>
      <c r="D1601" s="180">
        <v>44651</v>
      </c>
      <c r="E1601" s="181">
        <v>1129.8425</v>
      </c>
      <c r="F1601" s="181">
        <v>3.5215999999999998</v>
      </c>
      <c r="G1601" s="181">
        <v>3.3553000000000002</v>
      </c>
      <c r="H1601" s="181">
        <v>3.2625999999999999</v>
      </c>
      <c r="I1601" s="181">
        <v>3.3534999999999999</v>
      </c>
      <c r="J1601" s="181">
        <v>3.3105000000000002</v>
      </c>
      <c r="K1601" s="181">
        <v>3.3472</v>
      </c>
      <c r="L1601" s="181">
        <v>3.3107000000000002</v>
      </c>
      <c r="M1601" s="181">
        <v>3.2467000000000001</v>
      </c>
      <c r="N1601" s="181">
        <v>3.2395999999999998</v>
      </c>
      <c r="O1601" s="181">
        <v>4.0788000000000002</v>
      </c>
      <c r="P1601" s="181"/>
      <c r="Q1601" s="181">
        <v>4.1073000000000004</v>
      </c>
      <c r="R1601" s="181">
        <v>3.1324000000000001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1229</v>
      </c>
      <c r="B1602" s="177" t="s">
        <v>1279</v>
      </c>
      <c r="C1602" s="177">
        <v>146959</v>
      </c>
      <c r="D1602" s="180">
        <v>44651</v>
      </c>
      <c r="E1602" s="181">
        <v>1126.1817000000001</v>
      </c>
      <c r="F1602" s="181">
        <v>3.4034</v>
      </c>
      <c r="G1602" s="181">
        <v>3.2408000000000001</v>
      </c>
      <c r="H1602" s="181">
        <v>3.149</v>
      </c>
      <c r="I1602" s="181">
        <v>3.24</v>
      </c>
      <c r="J1602" s="181">
        <v>3.1970999999999998</v>
      </c>
      <c r="K1602" s="181">
        <v>3.2332999999999998</v>
      </c>
      <c r="L1602" s="181">
        <v>3.1958000000000002</v>
      </c>
      <c r="M1602" s="181">
        <v>3.1309</v>
      </c>
      <c r="N1602" s="181">
        <v>3.1196000000000002</v>
      </c>
      <c r="O1602" s="181">
        <v>3.9674</v>
      </c>
      <c r="P1602" s="181"/>
      <c r="Q1602" s="181">
        <v>3.9958999999999998</v>
      </c>
      <c r="R1602" s="181">
        <v>3.0196999999999998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1229</v>
      </c>
      <c r="B1603" s="177" t="s">
        <v>1280</v>
      </c>
      <c r="C1603" s="177">
        <v>146980</v>
      </c>
      <c r="D1603" s="180">
        <v>44651</v>
      </c>
      <c r="E1603" s="181">
        <v>1121.4407000000001</v>
      </c>
      <c r="F1603" s="181">
        <v>3.4178000000000002</v>
      </c>
      <c r="G1603" s="181">
        <v>3.3414000000000001</v>
      </c>
      <c r="H1603" s="181">
        <v>3.2734999999999999</v>
      </c>
      <c r="I1603" s="181">
        <v>3.3662999999999998</v>
      </c>
      <c r="J1603" s="181">
        <v>3.3130999999999999</v>
      </c>
      <c r="K1603" s="181">
        <v>3.4089999999999998</v>
      </c>
      <c r="L1603" s="181">
        <v>3.3422999999999998</v>
      </c>
      <c r="M1603" s="181">
        <v>3.2768999999999999</v>
      </c>
      <c r="N1603" s="181">
        <v>3.2698</v>
      </c>
      <c r="O1603" s="181">
        <v>3.8544999999999998</v>
      </c>
      <c r="P1603" s="181"/>
      <c r="Q1603" s="181">
        <v>3.8647999999999998</v>
      </c>
      <c r="R1603" s="181">
        <v>3.165</v>
      </c>
      <c r="S1603" s="124" t="s">
        <v>1905</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1229</v>
      </c>
      <c r="B1604" s="177" t="s">
        <v>1281</v>
      </c>
      <c r="C1604" s="177">
        <v>146977</v>
      </c>
      <c r="D1604" s="180">
        <v>44651</v>
      </c>
      <c r="E1604" s="181">
        <v>1117.9063000000001</v>
      </c>
      <c r="F1604" s="181">
        <v>3.2425000000000002</v>
      </c>
      <c r="G1604" s="181">
        <v>3.2168999999999999</v>
      </c>
      <c r="H1604" s="181">
        <v>3.1564000000000001</v>
      </c>
      <c r="I1604" s="181">
        <v>3.2565</v>
      </c>
      <c r="J1604" s="181">
        <v>3.2084999999999999</v>
      </c>
      <c r="K1604" s="181">
        <v>3.3067000000000002</v>
      </c>
      <c r="L1604" s="181">
        <v>3.2401</v>
      </c>
      <c r="M1604" s="181">
        <v>3.1741000000000001</v>
      </c>
      <c r="N1604" s="181">
        <v>3.1663000000000001</v>
      </c>
      <c r="O1604" s="181">
        <v>3.7458999999999998</v>
      </c>
      <c r="P1604" s="181"/>
      <c r="Q1604" s="181">
        <v>3.7562000000000002</v>
      </c>
      <c r="R1604" s="181">
        <v>3.0562999999999998</v>
      </c>
      <c r="S1604" s="124" t="s">
        <v>1905</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1229</v>
      </c>
      <c r="B1605" s="177" t="s">
        <v>1282</v>
      </c>
      <c r="C1605" s="177">
        <v>147003</v>
      </c>
      <c r="D1605" s="180">
        <v>44651</v>
      </c>
      <c r="E1605" s="181">
        <v>1119.2873</v>
      </c>
      <c r="F1605" s="181">
        <v>3.6526999999999998</v>
      </c>
      <c r="G1605" s="181">
        <v>3.3815</v>
      </c>
      <c r="H1605" s="181">
        <v>3.3073999999999999</v>
      </c>
      <c r="I1605" s="181">
        <v>3.3713000000000002</v>
      </c>
      <c r="J1605" s="181">
        <v>3.2955999999999999</v>
      </c>
      <c r="K1605" s="181">
        <v>3.3761999999999999</v>
      </c>
      <c r="L1605" s="181">
        <v>3.3618999999999999</v>
      </c>
      <c r="M1605" s="181">
        <v>3.2945000000000002</v>
      </c>
      <c r="N1605" s="181">
        <v>3.2787000000000002</v>
      </c>
      <c r="O1605" s="181">
        <v>3.7945000000000002</v>
      </c>
      <c r="P1605" s="181"/>
      <c r="Q1605" s="181">
        <v>3.8045</v>
      </c>
      <c r="R1605" s="181">
        <v>3.1353</v>
      </c>
      <c r="S1605" s="124" t="s">
        <v>1905</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1229</v>
      </c>
      <c r="B1606" s="177" t="s">
        <v>1283</v>
      </c>
      <c r="C1606" s="177">
        <v>146997</v>
      </c>
      <c r="D1606" s="180">
        <v>44651</v>
      </c>
      <c r="E1606" s="181">
        <v>1115.9688000000001</v>
      </c>
      <c r="F1606" s="181">
        <v>3.5556000000000001</v>
      </c>
      <c r="G1606" s="181">
        <v>3.2825000000000002</v>
      </c>
      <c r="H1606" s="181">
        <v>3.2077</v>
      </c>
      <c r="I1606" s="181">
        <v>3.2717999999999998</v>
      </c>
      <c r="J1606" s="181">
        <v>3.1958000000000002</v>
      </c>
      <c r="K1606" s="181">
        <v>3.2757000000000001</v>
      </c>
      <c r="L1606" s="181">
        <v>3.2604000000000002</v>
      </c>
      <c r="M1606" s="181">
        <v>3.1928000000000001</v>
      </c>
      <c r="N1606" s="181">
        <v>3.1774</v>
      </c>
      <c r="O1606" s="181">
        <v>3.6924000000000001</v>
      </c>
      <c r="P1606" s="181"/>
      <c r="Q1606" s="181">
        <v>3.7023999999999999</v>
      </c>
      <c r="R1606" s="181">
        <v>3.0344000000000002</v>
      </c>
      <c r="S1606" s="124" t="s">
        <v>1905</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1229</v>
      </c>
      <c r="B1607" s="177" t="s">
        <v>1284</v>
      </c>
      <c r="C1607" s="177">
        <v>120785</v>
      </c>
      <c r="D1607" s="180">
        <v>44651</v>
      </c>
      <c r="E1607" s="181">
        <v>2909.9524000000001</v>
      </c>
      <c r="F1607" s="181">
        <v>3.4459</v>
      </c>
      <c r="G1607" s="181">
        <v>3.3357000000000001</v>
      </c>
      <c r="H1607" s="181">
        <v>3.2564000000000002</v>
      </c>
      <c r="I1607" s="181">
        <v>3.3628999999999998</v>
      </c>
      <c r="J1607" s="181">
        <v>3.327</v>
      </c>
      <c r="K1607" s="181">
        <v>3.3917999999999999</v>
      </c>
      <c r="L1607" s="181">
        <v>3.3544</v>
      </c>
      <c r="M1607" s="181">
        <v>3.2864</v>
      </c>
      <c r="N1607" s="181">
        <v>3.2755000000000001</v>
      </c>
      <c r="O1607" s="181">
        <v>3.8567</v>
      </c>
      <c r="P1607" s="181">
        <v>4.6322999999999999</v>
      </c>
      <c r="Q1607" s="181">
        <v>6.3532999999999999</v>
      </c>
      <c r="R1607" s="181">
        <v>3.1659000000000002</v>
      </c>
      <c r="S1607" s="124" t="s">
        <v>1905</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1229</v>
      </c>
      <c r="B1608" s="177" t="s">
        <v>1285</v>
      </c>
      <c r="C1608" s="177">
        <v>100814</v>
      </c>
      <c r="D1608" s="180">
        <v>44651</v>
      </c>
      <c r="E1608" s="181">
        <v>2883.4690000000001</v>
      </c>
      <c r="F1608" s="181">
        <v>3.3852000000000002</v>
      </c>
      <c r="G1608" s="181">
        <v>3.2755999999999998</v>
      </c>
      <c r="H1608" s="181">
        <v>3.1962000000000002</v>
      </c>
      <c r="I1608" s="181">
        <v>3.3028</v>
      </c>
      <c r="J1608" s="181">
        <v>3.2669000000000001</v>
      </c>
      <c r="K1608" s="181">
        <v>3.3311999999999999</v>
      </c>
      <c r="L1608" s="181">
        <v>3.2934000000000001</v>
      </c>
      <c r="M1608" s="181">
        <v>3.2248999999999999</v>
      </c>
      <c r="N1608" s="181">
        <v>3.2136</v>
      </c>
      <c r="O1608" s="181">
        <v>3.7867000000000002</v>
      </c>
      <c r="P1608" s="181">
        <v>4.5430999999999999</v>
      </c>
      <c r="Q1608" s="181">
        <v>5.9507000000000003</v>
      </c>
      <c r="R1608" s="181">
        <v>3.1038000000000001</v>
      </c>
      <c r="S1608" s="124" t="s">
        <v>1905</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1229</v>
      </c>
      <c r="B1609" s="177" t="s">
        <v>1981</v>
      </c>
      <c r="C1609" s="177">
        <v>147593</v>
      </c>
      <c r="D1609" s="180">
        <v>44651</v>
      </c>
      <c r="E1609" s="181">
        <v>1092.3159000000001</v>
      </c>
      <c r="F1609" s="181">
        <v>3.5289999999999999</v>
      </c>
      <c r="G1609" s="181">
        <v>3.2187000000000001</v>
      </c>
      <c r="H1609" s="181">
        <v>3.0975000000000001</v>
      </c>
      <c r="I1609" s="181">
        <v>3.1556000000000002</v>
      </c>
      <c r="J1609" s="181">
        <v>3.0905</v>
      </c>
      <c r="K1609" s="181">
        <v>3.1608999999999998</v>
      </c>
      <c r="L1609" s="181">
        <v>3.1341000000000001</v>
      </c>
      <c r="M1609" s="181">
        <v>3.105</v>
      </c>
      <c r="N1609" s="181">
        <v>3.1349</v>
      </c>
      <c r="O1609" s="181"/>
      <c r="P1609" s="181"/>
      <c r="Q1609" s="181">
        <v>3.4470999999999998</v>
      </c>
      <c r="R1609" s="181">
        <v>3.0114999999999998</v>
      </c>
      <c r="S1609" s="124" t="s">
        <v>1905</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1229</v>
      </c>
      <c r="B1610" s="177" t="s">
        <v>1982</v>
      </c>
      <c r="C1610" s="177">
        <v>147590</v>
      </c>
      <c r="D1610" s="180">
        <v>44651</v>
      </c>
      <c r="E1610" s="181">
        <v>1090.4395</v>
      </c>
      <c r="F1610" s="181">
        <v>3.4546999999999999</v>
      </c>
      <c r="G1610" s="181">
        <v>3.1473</v>
      </c>
      <c r="H1610" s="181">
        <v>3.0257999999999998</v>
      </c>
      <c r="I1610" s="181">
        <v>3.0653999999999999</v>
      </c>
      <c r="J1610" s="181">
        <v>2.9937999999999998</v>
      </c>
      <c r="K1610" s="181">
        <v>3.0746000000000002</v>
      </c>
      <c r="L1610" s="181">
        <v>3.0579000000000001</v>
      </c>
      <c r="M1610" s="181">
        <v>3.0255999999999998</v>
      </c>
      <c r="N1610" s="181">
        <v>3.0564</v>
      </c>
      <c r="O1610" s="181"/>
      <c r="P1610" s="181"/>
      <c r="Q1610" s="181">
        <v>3.3788999999999998</v>
      </c>
      <c r="R1610" s="181">
        <v>2.9403000000000001</v>
      </c>
      <c r="S1610" s="124" t="s">
        <v>1905</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3.6561844827586198</v>
      </c>
      <c r="G1611" s="183">
        <v>3.3809137931034483</v>
      </c>
      <c r="H1611" s="183">
        <v>3.2674241379310347</v>
      </c>
      <c r="I1611" s="183">
        <v>3.3377999999999988</v>
      </c>
      <c r="J1611" s="183">
        <v>3.2820103448275848</v>
      </c>
      <c r="K1611" s="183">
        <v>3.3455603448275855</v>
      </c>
      <c r="L1611" s="183">
        <v>3.3048120689655169</v>
      </c>
      <c r="M1611" s="183">
        <v>3.2397362068965525</v>
      </c>
      <c r="N1611" s="183">
        <v>3.230853448275862</v>
      </c>
      <c r="O1611" s="183">
        <v>3.8057107142857141</v>
      </c>
      <c r="P1611" s="183">
        <v>4.6367250000000002</v>
      </c>
      <c r="Q1611" s="183">
        <v>4.0481931034482761</v>
      </c>
      <c r="R1611" s="183">
        <v>3.1171827586206899</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3.5145999999999997</v>
      </c>
      <c r="G1612" s="183">
        <v>3.3483499999999999</v>
      </c>
      <c r="H1612" s="183">
        <v>3.2556000000000003</v>
      </c>
      <c r="I1612" s="183">
        <v>3.3369499999999999</v>
      </c>
      <c r="J1612" s="183">
        <v>3.2843</v>
      </c>
      <c r="K1612" s="183">
        <v>3.3476499999999998</v>
      </c>
      <c r="L1612" s="183">
        <v>3.3094000000000001</v>
      </c>
      <c r="M1612" s="183">
        <v>3.2450999999999999</v>
      </c>
      <c r="N1612" s="183">
        <v>3.2332000000000001</v>
      </c>
      <c r="O1612" s="183">
        <v>3.8163</v>
      </c>
      <c r="P1612" s="183">
        <v>4.65395</v>
      </c>
      <c r="Q1612" s="183">
        <v>3.7570000000000001</v>
      </c>
      <c r="R1612" s="183">
        <v>3.1317500000000003</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1286</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1287</v>
      </c>
      <c r="B1615" s="177" t="s">
        <v>1288</v>
      </c>
      <c r="C1615" s="177">
        <v>100058</v>
      </c>
      <c r="D1615" s="180">
        <v>44651</v>
      </c>
      <c r="E1615" s="181">
        <v>66.363</v>
      </c>
      <c r="F1615" s="181">
        <v>31.873100000000001</v>
      </c>
      <c r="G1615" s="181">
        <v>36.519599999999997</v>
      </c>
      <c r="H1615" s="181">
        <v>22.291499999999999</v>
      </c>
      <c r="I1615" s="181">
        <v>10.215</v>
      </c>
      <c r="J1615" s="181">
        <v>2.4089999999999998</v>
      </c>
      <c r="K1615" s="181">
        <v>2.5038</v>
      </c>
      <c r="L1615" s="181">
        <v>2.23</v>
      </c>
      <c r="M1615" s="181">
        <v>4.3331999999999997</v>
      </c>
      <c r="N1615" s="181">
        <v>5.0902000000000003</v>
      </c>
      <c r="O1615" s="181">
        <v>8.4321000000000002</v>
      </c>
      <c r="P1615" s="181">
        <v>7.5335000000000001</v>
      </c>
      <c r="Q1615" s="181">
        <v>8.7813999999999997</v>
      </c>
      <c r="R1615" s="181">
        <v>6.3219000000000003</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1287</v>
      </c>
      <c r="B1616" s="177" t="s">
        <v>1849</v>
      </c>
      <c r="C1616" s="177">
        <v>119605</v>
      </c>
      <c r="D1616" s="180">
        <v>44651</v>
      </c>
      <c r="E1616" s="181">
        <v>69.816100000000006</v>
      </c>
      <c r="F1616" s="181">
        <v>32.5473</v>
      </c>
      <c r="G1616" s="181">
        <v>37.179900000000004</v>
      </c>
      <c r="H1616" s="181">
        <v>22.946999999999999</v>
      </c>
      <c r="I1616" s="181">
        <v>10.870900000000001</v>
      </c>
      <c r="J1616" s="181">
        <v>3.0621</v>
      </c>
      <c r="K1616" s="181">
        <v>3.1570999999999998</v>
      </c>
      <c r="L1616" s="181">
        <v>2.8874</v>
      </c>
      <c r="M1616" s="181">
        <v>5.0053999999999998</v>
      </c>
      <c r="N1616" s="181">
        <v>5.7892000000000001</v>
      </c>
      <c r="O1616" s="181">
        <v>9.1087000000000007</v>
      </c>
      <c r="P1616" s="181">
        <v>8.1752000000000002</v>
      </c>
      <c r="Q1616" s="181">
        <v>9.4961000000000002</v>
      </c>
      <c r="R1616" s="181">
        <v>6.9977999999999998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1287</v>
      </c>
      <c r="B1617" s="177" t="s">
        <v>1289</v>
      </c>
      <c r="C1617" s="177"/>
      <c r="D1617" s="180">
        <v>44651</v>
      </c>
      <c r="E1617" s="181">
        <v>69.816100000000006</v>
      </c>
      <c r="F1617" s="181">
        <v>32.5473</v>
      </c>
      <c r="G1617" s="181">
        <v>37.179900000000004</v>
      </c>
      <c r="H1617" s="181">
        <v>22.946999999999999</v>
      </c>
      <c r="I1617" s="181">
        <v>10.870900000000001</v>
      </c>
      <c r="J1617" s="181">
        <v>3.0621</v>
      </c>
      <c r="K1617" s="181">
        <v>3.1570999999999998</v>
      </c>
      <c r="L1617" s="181">
        <v>2.8874</v>
      </c>
      <c r="M1617" s="181">
        <v>5.0053999999999998</v>
      </c>
      <c r="N1617" s="181">
        <v>5.7892000000000001</v>
      </c>
      <c r="O1617" s="181">
        <v>9.1087000000000007</v>
      </c>
      <c r="P1617" s="181">
        <v>8.1752000000000002</v>
      </c>
      <c r="Q1617" s="181">
        <v>9.4961000000000002</v>
      </c>
      <c r="R1617" s="181">
        <v>6.9977999999999998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1287</v>
      </c>
      <c r="B1618" s="177" t="s">
        <v>1290</v>
      </c>
      <c r="C1618" s="177">
        <v>120447</v>
      </c>
      <c r="D1618" s="180">
        <v>44651</v>
      </c>
      <c r="E1618" s="181">
        <v>21.442599999999999</v>
      </c>
      <c r="F1618" s="181">
        <v>-0.85109999999999997</v>
      </c>
      <c r="G1618" s="181">
        <v>20.290199999999999</v>
      </c>
      <c r="H1618" s="181">
        <v>14.069000000000001</v>
      </c>
      <c r="I1618" s="181">
        <v>4.6284999999999998</v>
      </c>
      <c r="J1618" s="181">
        <v>2.8456999999999999</v>
      </c>
      <c r="K1618" s="181">
        <v>1.9861</v>
      </c>
      <c r="L1618" s="181">
        <v>1.2498</v>
      </c>
      <c r="M1618" s="181">
        <v>3.5964999999999998</v>
      </c>
      <c r="N1618" s="181">
        <v>4.0095000000000001</v>
      </c>
      <c r="O1618" s="181">
        <v>9.1123999999999992</v>
      </c>
      <c r="P1618" s="181">
        <v>7.4233000000000002</v>
      </c>
      <c r="Q1618" s="181">
        <v>7.8205</v>
      </c>
      <c r="R1618" s="181">
        <v>6.4076000000000004</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1287</v>
      </c>
      <c r="B1619" s="177" t="s">
        <v>1291</v>
      </c>
      <c r="C1619" s="177">
        <v>116471</v>
      </c>
      <c r="D1619" s="180">
        <v>44651</v>
      </c>
      <c r="E1619" s="181">
        <v>20.435099999999998</v>
      </c>
      <c r="F1619" s="181">
        <v>-1.4289000000000001</v>
      </c>
      <c r="G1619" s="181">
        <v>19.619599999999998</v>
      </c>
      <c r="H1619" s="181">
        <v>13.456200000000001</v>
      </c>
      <c r="I1619" s="181">
        <v>4.0250000000000004</v>
      </c>
      <c r="J1619" s="181">
        <v>2.2397999999999998</v>
      </c>
      <c r="K1619" s="181">
        <v>1.38</v>
      </c>
      <c r="L1619" s="181">
        <v>0.64390000000000003</v>
      </c>
      <c r="M1619" s="181">
        <v>2.9790999999999999</v>
      </c>
      <c r="N1619" s="181">
        <v>3.3845999999999998</v>
      </c>
      <c r="O1619" s="181">
        <v>8.5334000000000003</v>
      </c>
      <c r="P1619" s="181">
        <v>6.8601999999999999</v>
      </c>
      <c r="Q1619" s="181">
        <v>7.2638999999999996</v>
      </c>
      <c r="R1619" s="181">
        <v>5.8003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1287</v>
      </c>
      <c r="B1620" s="177" t="s">
        <v>2033</v>
      </c>
      <c r="C1620" s="177">
        <v>119341</v>
      </c>
      <c r="D1620" s="180">
        <v>44651</v>
      </c>
      <c r="E1620" s="181">
        <v>36.870199999999997</v>
      </c>
      <c r="F1620" s="181">
        <v>-26.808199999999999</v>
      </c>
      <c r="G1620" s="181">
        <v>22.977399999999999</v>
      </c>
      <c r="H1620" s="181">
        <v>8.2438000000000002</v>
      </c>
      <c r="I1620" s="181">
        <v>3.0937999999999999</v>
      </c>
      <c r="J1620" s="181">
        <v>1.298</v>
      </c>
      <c r="K1620" s="181">
        <v>6.7100000000000007E-2</v>
      </c>
      <c r="L1620" s="181">
        <v>0.56950000000000001</v>
      </c>
      <c r="M1620" s="181">
        <v>3.3197999999999999</v>
      </c>
      <c r="N1620" s="181">
        <v>3.9885999999999999</v>
      </c>
      <c r="O1620" s="181">
        <v>7.1798999999999999</v>
      </c>
      <c r="P1620" s="181">
        <v>6.5609999999999999</v>
      </c>
      <c r="Q1620" s="181">
        <v>8.0543999999999993</v>
      </c>
      <c r="R1620" s="181">
        <v>4.9297000000000004</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1287</v>
      </c>
      <c r="B1621" s="177" t="s">
        <v>2051</v>
      </c>
      <c r="C1621" s="177">
        <v>101187</v>
      </c>
      <c r="D1621" s="180">
        <v>44651</v>
      </c>
      <c r="E1621" s="181">
        <v>34.081600000000002</v>
      </c>
      <c r="F1621" s="181">
        <v>-27.6098</v>
      </c>
      <c r="G1621" s="181">
        <v>22.245200000000001</v>
      </c>
      <c r="H1621" s="181">
        <v>7.4922000000000004</v>
      </c>
      <c r="I1621" s="181">
        <v>2.3429000000000002</v>
      </c>
      <c r="J1621" s="181">
        <v>0.63949999999999996</v>
      </c>
      <c r="K1621" s="181">
        <v>-0.67120000000000002</v>
      </c>
      <c r="L1621" s="181">
        <v>-0.18279999999999999</v>
      </c>
      <c r="M1621" s="181">
        <v>2.5537999999999998</v>
      </c>
      <c r="N1621" s="181">
        <v>3.21</v>
      </c>
      <c r="O1621" s="181">
        <v>6.3623000000000003</v>
      </c>
      <c r="P1621" s="181">
        <v>5.7263999999999999</v>
      </c>
      <c r="Q1621" s="181">
        <v>6.3093000000000004</v>
      </c>
      <c r="R1621" s="181">
        <v>4.1287000000000003</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1287</v>
      </c>
      <c r="B1622" s="177" t="s">
        <v>1924</v>
      </c>
      <c r="C1622" s="177">
        <v>118299</v>
      </c>
      <c r="D1622" s="180">
        <v>44651</v>
      </c>
      <c r="E1622" s="181">
        <v>64.944699999999997</v>
      </c>
      <c r="F1622" s="181">
        <v>-2.6413000000000002</v>
      </c>
      <c r="G1622" s="181">
        <v>19.2514</v>
      </c>
      <c r="H1622" s="181">
        <v>9.3864999999999998</v>
      </c>
      <c r="I1622" s="181">
        <v>5.0559000000000003</v>
      </c>
      <c r="J1622" s="181">
        <v>3.0792000000000002</v>
      </c>
      <c r="K1622" s="181">
        <v>2.1735000000000002</v>
      </c>
      <c r="L1622" s="181">
        <v>2.1713</v>
      </c>
      <c r="M1622" s="181">
        <v>3.5306999999999999</v>
      </c>
      <c r="N1622" s="181">
        <v>3.6682000000000001</v>
      </c>
      <c r="O1622" s="181">
        <v>7.6608000000000001</v>
      </c>
      <c r="P1622" s="181">
        <v>6.6265999999999998</v>
      </c>
      <c r="Q1622" s="181">
        <v>8.5311000000000003</v>
      </c>
      <c r="R1622" s="181">
        <v>5.2275</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1287</v>
      </c>
      <c r="B1623" s="177" t="s">
        <v>1925</v>
      </c>
      <c r="C1623" s="177">
        <v>100597</v>
      </c>
      <c r="D1623" s="180">
        <v>44651</v>
      </c>
      <c r="E1623" s="181">
        <v>61.715400000000002</v>
      </c>
      <c r="F1623" s="181">
        <v>-3.2524999999999999</v>
      </c>
      <c r="G1623" s="181">
        <v>18.6387</v>
      </c>
      <c r="H1623" s="181">
        <v>8.7763000000000009</v>
      </c>
      <c r="I1623" s="181">
        <v>4.4432</v>
      </c>
      <c r="J1623" s="181">
        <v>2.4681999999999999</v>
      </c>
      <c r="K1623" s="181">
        <v>1.5919000000000001</v>
      </c>
      <c r="L1623" s="181">
        <v>1.5511999999999999</v>
      </c>
      <c r="M1623" s="181">
        <v>2.8549000000000002</v>
      </c>
      <c r="N1623" s="181">
        <v>2.9731000000000001</v>
      </c>
      <c r="O1623" s="181">
        <v>6.9276</v>
      </c>
      <c r="P1623" s="181">
        <v>5.9278000000000004</v>
      </c>
      <c r="Q1623" s="181">
        <v>8.516</v>
      </c>
      <c r="R1623" s="181">
        <v>4.4962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1287</v>
      </c>
      <c r="B1624" s="177" t="s">
        <v>1292</v>
      </c>
      <c r="C1624" s="177">
        <v>119099</v>
      </c>
      <c r="D1624" s="180">
        <v>44651</v>
      </c>
      <c r="E1624" s="181">
        <v>79.788799999999995</v>
      </c>
      <c r="F1624" s="181">
        <v>-11.89</v>
      </c>
      <c r="G1624" s="181">
        <v>14.32</v>
      </c>
      <c r="H1624" s="181">
        <v>6.1961000000000004</v>
      </c>
      <c r="I1624" s="181">
        <v>1.6152</v>
      </c>
      <c r="J1624" s="181">
        <v>2.4962</v>
      </c>
      <c r="K1624" s="181">
        <v>0.82920000000000005</v>
      </c>
      <c r="L1624" s="181">
        <v>1.4830000000000001</v>
      </c>
      <c r="M1624" s="181">
        <v>3.8620999999999999</v>
      </c>
      <c r="N1624" s="181">
        <v>4.6120999999999999</v>
      </c>
      <c r="O1624" s="181">
        <v>9.2986000000000004</v>
      </c>
      <c r="P1624" s="181">
        <v>8.0571999999999999</v>
      </c>
      <c r="Q1624" s="181">
        <v>8.5402000000000005</v>
      </c>
      <c r="R1624" s="181">
        <v>6.2221000000000002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1287</v>
      </c>
      <c r="B1625" s="177" t="s">
        <v>1293</v>
      </c>
      <c r="C1625" s="177">
        <v>100084</v>
      </c>
      <c r="D1625" s="180">
        <v>44651</v>
      </c>
      <c r="E1625" s="181">
        <v>76.291899999999998</v>
      </c>
      <c r="F1625" s="181">
        <v>-12.434799999999999</v>
      </c>
      <c r="G1625" s="181">
        <v>13.7943</v>
      </c>
      <c r="H1625" s="181">
        <v>5.6721000000000004</v>
      </c>
      <c r="I1625" s="181">
        <v>1.0940000000000001</v>
      </c>
      <c r="J1625" s="181">
        <v>1.9741</v>
      </c>
      <c r="K1625" s="181">
        <v>0.29899999999999999</v>
      </c>
      <c r="L1625" s="181">
        <v>0.94450000000000001</v>
      </c>
      <c r="M1625" s="181">
        <v>3.3245</v>
      </c>
      <c r="N1625" s="181">
        <v>4.0667</v>
      </c>
      <c r="O1625" s="181">
        <v>8.7132000000000005</v>
      </c>
      <c r="P1625" s="181">
        <v>7.3547000000000002</v>
      </c>
      <c r="Q1625" s="181">
        <v>9.4448000000000008</v>
      </c>
      <c r="R1625" s="181">
        <v>5.6688000000000001</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1287</v>
      </c>
      <c r="B1626" s="177" t="s">
        <v>1294</v>
      </c>
      <c r="C1626" s="177">
        <v>140298</v>
      </c>
      <c r="D1626" s="180">
        <v>44651</v>
      </c>
      <c r="E1626" s="181">
        <v>20.689900000000002</v>
      </c>
      <c r="F1626" s="181">
        <v>-31.550899999999999</v>
      </c>
      <c r="G1626" s="181">
        <v>3.9411999999999998</v>
      </c>
      <c r="H1626" s="181">
        <v>4.2625999999999999</v>
      </c>
      <c r="I1626" s="181">
        <v>1.6012999999999999</v>
      </c>
      <c r="J1626" s="181">
        <v>0.84850000000000003</v>
      </c>
      <c r="K1626" s="181">
        <v>1.7402</v>
      </c>
      <c r="L1626" s="181">
        <v>1.4715</v>
      </c>
      <c r="M1626" s="181">
        <v>4.3941999999999997</v>
      </c>
      <c r="N1626" s="181">
        <v>5.7328000000000001</v>
      </c>
      <c r="O1626" s="181">
        <v>9.4833999999999996</v>
      </c>
      <c r="P1626" s="181">
        <v>8.3053000000000008</v>
      </c>
      <c r="Q1626" s="181">
        <v>9.3531999999999993</v>
      </c>
      <c r="R1626" s="181">
        <v>7.3849999999999998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1287</v>
      </c>
      <c r="B1627" s="177" t="s">
        <v>1295</v>
      </c>
      <c r="C1627" s="177">
        <v>140297</v>
      </c>
      <c r="D1627" s="180">
        <v>44651</v>
      </c>
      <c r="E1627" s="181">
        <v>19.868400000000001</v>
      </c>
      <c r="F1627" s="181">
        <v>-32.304099999999998</v>
      </c>
      <c r="G1627" s="181">
        <v>3.2464</v>
      </c>
      <c r="H1627" s="181">
        <v>3.5979000000000001</v>
      </c>
      <c r="I1627" s="181">
        <v>0.95830000000000004</v>
      </c>
      <c r="J1627" s="181">
        <v>0.1956</v>
      </c>
      <c r="K1627" s="181">
        <v>1.0868</v>
      </c>
      <c r="L1627" s="181">
        <v>0.81589999999999996</v>
      </c>
      <c r="M1627" s="181">
        <v>3.6890999999999998</v>
      </c>
      <c r="N1627" s="181">
        <v>4.9932999999999996</v>
      </c>
      <c r="O1627" s="181">
        <v>8.8504000000000005</v>
      </c>
      <c r="P1627" s="181">
        <v>7.7378999999999998</v>
      </c>
      <c r="Q1627" s="181">
        <v>8.8096999999999994</v>
      </c>
      <c r="R1627" s="181">
        <v>6.7369000000000003</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1287</v>
      </c>
      <c r="B1628" s="177" t="s">
        <v>1296</v>
      </c>
      <c r="C1628" s="177">
        <v>100493</v>
      </c>
      <c r="D1628" s="180">
        <v>44651</v>
      </c>
      <c r="E1628" s="181">
        <v>48.902299999999997</v>
      </c>
      <c r="F1628" s="181">
        <v>-13.5792</v>
      </c>
      <c r="G1628" s="181">
        <v>14.846299999999999</v>
      </c>
      <c r="H1628" s="181">
        <v>5.7427999999999999</v>
      </c>
      <c r="I1628" s="181">
        <v>-1.0925</v>
      </c>
      <c r="J1628" s="181">
        <v>2.4367999999999999</v>
      </c>
      <c r="K1628" s="181">
        <v>2.4958</v>
      </c>
      <c r="L1628" s="181">
        <v>1.8638999999999999</v>
      </c>
      <c r="M1628" s="181">
        <v>3.7145000000000001</v>
      </c>
      <c r="N1628" s="181">
        <v>4.2026000000000003</v>
      </c>
      <c r="O1628" s="181">
        <v>5.7389999999999999</v>
      </c>
      <c r="P1628" s="181">
        <v>4.7935999999999996</v>
      </c>
      <c r="Q1628" s="181">
        <v>8.1219000000000001</v>
      </c>
      <c r="R1628" s="181">
        <v>3.6009000000000002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1287</v>
      </c>
      <c r="B1629" s="177" t="s">
        <v>1297</v>
      </c>
      <c r="C1629" s="177">
        <v>118498</v>
      </c>
      <c r="D1629" s="180">
        <v>44651</v>
      </c>
      <c r="E1629" s="181">
        <v>52.730899999999998</v>
      </c>
      <c r="F1629" s="181">
        <v>-13.1469</v>
      </c>
      <c r="G1629" s="181">
        <v>15.2936</v>
      </c>
      <c r="H1629" s="181">
        <v>6.1974999999999998</v>
      </c>
      <c r="I1629" s="181">
        <v>-0.63770000000000004</v>
      </c>
      <c r="J1629" s="181">
        <v>2.8942000000000001</v>
      </c>
      <c r="K1629" s="181">
        <v>2.9563000000000001</v>
      </c>
      <c r="L1629" s="181">
        <v>2.3260999999999998</v>
      </c>
      <c r="M1629" s="181">
        <v>4.1852</v>
      </c>
      <c r="N1629" s="181">
        <v>4.6704999999999997</v>
      </c>
      <c r="O1629" s="181">
        <v>6.2464000000000004</v>
      </c>
      <c r="P1629" s="181">
        <v>5.5007999999999999</v>
      </c>
      <c r="Q1629" s="181">
        <v>7.5808999999999997</v>
      </c>
      <c r="R1629" s="181">
        <v>4.0810000000000004</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1287</v>
      </c>
      <c r="B1630" s="177" t="s">
        <v>1298</v>
      </c>
      <c r="C1630" s="177">
        <v>101083</v>
      </c>
      <c r="D1630" s="180">
        <v>44651</v>
      </c>
      <c r="E1630" s="181">
        <v>44.885599999999997</v>
      </c>
      <c r="F1630" s="181">
        <v>-14.0626</v>
      </c>
      <c r="G1630" s="181">
        <v>22.920500000000001</v>
      </c>
      <c r="H1630" s="181">
        <v>8.5406999999999993</v>
      </c>
      <c r="I1630" s="181">
        <v>1.9763999999999999</v>
      </c>
      <c r="J1630" s="181">
        <v>2.3681999999999999</v>
      </c>
      <c r="K1630" s="181">
        <v>0.2233</v>
      </c>
      <c r="L1630" s="181">
        <v>0.75609999999999999</v>
      </c>
      <c r="M1630" s="181">
        <v>3.2328999999999999</v>
      </c>
      <c r="N1630" s="181">
        <v>3.6171000000000002</v>
      </c>
      <c r="O1630" s="181">
        <v>6.4405999999999999</v>
      </c>
      <c r="P1630" s="181">
        <v>5.8722000000000003</v>
      </c>
      <c r="Q1630" s="181">
        <v>7.5248999999999997</v>
      </c>
      <c r="R1630" s="181">
        <v>4.8421000000000003</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1287</v>
      </c>
      <c r="B1631" s="177" t="s">
        <v>1299</v>
      </c>
      <c r="C1631" s="177">
        <v>119116</v>
      </c>
      <c r="D1631" s="180">
        <v>44651</v>
      </c>
      <c r="E1631" s="181">
        <v>46.5944</v>
      </c>
      <c r="F1631" s="181">
        <v>-13.625299999999999</v>
      </c>
      <c r="G1631" s="181">
        <v>23.3627</v>
      </c>
      <c r="H1631" s="181">
        <v>8.9905000000000008</v>
      </c>
      <c r="I1631" s="181">
        <v>2.4251</v>
      </c>
      <c r="J1631" s="181">
        <v>2.8167</v>
      </c>
      <c r="K1631" s="181">
        <v>0.67220000000000002</v>
      </c>
      <c r="L1631" s="181">
        <v>1.2098</v>
      </c>
      <c r="M1631" s="181">
        <v>3.6972999999999998</v>
      </c>
      <c r="N1631" s="181">
        <v>4.0796999999999999</v>
      </c>
      <c r="O1631" s="181">
        <v>6.8959000000000001</v>
      </c>
      <c r="P1631" s="181">
        <v>6.3045</v>
      </c>
      <c r="Q1631" s="181">
        <v>8.0106999999999999</v>
      </c>
      <c r="R1631" s="181">
        <v>5.3102</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1287</v>
      </c>
      <c r="B1632" s="177" t="s">
        <v>1300</v>
      </c>
      <c r="C1632" s="177">
        <v>100369</v>
      </c>
      <c r="D1632" s="180">
        <v>44651</v>
      </c>
      <c r="E1632" s="181">
        <v>80.685100000000006</v>
      </c>
      <c r="F1632" s="181">
        <v>16.836099999999998</v>
      </c>
      <c r="G1632" s="181">
        <v>26.491399999999999</v>
      </c>
      <c r="H1632" s="181">
        <v>15.4068</v>
      </c>
      <c r="I1632" s="181">
        <v>9.1669</v>
      </c>
      <c r="J1632" s="181">
        <v>0.63070000000000004</v>
      </c>
      <c r="K1632" s="181">
        <v>-0.72499999999999998</v>
      </c>
      <c r="L1632" s="181">
        <v>-0.30599999999999999</v>
      </c>
      <c r="M1632" s="181">
        <v>3.4664000000000001</v>
      </c>
      <c r="N1632" s="181">
        <v>4.0303000000000004</v>
      </c>
      <c r="O1632" s="181">
        <v>8.1257000000000001</v>
      </c>
      <c r="P1632" s="181">
        <v>7.3056000000000001</v>
      </c>
      <c r="Q1632" s="181">
        <v>9.6654999999999998</v>
      </c>
      <c r="R1632" s="181">
        <v>6.1363000000000003</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1287</v>
      </c>
      <c r="B1633" s="177" t="s">
        <v>1301</v>
      </c>
      <c r="C1633" s="177">
        <v>120590</v>
      </c>
      <c r="D1633" s="180">
        <v>44651</v>
      </c>
      <c r="E1633" s="181">
        <v>85.433099999999996</v>
      </c>
      <c r="F1633" s="181">
        <v>17.439499999999999</v>
      </c>
      <c r="G1633" s="181">
        <v>27.075600000000001</v>
      </c>
      <c r="H1633" s="181">
        <v>15.9909</v>
      </c>
      <c r="I1633" s="181">
        <v>9.7498000000000005</v>
      </c>
      <c r="J1633" s="181">
        <v>1.2126999999999999</v>
      </c>
      <c r="K1633" s="181">
        <v>-0.1348</v>
      </c>
      <c r="L1633" s="181">
        <v>0.29430000000000001</v>
      </c>
      <c r="M1633" s="181">
        <v>4.0872000000000002</v>
      </c>
      <c r="N1633" s="181">
        <v>4.6619000000000002</v>
      </c>
      <c r="O1633" s="181">
        <v>8.7231000000000005</v>
      </c>
      <c r="P1633" s="181">
        <v>7.8989000000000003</v>
      </c>
      <c r="Q1633" s="181">
        <v>8.8542000000000005</v>
      </c>
      <c r="R1633" s="181">
        <v>6.7473000000000001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1287</v>
      </c>
      <c r="B1634" s="177" t="s">
        <v>1302</v>
      </c>
      <c r="C1634" s="177">
        <v>118030</v>
      </c>
      <c r="D1634" s="180">
        <v>44651</v>
      </c>
      <c r="E1634" s="181">
        <v>17.428899999999999</v>
      </c>
      <c r="F1634" s="181">
        <v>8.1692999999999998</v>
      </c>
      <c r="G1634" s="181">
        <v>26.654900000000001</v>
      </c>
      <c r="H1634" s="181">
        <v>11.1831</v>
      </c>
      <c r="I1634" s="181">
        <v>2.6354000000000002</v>
      </c>
      <c r="J1634" s="181">
        <v>4.1626000000000003</v>
      </c>
      <c r="K1634" s="181">
        <v>-1.4282999999999999</v>
      </c>
      <c r="L1634" s="181">
        <v>-0.53359999999999996</v>
      </c>
      <c r="M1634" s="181">
        <v>1.3238000000000001</v>
      </c>
      <c r="N1634" s="181">
        <v>2.5609000000000002</v>
      </c>
      <c r="O1634" s="181">
        <v>5.1295000000000002</v>
      </c>
      <c r="P1634" s="181">
        <v>4.1090999999999998</v>
      </c>
      <c r="Q1634" s="181">
        <v>6.1696999999999997</v>
      </c>
      <c r="R1634" s="181">
        <v>2.6829999999999998</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1287</v>
      </c>
      <c r="B1635" s="177" t="s">
        <v>1303</v>
      </c>
      <c r="C1635" s="177">
        <v>118341</v>
      </c>
      <c r="D1635" s="180">
        <v>44651</v>
      </c>
      <c r="E1635" s="181">
        <v>18.5703</v>
      </c>
      <c r="F1635" s="181">
        <v>8.8468999999999998</v>
      </c>
      <c r="G1635" s="181">
        <v>27.447800000000001</v>
      </c>
      <c r="H1635" s="181">
        <v>11.960800000000001</v>
      </c>
      <c r="I1635" s="181">
        <v>3.4018999999999999</v>
      </c>
      <c r="J1635" s="181">
        <v>4.9344000000000001</v>
      </c>
      <c r="K1635" s="181">
        <v>-0.66059999999999997</v>
      </c>
      <c r="L1635" s="181">
        <v>0.23569999999999999</v>
      </c>
      <c r="M1635" s="181">
        <v>2.1036999999999999</v>
      </c>
      <c r="N1635" s="181">
        <v>3.3532000000000002</v>
      </c>
      <c r="O1635" s="181">
        <v>5.9801000000000002</v>
      </c>
      <c r="P1635" s="181">
        <v>5.0140000000000002</v>
      </c>
      <c r="Q1635" s="181">
        <v>6.8513000000000002</v>
      </c>
      <c r="R1635" s="181">
        <v>3.5095000000000001</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1287</v>
      </c>
      <c r="B1636" s="177" t="s">
        <v>1304</v>
      </c>
      <c r="C1636" s="177">
        <v>118464</v>
      </c>
      <c r="D1636" s="180">
        <v>44651</v>
      </c>
      <c r="E1636" s="181">
        <v>30.512</v>
      </c>
      <c r="F1636" s="181">
        <v>-27.612500000000001</v>
      </c>
      <c r="G1636" s="181">
        <v>29.378900000000002</v>
      </c>
      <c r="H1636" s="181">
        <v>10.960100000000001</v>
      </c>
      <c r="I1636" s="181">
        <v>-0.53820000000000001</v>
      </c>
      <c r="J1636" s="181">
        <v>5.5987</v>
      </c>
      <c r="K1636" s="181">
        <v>4.6380999999999997</v>
      </c>
      <c r="L1636" s="181">
        <v>3.7544</v>
      </c>
      <c r="M1636" s="181">
        <v>4.8548999999999998</v>
      </c>
      <c r="N1636" s="181">
        <v>5.4873000000000003</v>
      </c>
      <c r="O1636" s="181">
        <v>9.6586999999999996</v>
      </c>
      <c r="P1636" s="181">
        <v>8.3423999999999996</v>
      </c>
      <c r="Q1636" s="181">
        <v>9.5350999999999999</v>
      </c>
      <c r="R1636" s="181">
        <v>6.7211999999999996</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1287</v>
      </c>
      <c r="B1637" s="177" t="s">
        <v>1305</v>
      </c>
      <c r="C1637" s="177">
        <v>111525</v>
      </c>
      <c r="D1637" s="180">
        <v>44651</v>
      </c>
      <c r="E1637" s="181">
        <v>28.802499999999998</v>
      </c>
      <c r="F1637" s="181">
        <v>-28.2378</v>
      </c>
      <c r="G1637" s="181">
        <v>28.7075</v>
      </c>
      <c r="H1637" s="181">
        <v>10.321300000000001</v>
      </c>
      <c r="I1637" s="181">
        <v>-1.1852</v>
      </c>
      <c r="J1637" s="181">
        <v>4.9549000000000003</v>
      </c>
      <c r="K1637" s="181">
        <v>3.9927000000000001</v>
      </c>
      <c r="L1637" s="181">
        <v>3.1147999999999998</v>
      </c>
      <c r="M1637" s="181">
        <v>4.2070999999999996</v>
      </c>
      <c r="N1637" s="181">
        <v>4.8304999999999998</v>
      </c>
      <c r="O1637" s="181">
        <v>8.9987999999999992</v>
      </c>
      <c r="P1637" s="181">
        <v>7.6920999999999999</v>
      </c>
      <c r="Q1637" s="181">
        <v>8.2652999999999999</v>
      </c>
      <c r="R1637" s="181">
        <v>6.0590000000000002</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1287</v>
      </c>
      <c r="B1638" s="177" t="s">
        <v>1850</v>
      </c>
      <c r="C1638" s="177">
        <v>148789</v>
      </c>
      <c r="D1638" s="180">
        <v>44651</v>
      </c>
      <c r="E1638" s="181">
        <v>10.564</v>
      </c>
      <c r="F1638" s="181">
        <v>-22.444500000000001</v>
      </c>
      <c r="G1638" s="181">
        <v>33.375700000000002</v>
      </c>
      <c r="H1638" s="181">
        <v>13.6092</v>
      </c>
      <c r="I1638" s="181">
        <v>5.8125999999999998</v>
      </c>
      <c r="J1638" s="181">
        <v>4.6886000000000001</v>
      </c>
      <c r="K1638" s="181">
        <v>2.6313</v>
      </c>
      <c r="L1638" s="181">
        <v>2.6076999999999999</v>
      </c>
      <c r="M1638" s="181">
        <v>4.9189999999999996</v>
      </c>
      <c r="N1638" s="181">
        <v>5.3639000000000001</v>
      </c>
      <c r="O1638" s="181"/>
      <c r="P1638" s="181"/>
      <c r="Q1638" s="181">
        <v>5.5157999999999996</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1287</v>
      </c>
      <c r="B1639" s="177" t="s">
        <v>1851</v>
      </c>
      <c r="C1639" s="177">
        <v>148786</v>
      </c>
      <c r="D1639" s="180">
        <v>44651</v>
      </c>
      <c r="E1639" s="181">
        <v>10.5374</v>
      </c>
      <c r="F1639" s="181">
        <v>-22.501200000000001</v>
      </c>
      <c r="G1639" s="181">
        <v>33.111899999999999</v>
      </c>
      <c r="H1639" s="181">
        <v>13.3949</v>
      </c>
      <c r="I1639" s="181">
        <v>5.5788000000000002</v>
      </c>
      <c r="J1639" s="181">
        <v>4.4414999999999996</v>
      </c>
      <c r="K1639" s="181">
        <v>2.3847999999999998</v>
      </c>
      <c r="L1639" s="181">
        <v>2.3569</v>
      </c>
      <c r="M1639" s="181">
        <v>4.6619000000000002</v>
      </c>
      <c r="N1639" s="181">
        <v>5.1048999999999998</v>
      </c>
      <c r="O1639" s="181"/>
      <c r="P1639" s="181"/>
      <c r="Q1639" s="181">
        <v>5.2557999999999998</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1287</v>
      </c>
      <c r="B1640" s="177" t="s">
        <v>1852</v>
      </c>
      <c r="C1640" s="177">
        <v>148792</v>
      </c>
      <c r="D1640" s="180">
        <v>44651</v>
      </c>
      <c r="E1640" s="181">
        <v>10.533799999999999</v>
      </c>
      <c r="F1640" s="181">
        <v>-18.701599999999999</v>
      </c>
      <c r="G1640" s="181">
        <v>24.883500000000002</v>
      </c>
      <c r="H1640" s="181">
        <v>10.9626</v>
      </c>
      <c r="I1640" s="181">
        <v>5.3818999999999999</v>
      </c>
      <c r="J1640" s="181">
        <v>2.9020999999999999</v>
      </c>
      <c r="K1640" s="181">
        <v>1.6738999999999999</v>
      </c>
      <c r="L1640" s="181">
        <v>1.7864</v>
      </c>
      <c r="M1640" s="181">
        <v>4.4943999999999997</v>
      </c>
      <c r="N1640" s="181">
        <v>5.1089000000000002</v>
      </c>
      <c r="O1640" s="181"/>
      <c r="P1640" s="181"/>
      <c r="Q1640" s="181">
        <v>5.2206000000000001</v>
      </c>
      <c r="R1640" s="181"/>
      <c r="S1640" s="124" t="s">
        <v>1904</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1287</v>
      </c>
      <c r="B1641" s="177" t="s">
        <v>1853</v>
      </c>
      <c r="C1641" s="177">
        <v>148790</v>
      </c>
      <c r="D1641" s="180">
        <v>44651</v>
      </c>
      <c r="E1641" s="181">
        <v>10.506600000000001</v>
      </c>
      <c r="F1641" s="181">
        <v>-19.097000000000001</v>
      </c>
      <c r="G1641" s="181">
        <v>24.599299999999999</v>
      </c>
      <c r="H1641" s="181">
        <v>10.692</v>
      </c>
      <c r="I1641" s="181">
        <v>5.1218000000000004</v>
      </c>
      <c r="J1641" s="181">
        <v>2.6394000000000002</v>
      </c>
      <c r="K1641" s="181">
        <v>1.4216</v>
      </c>
      <c r="L1641" s="181">
        <v>1.5328999999999999</v>
      </c>
      <c r="M1641" s="181">
        <v>4.2332999999999998</v>
      </c>
      <c r="N1641" s="181">
        <v>4.8437000000000001</v>
      </c>
      <c r="O1641" s="181"/>
      <c r="P1641" s="181"/>
      <c r="Q1641" s="181">
        <v>4.9546999999999999</v>
      </c>
      <c r="R1641" s="181"/>
      <c r="S1641" s="124" t="s">
        <v>1904</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1287</v>
      </c>
      <c r="B1642" s="177" t="s">
        <v>1306</v>
      </c>
      <c r="C1642" s="177">
        <v>107477</v>
      </c>
      <c r="D1642" s="180">
        <v>44651</v>
      </c>
      <c r="E1642" s="181">
        <v>2268.5781999999999</v>
      </c>
      <c r="F1642" s="181">
        <v>2.1126999999999998</v>
      </c>
      <c r="G1642" s="181">
        <v>11.8109</v>
      </c>
      <c r="H1642" s="181">
        <v>6.5937000000000001</v>
      </c>
      <c r="I1642" s="181">
        <v>1.8745000000000001</v>
      </c>
      <c r="J1642" s="181">
        <v>2.3837999999999999</v>
      </c>
      <c r="K1642" s="181">
        <v>-2.1318999999999999</v>
      </c>
      <c r="L1642" s="181">
        <v>-0.54500000000000004</v>
      </c>
      <c r="M1642" s="181">
        <v>1.1848000000000001</v>
      </c>
      <c r="N1642" s="181">
        <v>1.3913</v>
      </c>
      <c r="O1642" s="181">
        <v>5.4823000000000004</v>
      </c>
      <c r="P1642" s="181">
        <v>4.7355999999999998</v>
      </c>
      <c r="Q1642" s="181">
        <v>5.9607999999999999</v>
      </c>
      <c r="R1642" s="181">
        <v>2.6859000000000002</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1287</v>
      </c>
      <c r="B1643" s="177" t="s">
        <v>1307</v>
      </c>
      <c r="C1643" s="177">
        <v>120520</v>
      </c>
      <c r="D1643" s="180">
        <v>44651</v>
      </c>
      <c r="E1643" s="181">
        <v>2447.7003</v>
      </c>
      <c r="F1643" s="181">
        <v>2.8826999999999998</v>
      </c>
      <c r="G1643" s="181">
        <v>12.581300000000001</v>
      </c>
      <c r="H1643" s="181">
        <v>7.3647999999999998</v>
      </c>
      <c r="I1643" s="181">
        <v>2.6450999999999998</v>
      </c>
      <c r="J1643" s="181">
        <v>3.1556000000000002</v>
      </c>
      <c r="K1643" s="181">
        <v>-1.3652</v>
      </c>
      <c r="L1643" s="181">
        <v>0.22439999999999999</v>
      </c>
      <c r="M1643" s="181">
        <v>1.9639</v>
      </c>
      <c r="N1643" s="181">
        <v>2.1751</v>
      </c>
      <c r="O1643" s="181">
        <v>6.3170000000000002</v>
      </c>
      <c r="P1643" s="181">
        <v>5.5479000000000003</v>
      </c>
      <c r="Q1643" s="181">
        <v>7.5815999999999999</v>
      </c>
      <c r="R1643" s="181">
        <v>3.5007999999999999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1287</v>
      </c>
      <c r="B1644" s="177" t="s">
        <v>1854</v>
      </c>
      <c r="C1644" s="177">
        <v>119759</v>
      </c>
      <c r="D1644" s="180">
        <v>44651</v>
      </c>
      <c r="E1644" s="181">
        <v>86.111199999999997</v>
      </c>
      <c r="F1644" s="181">
        <v>48.215299999999999</v>
      </c>
      <c r="G1644" s="181">
        <v>45.893999999999998</v>
      </c>
      <c r="H1644" s="181">
        <v>21.97</v>
      </c>
      <c r="I1644" s="181">
        <v>11.4217</v>
      </c>
      <c r="J1644" s="181">
        <v>5.5376000000000003</v>
      </c>
      <c r="K1644" s="181">
        <v>1.8784000000000001</v>
      </c>
      <c r="L1644" s="181">
        <v>1.0007999999999999</v>
      </c>
      <c r="M1644" s="181">
        <v>4.5121000000000002</v>
      </c>
      <c r="N1644" s="181">
        <v>4.9912999999999998</v>
      </c>
      <c r="O1644" s="181">
        <v>8.7566000000000006</v>
      </c>
      <c r="P1644" s="181">
        <v>7.9375</v>
      </c>
      <c r="Q1644" s="181">
        <v>8.6689000000000007</v>
      </c>
      <c r="R1644" s="181">
        <v>6.4630999999999998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1287</v>
      </c>
      <c r="B1645" s="177" t="s">
        <v>1308</v>
      </c>
      <c r="C1645" s="177">
        <v>119757</v>
      </c>
      <c r="D1645" s="180">
        <v>44651</v>
      </c>
      <c r="E1645" s="181">
        <v>88.18</v>
      </c>
      <c r="F1645" s="181">
        <v>48.203200000000002</v>
      </c>
      <c r="G1645" s="181">
        <v>45.897500000000001</v>
      </c>
      <c r="H1645" s="181">
        <v>21.9711</v>
      </c>
      <c r="I1645" s="181">
        <v>11.420999999999999</v>
      </c>
      <c r="J1645" s="181">
        <v>5.5377999999999998</v>
      </c>
      <c r="K1645" s="181">
        <v>1.8275999999999999</v>
      </c>
      <c r="L1645" s="181">
        <v>0.97589999999999999</v>
      </c>
      <c r="M1645" s="181">
        <v>4.4950999999999999</v>
      </c>
      <c r="N1645" s="181">
        <v>4.9782000000000002</v>
      </c>
      <c r="O1645" s="181">
        <v>8.7523</v>
      </c>
      <c r="P1645" s="181">
        <v>7.9387999999999996</v>
      </c>
      <c r="Q1645" s="181">
        <v>8.7033000000000005</v>
      </c>
      <c r="R1645" s="181">
        <v>6.4568000000000003</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1287</v>
      </c>
      <c r="B1646" s="177" t="s">
        <v>1309</v>
      </c>
      <c r="C1646" s="177">
        <v>100265</v>
      </c>
      <c r="D1646" s="180">
        <v>44651</v>
      </c>
      <c r="E1646" s="181">
        <v>78.490799999999993</v>
      </c>
      <c r="F1646" s="181">
        <v>47.214300000000001</v>
      </c>
      <c r="G1646" s="181">
        <v>44.853400000000001</v>
      </c>
      <c r="H1646" s="181">
        <v>20.923300000000001</v>
      </c>
      <c r="I1646" s="181">
        <v>10.367900000000001</v>
      </c>
      <c r="J1646" s="181">
        <v>4.4812000000000003</v>
      </c>
      <c r="K1646" s="181">
        <v>0.82420000000000004</v>
      </c>
      <c r="L1646" s="181">
        <v>-7.6399999999999996E-2</v>
      </c>
      <c r="M1646" s="181">
        <v>3.4409000000000001</v>
      </c>
      <c r="N1646" s="181">
        <v>3.9155000000000002</v>
      </c>
      <c r="O1646" s="181">
        <v>7.6483999999999996</v>
      </c>
      <c r="P1646" s="181">
        <v>6.8445999999999998</v>
      </c>
      <c r="Q1646" s="181">
        <v>9.2588000000000008</v>
      </c>
      <c r="R1646" s="181">
        <v>5.3780000000000001</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1287</v>
      </c>
      <c r="B1647" s="177" t="s">
        <v>1310</v>
      </c>
      <c r="C1647" s="177">
        <v>119425</v>
      </c>
      <c r="D1647" s="180">
        <v>44651</v>
      </c>
      <c r="E1647" s="181">
        <v>60.061</v>
      </c>
      <c r="F1647" s="181">
        <v>7.3548</v>
      </c>
      <c r="G1647" s="181">
        <v>13.222</v>
      </c>
      <c r="H1647" s="181">
        <v>7.3723999999999998</v>
      </c>
      <c r="I1647" s="181">
        <v>3.7907000000000002</v>
      </c>
      <c r="J1647" s="181">
        <v>2.8691</v>
      </c>
      <c r="K1647" s="181">
        <v>-1.1298999999999999</v>
      </c>
      <c r="L1647" s="181">
        <v>1.14E-2</v>
      </c>
      <c r="M1647" s="181">
        <v>2.5783</v>
      </c>
      <c r="N1647" s="181">
        <v>3.2042999999999999</v>
      </c>
      <c r="O1647" s="181">
        <v>7.5289000000000001</v>
      </c>
      <c r="P1647" s="181">
        <v>6.6325000000000003</v>
      </c>
      <c r="Q1647" s="181">
        <v>9.1984999999999992</v>
      </c>
      <c r="R1647" s="181">
        <v>5.0132000000000003</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1287</v>
      </c>
      <c r="B1648" s="177" t="s">
        <v>1311</v>
      </c>
      <c r="C1648" s="177">
        <v>112429</v>
      </c>
      <c r="D1648" s="180">
        <v>44651</v>
      </c>
      <c r="E1648" s="181">
        <v>54.4818</v>
      </c>
      <c r="F1648" s="181">
        <v>6.1646000000000001</v>
      </c>
      <c r="G1648" s="181">
        <v>12.0039</v>
      </c>
      <c r="H1648" s="181">
        <v>6.1707999999999998</v>
      </c>
      <c r="I1648" s="181">
        <v>2.5914000000000001</v>
      </c>
      <c r="J1648" s="181">
        <v>1.6664000000000001</v>
      </c>
      <c r="K1648" s="181">
        <v>-2.3247</v>
      </c>
      <c r="L1648" s="181">
        <v>-1.1852</v>
      </c>
      <c r="M1648" s="181">
        <v>1.3605</v>
      </c>
      <c r="N1648" s="181">
        <v>1.9735</v>
      </c>
      <c r="O1648" s="181">
        <v>6.2409999999999997</v>
      </c>
      <c r="P1648" s="181">
        <v>5.2771999999999997</v>
      </c>
      <c r="Q1648" s="181">
        <v>8.0032999999999994</v>
      </c>
      <c r="R1648" s="181">
        <v>3.7719999999999998</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1287</v>
      </c>
      <c r="B1649" s="177" t="s">
        <v>1312</v>
      </c>
      <c r="C1649" s="177">
        <v>120282</v>
      </c>
      <c r="D1649" s="180">
        <v>44651</v>
      </c>
      <c r="E1649" s="181">
        <v>53.003799999999998</v>
      </c>
      <c r="F1649" s="181">
        <v>0.34429999999999999</v>
      </c>
      <c r="G1649" s="181">
        <v>11.856</v>
      </c>
      <c r="H1649" s="181">
        <v>6.6093999999999999</v>
      </c>
      <c r="I1649" s="181">
        <v>4.7701000000000002</v>
      </c>
      <c r="J1649" s="181">
        <v>2.4375</v>
      </c>
      <c r="K1649" s="181">
        <v>2.1646000000000001</v>
      </c>
      <c r="L1649" s="181">
        <v>1.95</v>
      </c>
      <c r="M1649" s="181">
        <v>2.7543000000000002</v>
      </c>
      <c r="N1649" s="181">
        <v>3.4462999999999999</v>
      </c>
      <c r="O1649" s="181">
        <v>8.0347000000000008</v>
      </c>
      <c r="P1649" s="181">
        <v>7.3585000000000003</v>
      </c>
      <c r="Q1649" s="181">
        <v>7.9382999999999999</v>
      </c>
      <c r="R1649" s="181">
        <v>5.2102000000000004</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1287</v>
      </c>
      <c r="B1650" s="177" t="s">
        <v>1313</v>
      </c>
      <c r="C1650" s="177">
        <v>100317</v>
      </c>
      <c r="D1650" s="180">
        <v>44651</v>
      </c>
      <c r="E1650" s="181">
        <v>49.252200000000002</v>
      </c>
      <c r="F1650" s="181">
        <v>-0.4446</v>
      </c>
      <c r="G1650" s="181">
        <v>11.1264</v>
      </c>
      <c r="H1650" s="181">
        <v>5.8718000000000004</v>
      </c>
      <c r="I1650" s="181">
        <v>4.0399000000000003</v>
      </c>
      <c r="J1650" s="181">
        <v>1.7118</v>
      </c>
      <c r="K1650" s="181">
        <v>1.4402999999999999</v>
      </c>
      <c r="L1650" s="181">
        <v>1.2241</v>
      </c>
      <c r="M1650" s="181">
        <v>2.0213999999999999</v>
      </c>
      <c r="N1650" s="181">
        <v>2.7044000000000001</v>
      </c>
      <c r="O1650" s="181">
        <v>7.2537000000000003</v>
      </c>
      <c r="P1650" s="181">
        <v>6.5159000000000002</v>
      </c>
      <c r="Q1650" s="181">
        <v>7.3940000000000001</v>
      </c>
      <c r="R1650" s="181">
        <v>4.4302000000000001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1287</v>
      </c>
      <c r="B1651" s="177" t="s">
        <v>1855</v>
      </c>
      <c r="C1651" s="177"/>
      <c r="D1651" s="180"/>
      <c r="E1651" s="181"/>
      <c r="F1651" s="181"/>
      <c r="G1651" s="181"/>
      <c r="H1651" s="181"/>
      <c r="I1651" s="181"/>
      <c r="J1651" s="181"/>
      <c r="K1651" s="181"/>
      <c r="L1651" s="181"/>
      <c r="M1651" s="181"/>
      <c r="N1651" s="181"/>
      <c r="O1651" s="181"/>
      <c r="P1651" s="181"/>
      <c r="Q1651" s="181"/>
      <c r="R1651" s="181"/>
      <c r="S1651" s="124" t="s">
        <v>1904</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1287</v>
      </c>
      <c r="B1652" s="177" t="s">
        <v>1314</v>
      </c>
      <c r="C1652" s="177">
        <v>109720</v>
      </c>
      <c r="D1652" s="180">
        <v>44651</v>
      </c>
      <c r="E1652" s="181">
        <v>30.934200000000001</v>
      </c>
      <c r="F1652" s="181">
        <v>-4.0113000000000003</v>
      </c>
      <c r="G1652" s="181">
        <v>14.0573</v>
      </c>
      <c r="H1652" s="181">
        <v>8.2726000000000006</v>
      </c>
      <c r="I1652" s="181">
        <v>2.6575000000000002</v>
      </c>
      <c r="J1652" s="181">
        <v>-0.35010000000000002</v>
      </c>
      <c r="K1652" s="181">
        <v>-0.1258</v>
      </c>
      <c r="L1652" s="181">
        <v>0.2109</v>
      </c>
      <c r="M1652" s="181">
        <v>2.69</v>
      </c>
      <c r="N1652" s="181">
        <v>3.3361999999999998</v>
      </c>
      <c r="O1652" s="181">
        <v>7.5948000000000002</v>
      </c>
      <c r="P1652" s="181">
        <v>7.1753999999999998</v>
      </c>
      <c r="Q1652" s="181">
        <v>8.6488999999999994</v>
      </c>
      <c r="R1652" s="181">
        <v>4.5145</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1287</v>
      </c>
      <c r="B1653" s="177" t="s">
        <v>1856</v>
      </c>
      <c r="C1653" s="177">
        <v>118672</v>
      </c>
      <c r="D1653" s="180">
        <v>44651</v>
      </c>
      <c r="E1653" s="181">
        <v>33.944699999999997</v>
      </c>
      <c r="F1653" s="181">
        <v>-3.0105</v>
      </c>
      <c r="G1653" s="181">
        <v>15.0366</v>
      </c>
      <c r="H1653" s="181">
        <v>9.2484000000000002</v>
      </c>
      <c r="I1653" s="181">
        <v>3.6149</v>
      </c>
      <c r="J1653" s="181">
        <v>0.61080000000000001</v>
      </c>
      <c r="K1653" s="181">
        <v>0.83330000000000004</v>
      </c>
      <c r="L1653" s="181">
        <v>1.1731</v>
      </c>
      <c r="M1653" s="181">
        <v>3.6711999999999998</v>
      </c>
      <c r="N1653" s="181">
        <v>4.3342000000000001</v>
      </c>
      <c r="O1653" s="181">
        <v>8.6141000000000005</v>
      </c>
      <c r="P1653" s="181">
        <v>8.2274999999999991</v>
      </c>
      <c r="Q1653" s="181">
        <v>9.7293000000000003</v>
      </c>
      <c r="R1653" s="181">
        <v>5.5284000000000004</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1287</v>
      </c>
      <c r="B1654" s="177" t="s">
        <v>1315</v>
      </c>
      <c r="C1654" s="177">
        <v>118673</v>
      </c>
      <c r="D1654" s="180">
        <v>44651</v>
      </c>
      <c r="E1654" s="181">
        <v>34.0364</v>
      </c>
      <c r="F1654" s="181">
        <v>-3.0024000000000002</v>
      </c>
      <c r="G1654" s="181">
        <v>15.0319</v>
      </c>
      <c r="H1654" s="181">
        <v>9.2387999999999995</v>
      </c>
      <c r="I1654" s="181">
        <v>3.6128</v>
      </c>
      <c r="J1654" s="181">
        <v>0.60919999999999996</v>
      </c>
      <c r="K1654" s="181">
        <v>0.83340000000000003</v>
      </c>
      <c r="L1654" s="181">
        <v>1.1729000000000001</v>
      </c>
      <c r="M1654" s="181">
        <v>3.6709999999999998</v>
      </c>
      <c r="N1654" s="181">
        <v>4.3341000000000003</v>
      </c>
      <c r="O1654" s="181">
        <v>8.6149000000000004</v>
      </c>
      <c r="P1654" s="181">
        <v>8.2281999999999993</v>
      </c>
      <c r="Q1654" s="181">
        <v>10.0242</v>
      </c>
      <c r="R1654" s="181">
        <v>5.5286</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1287</v>
      </c>
      <c r="B1655" s="177" t="s">
        <v>1316</v>
      </c>
      <c r="C1655" s="177">
        <v>138470</v>
      </c>
      <c r="D1655" s="180">
        <v>44651</v>
      </c>
      <c r="E1655" s="181">
        <v>24.603300000000001</v>
      </c>
      <c r="F1655" s="181">
        <v>-5.0433000000000003</v>
      </c>
      <c r="G1655" s="181">
        <v>13.6639</v>
      </c>
      <c r="H1655" s="181">
        <v>5.6859999999999999</v>
      </c>
      <c r="I1655" s="181">
        <v>0.50870000000000004</v>
      </c>
      <c r="J1655" s="181">
        <v>2.1190000000000002</v>
      </c>
      <c r="K1655" s="181">
        <v>-0.42980000000000002</v>
      </c>
      <c r="L1655" s="181">
        <v>0.30780000000000002</v>
      </c>
      <c r="M1655" s="181">
        <v>2.4807000000000001</v>
      </c>
      <c r="N1655" s="181">
        <v>3.5889000000000002</v>
      </c>
      <c r="O1655" s="181">
        <v>6.7385999999999999</v>
      </c>
      <c r="P1655" s="181">
        <v>6.2937000000000003</v>
      </c>
      <c r="Q1655" s="181">
        <v>6.9318999999999997</v>
      </c>
      <c r="R1655" s="181">
        <v>4.2950999999999997</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1287</v>
      </c>
      <c r="B1656" s="177" t="s">
        <v>1317</v>
      </c>
      <c r="C1656" s="177">
        <v>138472</v>
      </c>
      <c r="D1656" s="180">
        <v>44651</v>
      </c>
      <c r="E1656" s="181">
        <v>25.763500000000001</v>
      </c>
      <c r="F1656" s="181">
        <v>-3.9664000000000001</v>
      </c>
      <c r="G1656" s="181">
        <v>14.6572</v>
      </c>
      <c r="H1656" s="181">
        <v>6.6874000000000002</v>
      </c>
      <c r="I1656" s="181">
        <v>1.5187999999999999</v>
      </c>
      <c r="J1656" s="181">
        <v>3.1526999999999998</v>
      </c>
      <c r="K1656" s="181">
        <v>0.66379999999999995</v>
      </c>
      <c r="L1656" s="181">
        <v>1.4371</v>
      </c>
      <c r="M1656" s="181">
        <v>3.6288</v>
      </c>
      <c r="N1656" s="181">
        <v>4.7667000000000002</v>
      </c>
      <c r="O1656" s="181">
        <v>7.6886999999999999</v>
      </c>
      <c r="P1656" s="181">
        <v>7.0644999999999998</v>
      </c>
      <c r="Q1656" s="181">
        <v>7.9649999999999999</v>
      </c>
      <c r="R1656" s="181">
        <v>5.4362000000000004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1287</v>
      </c>
      <c r="B1657" s="177" t="s">
        <v>1318</v>
      </c>
      <c r="C1657" s="177">
        <v>119707</v>
      </c>
      <c r="D1657" s="180">
        <v>44651</v>
      </c>
      <c r="E1657" s="181">
        <v>54.3964</v>
      </c>
      <c r="F1657" s="181">
        <v>0.46970000000000001</v>
      </c>
      <c r="G1657" s="181">
        <v>11.7987</v>
      </c>
      <c r="H1657" s="181">
        <v>6.6224999999999996</v>
      </c>
      <c r="I1657" s="181">
        <v>3.2248000000000001</v>
      </c>
      <c r="J1657" s="181">
        <v>4.2643000000000004</v>
      </c>
      <c r="K1657" s="181">
        <v>1.9372</v>
      </c>
      <c r="L1657" s="181">
        <v>2.0695000000000001</v>
      </c>
      <c r="M1657" s="181">
        <v>3.7025000000000001</v>
      </c>
      <c r="N1657" s="181">
        <v>4.1105</v>
      </c>
      <c r="O1657" s="181">
        <v>9.1433</v>
      </c>
      <c r="P1657" s="181">
        <v>7.7129000000000003</v>
      </c>
      <c r="Q1657" s="181">
        <v>9.6933000000000007</v>
      </c>
      <c r="R1657" s="181">
        <v>5.9164000000000003</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1287</v>
      </c>
      <c r="B1658" s="177" t="s">
        <v>1319</v>
      </c>
      <c r="C1658" s="177">
        <v>101001</v>
      </c>
      <c r="D1658" s="180">
        <v>44651</v>
      </c>
      <c r="E1658" s="181">
        <v>52.168399999999998</v>
      </c>
      <c r="F1658" s="181">
        <v>0</v>
      </c>
      <c r="G1658" s="181">
        <v>11.345000000000001</v>
      </c>
      <c r="H1658" s="181">
        <v>6.1441999999999997</v>
      </c>
      <c r="I1658" s="181">
        <v>2.7465000000000002</v>
      </c>
      <c r="J1658" s="181">
        <v>3.7835000000000001</v>
      </c>
      <c r="K1658" s="181">
        <v>1.4550000000000001</v>
      </c>
      <c r="L1658" s="181">
        <v>1.5854999999999999</v>
      </c>
      <c r="M1658" s="181">
        <v>3.2101999999999999</v>
      </c>
      <c r="N1658" s="181">
        <v>3.6120999999999999</v>
      </c>
      <c r="O1658" s="181">
        <v>8.6346000000000007</v>
      </c>
      <c r="P1658" s="181">
        <v>7.1683000000000003</v>
      </c>
      <c r="Q1658" s="181">
        <v>8.0709999999999997</v>
      </c>
      <c r="R1658" s="181">
        <v>5.4126000000000003</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1287</v>
      </c>
      <c r="B1659" s="177" t="s">
        <v>1320</v>
      </c>
      <c r="C1659" s="177">
        <v>119953</v>
      </c>
      <c r="D1659" s="180">
        <v>44651</v>
      </c>
      <c r="E1659" s="181">
        <v>68.020899999999997</v>
      </c>
      <c r="F1659" s="181">
        <v>-7.4572000000000003</v>
      </c>
      <c r="G1659" s="181">
        <v>10.902699999999999</v>
      </c>
      <c r="H1659" s="181">
        <v>6.0860000000000003</v>
      </c>
      <c r="I1659" s="181">
        <v>1.8794999999999999</v>
      </c>
      <c r="J1659" s="181">
        <v>1.7647999999999999</v>
      </c>
      <c r="K1659" s="181">
        <v>-0.2681</v>
      </c>
      <c r="L1659" s="181">
        <v>0.34910000000000002</v>
      </c>
      <c r="M1659" s="181">
        <v>2.8588</v>
      </c>
      <c r="N1659" s="181">
        <v>3.0646</v>
      </c>
      <c r="O1659" s="181">
        <v>6.8418999999999999</v>
      </c>
      <c r="P1659" s="181">
        <v>6.3628999999999998</v>
      </c>
      <c r="Q1659" s="181">
        <v>8.3050999999999995</v>
      </c>
      <c r="R1659" s="181">
        <v>4.2561</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1287</v>
      </c>
      <c r="B1660" s="177" t="s">
        <v>1321</v>
      </c>
      <c r="C1660" s="177">
        <v>101042</v>
      </c>
      <c r="D1660" s="180">
        <v>44651</v>
      </c>
      <c r="E1660" s="181">
        <v>62.731099999999998</v>
      </c>
      <c r="F1660" s="181">
        <v>-8.6675000000000004</v>
      </c>
      <c r="G1660" s="181">
        <v>9.6858000000000004</v>
      </c>
      <c r="H1660" s="181">
        <v>4.8338000000000001</v>
      </c>
      <c r="I1660" s="181">
        <v>0.65269999999999995</v>
      </c>
      <c r="J1660" s="181">
        <v>0.56710000000000005</v>
      </c>
      <c r="K1660" s="181">
        <v>-1.2425999999999999</v>
      </c>
      <c r="L1660" s="181">
        <v>-0.47460000000000002</v>
      </c>
      <c r="M1660" s="181">
        <v>1.9871000000000001</v>
      </c>
      <c r="N1660" s="181">
        <v>2.2141999999999999</v>
      </c>
      <c r="O1660" s="181">
        <v>6.0323000000000002</v>
      </c>
      <c r="P1660" s="181">
        <v>5.3977000000000004</v>
      </c>
      <c r="Q1660" s="181">
        <v>8.4696999999999996</v>
      </c>
      <c r="R1660" s="181">
        <v>3.4030999999999998</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1287</v>
      </c>
      <c r="B1661" s="177" t="s">
        <v>1322</v>
      </c>
      <c r="C1661" s="177">
        <v>120792</v>
      </c>
      <c r="D1661" s="180">
        <v>44651</v>
      </c>
      <c r="E1661" s="181">
        <v>51.711300000000001</v>
      </c>
      <c r="F1661" s="181">
        <v>25.145299999999999</v>
      </c>
      <c r="G1661" s="181">
        <v>31.8933</v>
      </c>
      <c r="H1661" s="181">
        <v>13.242900000000001</v>
      </c>
      <c r="I1661" s="181">
        <v>4.6062000000000003</v>
      </c>
      <c r="J1661" s="181">
        <v>2.2059000000000002</v>
      </c>
      <c r="K1661" s="181">
        <v>-0.63900000000000001</v>
      </c>
      <c r="L1661" s="181">
        <v>-0.1484</v>
      </c>
      <c r="M1661" s="181">
        <v>2.4502999999999999</v>
      </c>
      <c r="N1661" s="181">
        <v>3.0038</v>
      </c>
      <c r="O1661" s="181">
        <v>7.4951999999999996</v>
      </c>
      <c r="P1661" s="181">
        <v>6.6867999999999999</v>
      </c>
      <c r="Q1661" s="181">
        <v>8.7342999999999993</v>
      </c>
      <c r="R1661" s="181">
        <v>4.9137000000000004</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1287</v>
      </c>
      <c r="B1662" s="177" t="s">
        <v>1323</v>
      </c>
      <c r="C1662" s="177">
        <v>102510</v>
      </c>
      <c r="D1662" s="180">
        <v>44651</v>
      </c>
      <c r="E1662" s="181">
        <v>50.380400000000002</v>
      </c>
      <c r="F1662" s="181">
        <v>24.866900000000001</v>
      </c>
      <c r="G1662" s="181">
        <v>31.621400000000001</v>
      </c>
      <c r="H1662" s="181">
        <v>12.9695</v>
      </c>
      <c r="I1662" s="181">
        <v>4.3281999999999998</v>
      </c>
      <c r="J1662" s="181">
        <v>1.9265000000000001</v>
      </c>
      <c r="K1662" s="181">
        <v>-0.91800000000000004</v>
      </c>
      <c r="L1662" s="181">
        <v>-0.42780000000000001</v>
      </c>
      <c r="M1662" s="181">
        <v>2.1655000000000002</v>
      </c>
      <c r="N1662" s="181">
        <v>2.7147999999999999</v>
      </c>
      <c r="O1662" s="181">
        <v>7.1844999999999999</v>
      </c>
      <c r="P1662" s="181">
        <v>6.3922999999999996</v>
      </c>
      <c r="Q1662" s="181">
        <v>8.3330000000000002</v>
      </c>
      <c r="R1662" s="181">
        <v>4.6127000000000002</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-0.38617234042553195</v>
      </c>
      <c r="G1663" s="183">
        <v>21.62324680851064</v>
      </c>
      <c r="H1663" s="183">
        <v>10.578102127659577</v>
      </c>
      <c r="I1663" s="183">
        <v>4.061378723404256</v>
      </c>
      <c r="J1663" s="183">
        <v>2.6326382978723402</v>
      </c>
      <c r="K1663" s="183">
        <v>0.90903617021276573</v>
      </c>
      <c r="L1663" s="183">
        <v>1.0756829787234043</v>
      </c>
      <c r="M1663" s="183">
        <v>3.3714404255319148</v>
      </c>
      <c r="N1663" s="183">
        <v>3.9804872340425543</v>
      </c>
      <c r="O1663" s="183">
        <v>7.7048162790697674</v>
      </c>
      <c r="P1663" s="183">
        <v>6.8092139534883724</v>
      </c>
      <c r="Q1663" s="183">
        <v>8.0756659574468124</v>
      </c>
      <c r="R1663" s="183">
        <v>5.2032186046511635</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-3.0024000000000002</v>
      </c>
      <c r="G1664" s="183">
        <v>19.619599999999998</v>
      </c>
      <c r="H1664" s="183">
        <v>8.9905000000000008</v>
      </c>
      <c r="I1664" s="183">
        <v>3.4018999999999999</v>
      </c>
      <c r="J1664" s="183">
        <v>2.4681999999999999</v>
      </c>
      <c r="K1664" s="183">
        <v>0.83340000000000003</v>
      </c>
      <c r="L1664" s="183">
        <v>1.1729000000000001</v>
      </c>
      <c r="M1664" s="183">
        <v>3.5306999999999999</v>
      </c>
      <c r="N1664" s="183">
        <v>4.0303000000000004</v>
      </c>
      <c r="O1664" s="183">
        <v>7.6608000000000001</v>
      </c>
      <c r="P1664" s="183">
        <v>6.8601999999999999</v>
      </c>
      <c r="Q1664" s="183">
        <v>8.3050999999999995</v>
      </c>
      <c r="R1664" s="183">
        <v>5.3102</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1325</v>
      </c>
      <c r="B1667" s="177" t="s">
        <v>1326</v>
      </c>
      <c r="C1667" s="177">
        <v>101844</v>
      </c>
      <c r="D1667" s="180">
        <v>44651</v>
      </c>
      <c r="E1667" s="181">
        <v>38.285499999999999</v>
      </c>
      <c r="F1667" s="181">
        <v>20.604299999999999</v>
      </c>
      <c r="G1667" s="181">
        <v>11.2601</v>
      </c>
      <c r="H1667" s="181">
        <v>12.3001</v>
      </c>
      <c r="I1667" s="181">
        <v>10.7079</v>
      </c>
      <c r="J1667" s="181">
        <v>6.0804999999999998</v>
      </c>
      <c r="K1667" s="181">
        <v>4.2667999999999999</v>
      </c>
      <c r="L1667" s="181">
        <v>3.3866999999999998</v>
      </c>
      <c r="M1667" s="181">
        <v>4.3624000000000001</v>
      </c>
      <c r="N1667" s="181">
        <v>4.7130999999999998</v>
      </c>
      <c r="O1667" s="181">
        <v>7.3826000000000001</v>
      </c>
      <c r="P1667" s="181">
        <v>7.1245000000000003</v>
      </c>
      <c r="Q1667" s="181">
        <v>7.3586999999999998</v>
      </c>
      <c r="R1667" s="181">
        <v>7.4257999999999997</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1325</v>
      </c>
      <c r="B1668" s="177" t="s">
        <v>1327</v>
      </c>
      <c r="C1668" s="177">
        <v>119498</v>
      </c>
      <c r="D1668" s="180">
        <v>44651</v>
      </c>
      <c r="E1668" s="181">
        <v>40.539400000000001</v>
      </c>
      <c r="F1668" s="181">
        <v>21.350999999999999</v>
      </c>
      <c r="G1668" s="181">
        <v>11.9565</v>
      </c>
      <c r="H1668" s="181">
        <v>12.9975</v>
      </c>
      <c r="I1668" s="181">
        <v>11.4071</v>
      </c>
      <c r="J1668" s="181">
        <v>6.7858000000000001</v>
      </c>
      <c r="K1668" s="181">
        <v>4.9855</v>
      </c>
      <c r="L1668" s="181">
        <v>4.1048</v>
      </c>
      <c r="M1668" s="181">
        <v>5.09</v>
      </c>
      <c r="N1668" s="181">
        <v>5.4217000000000004</v>
      </c>
      <c r="O1668" s="181">
        <v>8.1243999999999996</v>
      </c>
      <c r="P1668" s="181">
        <v>7.8543000000000003</v>
      </c>
      <c r="Q1668" s="181">
        <v>9.0418000000000003</v>
      </c>
      <c r="R1668" s="181">
        <v>8.1707999999999998</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1325</v>
      </c>
      <c r="B1669" s="177" t="s">
        <v>1328</v>
      </c>
      <c r="C1669" s="177">
        <v>120510</v>
      </c>
      <c r="D1669" s="180">
        <v>44651</v>
      </c>
      <c r="E1669" s="181">
        <v>26.6829</v>
      </c>
      <c r="F1669" s="181">
        <v>18.887</v>
      </c>
      <c r="G1669" s="181">
        <v>11.273</v>
      </c>
      <c r="H1669" s="181">
        <v>9.6323000000000008</v>
      </c>
      <c r="I1669" s="181">
        <v>8.6267999999999994</v>
      </c>
      <c r="J1669" s="181">
        <v>5.5952000000000002</v>
      </c>
      <c r="K1669" s="181">
        <v>4.7671000000000001</v>
      </c>
      <c r="L1669" s="181">
        <v>3.9055</v>
      </c>
      <c r="M1669" s="181">
        <v>4.7896999999999998</v>
      </c>
      <c r="N1669" s="181">
        <v>5.0429000000000004</v>
      </c>
      <c r="O1669" s="181">
        <v>7.9170999999999996</v>
      </c>
      <c r="P1669" s="181">
        <v>7.7107999999999999</v>
      </c>
      <c r="Q1669" s="181">
        <v>8.5215999999999994</v>
      </c>
      <c r="R1669" s="181">
        <v>6.8407999999999998</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1325</v>
      </c>
      <c r="B1670" s="177" t="s">
        <v>1329</v>
      </c>
      <c r="C1670" s="177">
        <v>112354</v>
      </c>
      <c r="D1670" s="180">
        <v>44651</v>
      </c>
      <c r="E1670" s="181">
        <v>24.929200000000002</v>
      </c>
      <c r="F1670" s="181">
        <v>18.017900000000001</v>
      </c>
      <c r="G1670" s="181">
        <v>10.551</v>
      </c>
      <c r="H1670" s="181">
        <v>8.9466000000000001</v>
      </c>
      <c r="I1670" s="181">
        <v>8.0671999999999997</v>
      </c>
      <c r="J1670" s="181">
        <v>5.0039999999999996</v>
      </c>
      <c r="K1670" s="181">
        <v>4.1299000000000001</v>
      </c>
      <c r="L1670" s="181">
        <v>3.2330000000000001</v>
      </c>
      <c r="M1670" s="181">
        <v>4.0968</v>
      </c>
      <c r="N1670" s="181">
        <v>4.3354999999999997</v>
      </c>
      <c r="O1670" s="181">
        <v>7.1997999999999998</v>
      </c>
      <c r="P1670" s="181">
        <v>6.9888000000000003</v>
      </c>
      <c r="Q1670" s="181">
        <v>7.7784000000000004</v>
      </c>
      <c r="R1670" s="181">
        <v>6.1139000000000001</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1325</v>
      </c>
      <c r="B1671" s="177" t="s">
        <v>2034</v>
      </c>
      <c r="C1671" s="177">
        <v>119400</v>
      </c>
      <c r="D1671" s="180">
        <v>44651</v>
      </c>
      <c r="E1671" s="181">
        <v>25.267399999999999</v>
      </c>
      <c r="F1671" s="181">
        <v>7.8022</v>
      </c>
      <c r="G1671" s="181">
        <v>10.6508</v>
      </c>
      <c r="H1671" s="181">
        <v>6.8395999999999999</v>
      </c>
      <c r="I1671" s="181">
        <v>6.0709</v>
      </c>
      <c r="J1671" s="181">
        <v>5.1482000000000001</v>
      </c>
      <c r="K1671" s="181">
        <v>4.5378999999999996</v>
      </c>
      <c r="L1671" s="181">
        <v>3.8521999999999998</v>
      </c>
      <c r="M1671" s="181">
        <v>4.6106999999999996</v>
      </c>
      <c r="N1671" s="181">
        <v>4.8483000000000001</v>
      </c>
      <c r="O1671" s="181">
        <v>7.0113000000000003</v>
      </c>
      <c r="P1671" s="181">
        <v>7.3887</v>
      </c>
      <c r="Q1671" s="181">
        <v>8.3948999999999998</v>
      </c>
      <c r="R1671" s="181">
        <v>5.5613000000000001</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1325</v>
      </c>
      <c r="B1672" s="177" t="s">
        <v>2052</v>
      </c>
      <c r="C1672" s="177">
        <v>113036</v>
      </c>
      <c r="D1672" s="180">
        <v>44651</v>
      </c>
      <c r="E1672" s="181">
        <v>23.795999999999999</v>
      </c>
      <c r="F1672" s="181">
        <v>7.2106000000000003</v>
      </c>
      <c r="G1672" s="181">
        <v>9.9783000000000008</v>
      </c>
      <c r="H1672" s="181">
        <v>6.1646999999999998</v>
      </c>
      <c r="I1672" s="181">
        <v>5.3906000000000001</v>
      </c>
      <c r="J1672" s="181">
        <v>4.4650999999999996</v>
      </c>
      <c r="K1672" s="181">
        <v>3.847</v>
      </c>
      <c r="L1672" s="181">
        <v>3.1570999999999998</v>
      </c>
      <c r="M1672" s="181">
        <v>3.8990999999999998</v>
      </c>
      <c r="N1672" s="181">
        <v>4.1063000000000001</v>
      </c>
      <c r="O1672" s="181">
        <v>6.2561</v>
      </c>
      <c r="P1672" s="181">
        <v>6.6368999999999998</v>
      </c>
      <c r="Q1672" s="181">
        <v>7.6510999999999996</v>
      </c>
      <c r="R1672" s="181">
        <v>4.7967000000000004</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1325</v>
      </c>
      <c r="B1673" s="177" t="s">
        <v>1330</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1325</v>
      </c>
      <c r="B1674" s="177" t="s">
        <v>1331</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1325</v>
      </c>
      <c r="B1675" s="177" t="s">
        <v>1332</v>
      </c>
      <c r="C1675" s="177">
        <v>119382</v>
      </c>
      <c r="D1675" s="180">
        <v>44651</v>
      </c>
      <c r="E1675" s="181">
        <v>21.7042</v>
      </c>
      <c r="F1675" s="181">
        <v>5495.0646999999999</v>
      </c>
      <c r="G1675" s="181">
        <v>1842.6793</v>
      </c>
      <c r="H1675" s="181">
        <v>791.59960000000001</v>
      </c>
      <c r="I1675" s="181">
        <v>396.59679999999997</v>
      </c>
      <c r="J1675" s="181">
        <v>181.3948</v>
      </c>
      <c r="K1675" s="181">
        <v>64.643000000000001</v>
      </c>
      <c r="L1675" s="181">
        <v>33.421100000000003</v>
      </c>
      <c r="M1675" s="181">
        <v>23.322700000000001</v>
      </c>
      <c r="N1675" s="181">
        <v>19.234200000000001</v>
      </c>
      <c r="O1675" s="181">
        <v>0.60650000000000004</v>
      </c>
      <c r="P1675" s="181">
        <v>3.0867</v>
      </c>
      <c r="Q1675" s="181">
        <v>6.1113</v>
      </c>
      <c r="R1675" s="181">
        <v>6.8776999999999999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1325</v>
      </c>
      <c r="B1676" s="177" t="s">
        <v>1333</v>
      </c>
      <c r="C1676" s="177">
        <v>111585</v>
      </c>
      <c r="D1676" s="180">
        <v>44651</v>
      </c>
      <c r="E1676" s="181">
        <v>20.2821</v>
      </c>
      <c r="F1676" s="181">
        <v>5494.5456999999997</v>
      </c>
      <c r="G1676" s="181">
        <v>1842.3228999999999</v>
      </c>
      <c r="H1676" s="181">
        <v>791.27170000000001</v>
      </c>
      <c r="I1676" s="181">
        <v>396.26690000000002</v>
      </c>
      <c r="J1676" s="181">
        <v>181.07339999999999</v>
      </c>
      <c r="K1676" s="181">
        <v>64.323700000000002</v>
      </c>
      <c r="L1676" s="181">
        <v>33.097700000000003</v>
      </c>
      <c r="M1676" s="181">
        <v>22.9968</v>
      </c>
      <c r="N1676" s="181">
        <v>18.8764</v>
      </c>
      <c r="O1676" s="181">
        <v>0.13370000000000001</v>
      </c>
      <c r="P1676" s="181">
        <v>2.5146000000000002</v>
      </c>
      <c r="Q1676" s="181">
        <v>5.4649000000000001</v>
      </c>
      <c r="R1676" s="181">
        <v>6.4203000000000001</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1325</v>
      </c>
      <c r="B1677" s="177" t="s">
        <v>1334</v>
      </c>
      <c r="C1677" s="177">
        <v>118320</v>
      </c>
      <c r="D1677" s="180">
        <v>44651</v>
      </c>
      <c r="E1677" s="181">
        <v>22.430399999999999</v>
      </c>
      <c r="F1677" s="181">
        <v>12.0457</v>
      </c>
      <c r="G1677" s="181">
        <v>12.053599999999999</v>
      </c>
      <c r="H1677" s="181">
        <v>7.2629999999999999</v>
      </c>
      <c r="I1677" s="181">
        <v>5.5327999999999999</v>
      </c>
      <c r="J1677" s="181">
        <v>4.3307000000000002</v>
      </c>
      <c r="K1677" s="181">
        <v>3.7738999999999998</v>
      </c>
      <c r="L1677" s="181">
        <v>3.1983000000000001</v>
      </c>
      <c r="M1677" s="181">
        <v>3.8363999999999998</v>
      </c>
      <c r="N1677" s="181">
        <v>4.0023999999999997</v>
      </c>
      <c r="O1677" s="181">
        <v>6.8680000000000003</v>
      </c>
      <c r="P1677" s="181">
        <v>7.0029000000000003</v>
      </c>
      <c r="Q1677" s="181">
        <v>7.4984000000000002</v>
      </c>
      <c r="R1677" s="181">
        <v>5.9131999999999998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1325</v>
      </c>
      <c r="B1678" s="177" t="s">
        <v>1335</v>
      </c>
      <c r="C1678" s="177">
        <v>115077</v>
      </c>
      <c r="D1678" s="180">
        <v>44651</v>
      </c>
      <c r="E1678" s="181">
        <v>20.9679</v>
      </c>
      <c r="F1678" s="181">
        <v>11.3184</v>
      </c>
      <c r="G1678" s="181">
        <v>11.383599999999999</v>
      </c>
      <c r="H1678" s="181">
        <v>6.6730999999999998</v>
      </c>
      <c r="I1678" s="181">
        <v>4.9332000000000003</v>
      </c>
      <c r="J1678" s="181">
        <v>3.7235</v>
      </c>
      <c r="K1678" s="181">
        <v>3.1676000000000002</v>
      </c>
      <c r="L1678" s="181">
        <v>2.5994000000000002</v>
      </c>
      <c r="M1678" s="181">
        <v>3.2075</v>
      </c>
      <c r="N1678" s="181">
        <v>3.3654999999999999</v>
      </c>
      <c r="O1678" s="181">
        <v>6.1776999999999997</v>
      </c>
      <c r="P1678" s="181">
        <v>6.2725999999999997</v>
      </c>
      <c r="Q1678" s="181">
        <v>7.0023999999999997</v>
      </c>
      <c r="R1678" s="181">
        <v>5.2554999999999996</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1325</v>
      </c>
      <c r="B1679" s="177" t="s">
        <v>1336</v>
      </c>
      <c r="C1679" s="177">
        <v>119226</v>
      </c>
      <c r="D1679" s="180">
        <v>44651</v>
      </c>
      <c r="E1679" s="181">
        <v>40.542299999999997</v>
      </c>
      <c r="F1679" s="181">
        <v>11.9778</v>
      </c>
      <c r="G1679" s="181">
        <v>10.332100000000001</v>
      </c>
      <c r="H1679" s="181">
        <v>5.8327</v>
      </c>
      <c r="I1679" s="181">
        <v>5.0255999999999998</v>
      </c>
      <c r="J1679" s="181">
        <v>4.6768000000000001</v>
      </c>
      <c r="K1679" s="181">
        <v>4.1402000000000001</v>
      </c>
      <c r="L1679" s="181">
        <v>3.3296000000000001</v>
      </c>
      <c r="M1679" s="181">
        <v>4.1679000000000004</v>
      </c>
      <c r="N1679" s="181">
        <v>4.3691000000000004</v>
      </c>
      <c r="O1679" s="181">
        <v>7.2355</v>
      </c>
      <c r="P1679" s="181">
        <v>7.1974999999999998</v>
      </c>
      <c r="Q1679" s="181">
        <v>8.1967999999999996</v>
      </c>
      <c r="R1679" s="181">
        <v>6.2157999999999998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1325</v>
      </c>
      <c r="B1680" s="177" t="s">
        <v>1337</v>
      </c>
      <c r="C1680" s="177">
        <v>101304</v>
      </c>
      <c r="D1680" s="180">
        <v>44651</v>
      </c>
      <c r="E1680" s="181">
        <v>38.065800000000003</v>
      </c>
      <c r="F1680" s="181">
        <v>11.318099999999999</v>
      </c>
      <c r="G1680" s="181">
        <v>9.7242999999999995</v>
      </c>
      <c r="H1680" s="181">
        <v>5.2104999999999997</v>
      </c>
      <c r="I1680" s="181">
        <v>4.4044999999999996</v>
      </c>
      <c r="J1680" s="181">
        <v>4.0503999999999998</v>
      </c>
      <c r="K1680" s="181">
        <v>3.5129999999999999</v>
      </c>
      <c r="L1680" s="181">
        <v>2.7082999999999999</v>
      </c>
      <c r="M1680" s="181">
        <v>3.5308000000000002</v>
      </c>
      <c r="N1680" s="181">
        <v>3.7195</v>
      </c>
      <c r="O1680" s="181">
        <v>6.532</v>
      </c>
      <c r="P1680" s="181">
        <v>6.4550999999999998</v>
      </c>
      <c r="Q1680" s="181">
        <v>7.0692000000000004</v>
      </c>
      <c r="R1680" s="181">
        <v>5.5479000000000003</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1325</v>
      </c>
      <c r="B1681" s="177" t="s">
        <v>1338</v>
      </c>
      <c r="C1681" s="177">
        <v>140251</v>
      </c>
      <c r="D1681" s="180"/>
      <c r="E1681" s="181"/>
      <c r="F1681" s="181"/>
      <c r="G1681" s="181"/>
      <c r="H1681" s="181"/>
      <c r="I1681" s="181"/>
      <c r="J1681" s="181"/>
      <c r="K1681" s="181"/>
      <c r="L1681" s="181"/>
      <c r="M1681" s="181"/>
      <c r="N1681" s="181"/>
      <c r="O1681" s="181"/>
      <c r="P1681" s="181"/>
      <c r="Q1681" s="181"/>
      <c r="R1681" s="181"/>
      <c r="S1681" s="124" t="s">
        <v>1905</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1325</v>
      </c>
      <c r="B1682" s="177" t="s">
        <v>1339</v>
      </c>
      <c r="C1682" s="177">
        <v>140244</v>
      </c>
      <c r="D1682" s="180"/>
      <c r="E1682" s="181"/>
      <c r="F1682" s="181"/>
      <c r="G1682" s="181"/>
      <c r="H1682" s="181"/>
      <c r="I1682" s="181"/>
      <c r="J1682" s="181"/>
      <c r="K1682" s="181"/>
      <c r="L1682" s="181"/>
      <c r="M1682" s="181"/>
      <c r="N1682" s="181"/>
      <c r="O1682" s="181"/>
      <c r="P1682" s="181"/>
      <c r="Q1682" s="181"/>
      <c r="R1682" s="181"/>
      <c r="S1682" s="124" t="s">
        <v>1905</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1325</v>
      </c>
      <c r="B1683" s="177" t="s">
        <v>1340</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1325</v>
      </c>
      <c r="B1684" s="177" t="s">
        <v>1341</v>
      </c>
      <c r="C1684" s="177">
        <v>148010</v>
      </c>
      <c r="D1684" s="180">
        <v>44651</v>
      </c>
      <c r="E1684" s="181">
        <v>87.856800000000007</v>
      </c>
      <c r="F1684" s="181">
        <v>11.1374</v>
      </c>
      <c r="G1684" s="181">
        <v>11.1442</v>
      </c>
      <c r="H1684" s="181">
        <v>11.1579</v>
      </c>
      <c r="I1684" s="181">
        <v>11.184799999999999</v>
      </c>
      <c r="J1684" s="181"/>
      <c r="K1684" s="181"/>
      <c r="L1684" s="181"/>
      <c r="M1684" s="181"/>
      <c r="N1684" s="181"/>
      <c r="O1684" s="181"/>
      <c r="P1684" s="181"/>
      <c r="Q1684" s="181">
        <v>11.2363</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1325</v>
      </c>
      <c r="B1685" s="177" t="s">
        <v>1342</v>
      </c>
      <c r="C1685" s="177">
        <v>148015</v>
      </c>
      <c r="D1685" s="180">
        <v>44651</v>
      </c>
      <c r="E1685" s="181">
        <v>92.788499999999999</v>
      </c>
      <c r="F1685" s="181">
        <v>11.1357</v>
      </c>
      <c r="G1685" s="181">
        <v>11.1425</v>
      </c>
      <c r="H1685" s="181">
        <v>11.161799999999999</v>
      </c>
      <c r="I1685" s="181">
        <v>11.185700000000001</v>
      </c>
      <c r="J1685" s="181"/>
      <c r="K1685" s="181"/>
      <c r="L1685" s="181"/>
      <c r="M1685" s="181"/>
      <c r="N1685" s="181"/>
      <c r="O1685" s="181"/>
      <c r="P1685" s="181"/>
      <c r="Q1685" s="181">
        <v>11.2372</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1325</v>
      </c>
      <c r="B1686" s="177" t="s">
        <v>1343</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1325</v>
      </c>
      <c r="B1687" s="177" t="s">
        <v>1344</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1325</v>
      </c>
      <c r="B1688" s="177" t="s">
        <v>1345</v>
      </c>
      <c r="C1688" s="177">
        <v>101232</v>
      </c>
      <c r="D1688" s="180">
        <v>44651</v>
      </c>
      <c r="E1688" s="181">
        <v>4731.3757028112504</v>
      </c>
      <c r="F1688" s="181">
        <v>35.881900000000002</v>
      </c>
      <c r="G1688" s="181">
        <v>1.1932</v>
      </c>
      <c r="H1688" s="181">
        <v>1.1217999999999999</v>
      </c>
      <c r="I1688" s="181">
        <v>162.03749999999999</v>
      </c>
      <c r="J1688" s="181">
        <v>76.058800000000005</v>
      </c>
      <c r="K1688" s="181">
        <v>25.373100000000001</v>
      </c>
      <c r="L1688" s="181">
        <v>15.7989</v>
      </c>
      <c r="M1688" s="181">
        <v>19.4984</v>
      </c>
      <c r="N1688" s="181">
        <v>18.050699999999999</v>
      </c>
      <c r="O1688" s="181">
        <v>5.6239999999999997</v>
      </c>
      <c r="P1688" s="181">
        <v>6.83</v>
      </c>
      <c r="Q1688" s="181">
        <v>8.0079999999999991</v>
      </c>
      <c r="R1688" s="181">
        <v>10.901199999999999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1325</v>
      </c>
      <c r="B1689" s="177" t="s">
        <v>1346</v>
      </c>
      <c r="C1689" s="177">
        <v>118565</v>
      </c>
      <c r="D1689" s="180">
        <v>44651</v>
      </c>
      <c r="E1689" s="181">
        <v>4730.0757000000003</v>
      </c>
      <c r="F1689" s="181">
        <v>35.881799999999998</v>
      </c>
      <c r="G1689" s="181">
        <v>1.1931</v>
      </c>
      <c r="H1689" s="181">
        <v>1.1216999999999999</v>
      </c>
      <c r="I1689" s="181">
        <v>3.5960999999999999</v>
      </c>
      <c r="J1689" s="181">
        <v>4.3398000000000003</v>
      </c>
      <c r="K1689" s="181">
        <v>0.71709999999999996</v>
      </c>
      <c r="L1689" s="181">
        <v>3.4203000000000001</v>
      </c>
      <c r="M1689" s="181">
        <v>10.760899999999999</v>
      </c>
      <c r="N1689" s="181">
        <v>11.296200000000001</v>
      </c>
      <c r="O1689" s="181">
        <v>4.0656999999999996</v>
      </c>
      <c r="P1689" s="181">
        <v>6.1875</v>
      </c>
      <c r="Q1689" s="181">
        <v>8.0892999999999997</v>
      </c>
      <c r="R1689" s="181">
        <v>8.0403000000000002</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1325</v>
      </c>
      <c r="B1690" s="177" t="s">
        <v>1347</v>
      </c>
      <c r="C1690" s="177">
        <v>113047</v>
      </c>
      <c r="D1690" s="180">
        <v>44651</v>
      </c>
      <c r="E1690" s="181">
        <v>25.692599999999999</v>
      </c>
      <c r="F1690" s="181">
        <v>9.5207999999999995</v>
      </c>
      <c r="G1690" s="181">
        <v>12.1349</v>
      </c>
      <c r="H1690" s="181">
        <v>7.8659999999999997</v>
      </c>
      <c r="I1690" s="181">
        <v>5.1447000000000003</v>
      </c>
      <c r="J1690" s="181">
        <v>3.6821999999999999</v>
      </c>
      <c r="K1690" s="181">
        <v>3.1945999999999999</v>
      </c>
      <c r="L1690" s="181">
        <v>2.8917999999999999</v>
      </c>
      <c r="M1690" s="181">
        <v>4.0518000000000001</v>
      </c>
      <c r="N1690" s="181">
        <v>4.5808999999999997</v>
      </c>
      <c r="O1690" s="181">
        <v>7.5514999999999999</v>
      </c>
      <c r="P1690" s="181">
        <v>7.3860999999999999</v>
      </c>
      <c r="Q1690" s="181">
        <v>8.3453999999999997</v>
      </c>
      <c r="R1690" s="181">
        <v>6.5292000000000003</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1325</v>
      </c>
      <c r="B1691" s="177" t="s">
        <v>1348</v>
      </c>
      <c r="C1691" s="177">
        <v>119016</v>
      </c>
      <c r="D1691" s="180">
        <v>44651</v>
      </c>
      <c r="E1691" s="181">
        <v>26.219100000000001</v>
      </c>
      <c r="F1691" s="181">
        <v>9.8866999999999994</v>
      </c>
      <c r="G1691" s="181">
        <v>12.5884</v>
      </c>
      <c r="H1691" s="181">
        <v>8.3062000000000005</v>
      </c>
      <c r="I1691" s="181">
        <v>5.5903999999999998</v>
      </c>
      <c r="J1691" s="181">
        <v>4.1234000000000002</v>
      </c>
      <c r="K1691" s="181">
        <v>3.63</v>
      </c>
      <c r="L1691" s="181">
        <v>3.3668</v>
      </c>
      <c r="M1691" s="181">
        <v>4.5605000000000002</v>
      </c>
      <c r="N1691" s="181">
        <v>5.0995999999999997</v>
      </c>
      <c r="O1691" s="181">
        <v>7.9476000000000004</v>
      </c>
      <c r="P1691" s="181">
        <v>7.6881000000000004</v>
      </c>
      <c r="Q1691" s="181">
        <v>8.3873999999999995</v>
      </c>
      <c r="R1691" s="181">
        <v>7.0292000000000003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1325</v>
      </c>
      <c r="B1692" s="177" t="s">
        <v>1349</v>
      </c>
      <c r="C1692" s="177">
        <v>101599</v>
      </c>
      <c r="D1692" s="180">
        <v>44651</v>
      </c>
      <c r="E1692" s="181">
        <v>32.264400000000002</v>
      </c>
      <c r="F1692" s="181">
        <v>11.655900000000001</v>
      </c>
      <c r="G1692" s="181">
        <v>9.6989999999999998</v>
      </c>
      <c r="H1692" s="181">
        <v>7.2827000000000002</v>
      </c>
      <c r="I1692" s="181">
        <v>5.2549000000000001</v>
      </c>
      <c r="J1692" s="181">
        <v>3.6276000000000002</v>
      </c>
      <c r="K1692" s="181">
        <v>4.0228999999999999</v>
      </c>
      <c r="L1692" s="181">
        <v>2.9927999999999999</v>
      </c>
      <c r="M1692" s="181">
        <v>3.7277999999999998</v>
      </c>
      <c r="N1692" s="181">
        <v>3.9302000000000001</v>
      </c>
      <c r="O1692" s="181">
        <v>2.0958999999999999</v>
      </c>
      <c r="P1692" s="181">
        <v>3.6951999999999998</v>
      </c>
      <c r="Q1692" s="181">
        <v>6.2512999999999996</v>
      </c>
      <c r="R1692" s="181">
        <v>3.8187000000000002</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1325</v>
      </c>
      <c r="B1693" s="177" t="s">
        <v>1350</v>
      </c>
      <c r="C1693" s="177">
        <v>120062</v>
      </c>
      <c r="D1693" s="180">
        <v>44651</v>
      </c>
      <c r="E1693" s="181">
        <v>35.083199999999998</v>
      </c>
      <c r="F1693" s="181">
        <v>12.2807</v>
      </c>
      <c r="G1693" s="181">
        <v>10.239100000000001</v>
      </c>
      <c r="H1693" s="181">
        <v>7.7996999999999996</v>
      </c>
      <c r="I1693" s="181">
        <v>5.7720000000000002</v>
      </c>
      <c r="J1693" s="181">
        <v>4.1459000000000001</v>
      </c>
      <c r="K1693" s="181">
        <v>4.5566000000000004</v>
      </c>
      <c r="L1693" s="181">
        <v>3.605</v>
      </c>
      <c r="M1693" s="181">
        <v>4.4917999999999996</v>
      </c>
      <c r="N1693" s="181">
        <v>4.7859999999999996</v>
      </c>
      <c r="O1693" s="181">
        <v>3.0497999999999998</v>
      </c>
      <c r="P1693" s="181">
        <v>4.6646999999999998</v>
      </c>
      <c r="Q1693" s="181">
        <v>6.7046000000000001</v>
      </c>
      <c r="R1693" s="181">
        <v>4.7788000000000004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1325</v>
      </c>
      <c r="B1694" s="177" t="s">
        <v>1351</v>
      </c>
      <c r="C1694" s="177">
        <v>101758</v>
      </c>
      <c r="D1694" s="180">
        <v>44651</v>
      </c>
      <c r="E1694" s="181">
        <v>47.787399999999998</v>
      </c>
      <c r="F1694" s="181">
        <v>21.169499999999999</v>
      </c>
      <c r="G1694" s="181">
        <v>11.340299999999999</v>
      </c>
      <c r="H1694" s="181">
        <v>10.3208</v>
      </c>
      <c r="I1694" s="181">
        <v>7.9733000000000001</v>
      </c>
      <c r="J1694" s="181">
        <v>4.1291000000000002</v>
      </c>
      <c r="K1694" s="181">
        <v>2.6480000000000001</v>
      </c>
      <c r="L1694" s="181">
        <v>2.4799000000000002</v>
      </c>
      <c r="M1694" s="181">
        <v>3.7124999999999999</v>
      </c>
      <c r="N1694" s="181">
        <v>4.1955</v>
      </c>
      <c r="O1694" s="181">
        <v>7.3362999999999996</v>
      </c>
      <c r="P1694" s="181">
        <v>6.9645000000000001</v>
      </c>
      <c r="Q1694" s="181">
        <v>7.9513999999999996</v>
      </c>
      <c r="R1694" s="181">
        <v>6.4531000000000001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1325</v>
      </c>
      <c r="B1695" s="177" t="s">
        <v>1352</v>
      </c>
      <c r="C1695" s="177">
        <v>120754</v>
      </c>
      <c r="D1695" s="180">
        <v>44651</v>
      </c>
      <c r="E1695" s="181">
        <v>51.045200000000001</v>
      </c>
      <c r="F1695" s="181">
        <v>21.965299999999999</v>
      </c>
      <c r="G1695" s="181">
        <v>12.1203</v>
      </c>
      <c r="H1695" s="181">
        <v>11.086399999999999</v>
      </c>
      <c r="I1695" s="181">
        <v>8.7375000000000007</v>
      </c>
      <c r="J1695" s="181">
        <v>4.8917999999999999</v>
      </c>
      <c r="K1695" s="181">
        <v>3.4146999999999998</v>
      </c>
      <c r="L1695" s="181">
        <v>3.2511000000000001</v>
      </c>
      <c r="M1695" s="181">
        <v>4.4961000000000002</v>
      </c>
      <c r="N1695" s="181">
        <v>4.99</v>
      </c>
      <c r="O1695" s="181">
        <v>8.1495999999999995</v>
      </c>
      <c r="P1695" s="181">
        <v>7.8159999999999998</v>
      </c>
      <c r="Q1695" s="181">
        <v>8.7796000000000003</v>
      </c>
      <c r="R1695" s="181">
        <v>7.2634999999999996</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1325</v>
      </c>
      <c r="B1696" s="177" t="s">
        <v>1353</v>
      </c>
      <c r="C1696" s="177">
        <v>115005</v>
      </c>
      <c r="D1696" s="180">
        <v>44651</v>
      </c>
      <c r="E1696" s="181">
        <v>22.493500000000001</v>
      </c>
      <c r="F1696" s="181">
        <v>35.246400000000001</v>
      </c>
      <c r="G1696" s="181">
        <v>10.8276</v>
      </c>
      <c r="H1696" s="181">
        <v>4.9191000000000003</v>
      </c>
      <c r="I1696" s="181">
        <v>3.5283000000000002</v>
      </c>
      <c r="J1696" s="181">
        <v>3.1175000000000002</v>
      </c>
      <c r="K1696" s="181">
        <v>3.0939000000000001</v>
      </c>
      <c r="L1696" s="181">
        <v>3.4297</v>
      </c>
      <c r="M1696" s="181">
        <v>15.291700000000001</v>
      </c>
      <c r="N1696" s="181">
        <v>12.9033</v>
      </c>
      <c r="O1696" s="181">
        <v>6.6776999999999997</v>
      </c>
      <c r="P1696" s="181">
        <v>6.6048</v>
      </c>
      <c r="Q1696" s="181">
        <v>7.6261000000000001</v>
      </c>
      <c r="R1696" s="181">
        <v>10.373699999999999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1325</v>
      </c>
      <c r="B1697" s="177" t="s">
        <v>1354</v>
      </c>
      <c r="C1697" s="177">
        <v>118349</v>
      </c>
      <c r="D1697" s="180">
        <v>44651</v>
      </c>
      <c r="E1697" s="181">
        <v>24.186800000000002</v>
      </c>
      <c r="F1697" s="181">
        <v>35.649299999999997</v>
      </c>
      <c r="G1697" s="181">
        <v>11.2783</v>
      </c>
      <c r="H1697" s="181">
        <v>5.3952</v>
      </c>
      <c r="I1697" s="181">
        <v>4.0052000000000003</v>
      </c>
      <c r="J1697" s="181">
        <v>3.5840000000000001</v>
      </c>
      <c r="K1697" s="181">
        <v>3.5657000000000001</v>
      </c>
      <c r="L1697" s="181">
        <v>3.9062000000000001</v>
      </c>
      <c r="M1697" s="181">
        <v>15.8085</v>
      </c>
      <c r="N1697" s="181">
        <v>13.420500000000001</v>
      </c>
      <c r="O1697" s="181">
        <v>7.2426000000000004</v>
      </c>
      <c r="P1697" s="181">
        <v>7.4461000000000004</v>
      </c>
      <c r="Q1697" s="181">
        <v>8.1201000000000008</v>
      </c>
      <c r="R1697" s="181">
        <v>10.901899999999999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1325</v>
      </c>
      <c r="B1698" s="177" t="s">
        <v>1355</v>
      </c>
      <c r="C1698" s="177">
        <v>118407</v>
      </c>
      <c r="D1698" s="180">
        <v>44651</v>
      </c>
      <c r="E1698" s="181">
        <v>48.9968</v>
      </c>
      <c r="F1698" s="181">
        <v>-7.8947000000000003</v>
      </c>
      <c r="G1698" s="181">
        <v>16.759499999999999</v>
      </c>
      <c r="H1698" s="181">
        <v>8.2713999999999999</v>
      </c>
      <c r="I1698" s="181">
        <v>2.6366000000000001</v>
      </c>
      <c r="J1698" s="181">
        <v>4.7144000000000004</v>
      </c>
      <c r="K1698" s="181">
        <v>3.9405999999999999</v>
      </c>
      <c r="L1698" s="181">
        <v>3.6852</v>
      </c>
      <c r="M1698" s="181">
        <v>4.4024999999999999</v>
      </c>
      <c r="N1698" s="181">
        <v>4.5551000000000004</v>
      </c>
      <c r="O1698" s="181">
        <v>7.3978000000000002</v>
      </c>
      <c r="P1698" s="181">
        <v>7.3769</v>
      </c>
      <c r="Q1698" s="181">
        <v>8.2324999999999999</v>
      </c>
      <c r="R1698" s="181">
        <v>6.2980999999999998</v>
      </c>
      <c r="S1698" s="124" t="s">
        <v>1905</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1325</v>
      </c>
      <c r="B1699" s="177" t="s">
        <v>1356</v>
      </c>
      <c r="C1699" s="177">
        <v>108768</v>
      </c>
      <c r="D1699" s="180">
        <v>44651</v>
      </c>
      <c r="E1699" s="181">
        <v>46.472799999999999</v>
      </c>
      <c r="F1699" s="181">
        <v>-8.4018999999999995</v>
      </c>
      <c r="G1699" s="181">
        <v>16.253399999999999</v>
      </c>
      <c r="H1699" s="181">
        <v>7.7645999999999997</v>
      </c>
      <c r="I1699" s="181">
        <v>2.1278999999999999</v>
      </c>
      <c r="J1699" s="181">
        <v>4.2080000000000002</v>
      </c>
      <c r="K1699" s="181">
        <v>3.4340000000000002</v>
      </c>
      <c r="L1699" s="181">
        <v>3.1884999999999999</v>
      </c>
      <c r="M1699" s="181">
        <v>3.8976999999999999</v>
      </c>
      <c r="N1699" s="181">
        <v>4.0456000000000003</v>
      </c>
      <c r="O1699" s="181">
        <v>6.8586</v>
      </c>
      <c r="P1699" s="181">
        <v>6.8433999999999999</v>
      </c>
      <c r="Q1699" s="181">
        <v>7.4766000000000004</v>
      </c>
      <c r="R1699" s="181">
        <v>5.7672999999999996</v>
      </c>
      <c r="S1699" s="124" t="s">
        <v>1905</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1325</v>
      </c>
      <c r="B1700" s="177" t="s">
        <v>1357</v>
      </c>
      <c r="C1700" s="177">
        <v>123704</v>
      </c>
      <c r="D1700" s="180">
        <v>44651</v>
      </c>
      <c r="E1700" s="181">
        <v>1926.9375</v>
      </c>
      <c r="F1700" s="181">
        <v>10.4931</v>
      </c>
      <c r="G1700" s="181">
        <v>4.5686</v>
      </c>
      <c r="H1700" s="181">
        <v>6.9295</v>
      </c>
      <c r="I1700" s="181">
        <v>4.2274000000000003</v>
      </c>
      <c r="J1700" s="181">
        <v>2.8633000000000002</v>
      </c>
      <c r="K1700" s="181">
        <v>2.8226</v>
      </c>
      <c r="L1700" s="181">
        <v>2.9525000000000001</v>
      </c>
      <c r="M1700" s="181">
        <v>3.9906999999999999</v>
      </c>
      <c r="N1700" s="181">
        <v>4.1845999999999997</v>
      </c>
      <c r="O1700" s="181">
        <v>5.2548000000000004</v>
      </c>
      <c r="P1700" s="181">
        <v>6.3982000000000001</v>
      </c>
      <c r="Q1700" s="181">
        <v>7.9494999999999996</v>
      </c>
      <c r="R1700" s="181">
        <v>5.2656999999999998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1325</v>
      </c>
      <c r="B1701" s="177" t="s">
        <v>1941</v>
      </c>
      <c r="C1701" s="177">
        <v>123708</v>
      </c>
      <c r="D1701" s="180">
        <v>44651</v>
      </c>
      <c r="E1701" s="181">
        <v>1740.3579</v>
      </c>
      <c r="F1701" s="181">
        <v>9.1926000000000005</v>
      </c>
      <c r="G1701" s="181">
        <v>3.2690999999999999</v>
      </c>
      <c r="H1701" s="181">
        <v>5.6269999999999998</v>
      </c>
      <c r="I1701" s="181">
        <v>2.9251</v>
      </c>
      <c r="J1701" s="181">
        <v>1.5606</v>
      </c>
      <c r="K1701" s="181">
        <v>1.5157</v>
      </c>
      <c r="L1701" s="181">
        <v>1.637</v>
      </c>
      <c r="M1701" s="181">
        <v>2.6579999999999999</v>
      </c>
      <c r="N1701" s="181">
        <v>2.8380999999999998</v>
      </c>
      <c r="O1701" s="181">
        <v>3.9704999999999999</v>
      </c>
      <c r="P1701" s="181">
        <v>5.1656000000000004</v>
      </c>
      <c r="Q1701" s="181">
        <v>6.6946000000000003</v>
      </c>
      <c r="R1701" s="181">
        <v>3.8915999999999999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1325</v>
      </c>
      <c r="B1702" s="177" t="s">
        <v>1358</v>
      </c>
      <c r="C1702" s="177">
        <v>105185</v>
      </c>
      <c r="D1702" s="180">
        <v>44651</v>
      </c>
      <c r="E1702" s="181">
        <v>2927.1677</v>
      </c>
      <c r="F1702" s="181">
        <v>9.2645999999999997</v>
      </c>
      <c r="G1702" s="181">
        <v>9.8820999999999994</v>
      </c>
      <c r="H1702" s="181">
        <v>6.4245000000000001</v>
      </c>
      <c r="I1702" s="181">
        <v>4.5431999999999997</v>
      </c>
      <c r="J1702" s="181">
        <v>2.7421000000000002</v>
      </c>
      <c r="K1702" s="181">
        <v>3.5264000000000002</v>
      </c>
      <c r="L1702" s="181">
        <v>2.6949999999999998</v>
      </c>
      <c r="M1702" s="181">
        <v>3.4868000000000001</v>
      </c>
      <c r="N1702" s="181">
        <v>3.6558000000000002</v>
      </c>
      <c r="O1702" s="181">
        <v>6.4443000000000001</v>
      </c>
      <c r="P1702" s="181">
        <v>6.2598000000000003</v>
      </c>
      <c r="Q1702" s="181">
        <v>7.4074</v>
      </c>
      <c r="R1702" s="181">
        <v>5.2355</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1325</v>
      </c>
      <c r="B1703" s="177" t="s">
        <v>1359</v>
      </c>
      <c r="C1703" s="177">
        <v>120560</v>
      </c>
      <c r="D1703" s="180">
        <v>44651</v>
      </c>
      <c r="E1703" s="181">
        <v>3165.4791</v>
      </c>
      <c r="F1703" s="181">
        <v>10.1152</v>
      </c>
      <c r="G1703" s="181">
        <v>10.733000000000001</v>
      </c>
      <c r="H1703" s="181">
        <v>7.2758000000000003</v>
      </c>
      <c r="I1703" s="181">
        <v>5.3966000000000003</v>
      </c>
      <c r="J1703" s="181">
        <v>3.5981000000000001</v>
      </c>
      <c r="K1703" s="181">
        <v>4.3863000000000003</v>
      </c>
      <c r="L1703" s="181">
        <v>3.5592999999999999</v>
      </c>
      <c r="M1703" s="181">
        <v>4.3624999999999998</v>
      </c>
      <c r="N1703" s="181">
        <v>4.5411999999999999</v>
      </c>
      <c r="O1703" s="181">
        <v>7.3517000000000001</v>
      </c>
      <c r="P1703" s="181">
        <v>7.1548999999999996</v>
      </c>
      <c r="Q1703" s="181">
        <v>7.9340999999999999</v>
      </c>
      <c r="R1703" s="181">
        <v>6.1336000000000004</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1325</v>
      </c>
      <c r="B1704" s="177" t="s">
        <v>1360</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1325</v>
      </c>
      <c r="B1705" s="177" t="s">
        <v>1361</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1325</v>
      </c>
      <c r="B1706" s="177" t="s">
        <v>1362</v>
      </c>
      <c r="C1706" s="177">
        <v>101373</v>
      </c>
      <c r="D1706" s="180">
        <v>44651</v>
      </c>
      <c r="E1706" s="181">
        <v>42.587400000000002</v>
      </c>
      <c r="F1706" s="181">
        <v>21.954000000000001</v>
      </c>
      <c r="G1706" s="181">
        <v>15.675800000000001</v>
      </c>
      <c r="H1706" s="181">
        <v>12.0511</v>
      </c>
      <c r="I1706" s="181">
        <v>7.4409000000000001</v>
      </c>
      <c r="J1706" s="181">
        <v>3.5550999999999999</v>
      </c>
      <c r="K1706" s="181">
        <v>3.2039</v>
      </c>
      <c r="L1706" s="181">
        <v>2.5011999999999999</v>
      </c>
      <c r="M1706" s="181">
        <v>3.8984999999999999</v>
      </c>
      <c r="N1706" s="181">
        <v>4.2408999999999999</v>
      </c>
      <c r="O1706" s="181">
        <v>6.9192</v>
      </c>
      <c r="P1706" s="181">
        <v>6.7361000000000004</v>
      </c>
      <c r="Q1706" s="181">
        <v>7.5427</v>
      </c>
      <c r="R1706" s="181">
        <v>5.8638000000000003</v>
      </c>
      <c r="S1706" s="124" t="s">
        <v>1905</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1325</v>
      </c>
      <c r="B1707" s="177" t="s">
        <v>1363</v>
      </c>
      <c r="C1707" s="177">
        <v>119739</v>
      </c>
      <c r="D1707" s="180">
        <v>44651</v>
      </c>
      <c r="E1707" s="181">
        <v>45.695799999999998</v>
      </c>
      <c r="F1707" s="181">
        <v>22.7789</v>
      </c>
      <c r="G1707" s="181">
        <v>16.476700000000001</v>
      </c>
      <c r="H1707" s="181">
        <v>12.8689</v>
      </c>
      <c r="I1707" s="181">
        <v>8.2647999999999993</v>
      </c>
      <c r="J1707" s="181">
        <v>4.3784999999999998</v>
      </c>
      <c r="K1707" s="181">
        <v>4.0308000000000002</v>
      </c>
      <c r="L1707" s="181">
        <v>3.3334000000000001</v>
      </c>
      <c r="M1707" s="181">
        <v>4.7458999999999998</v>
      </c>
      <c r="N1707" s="181">
        <v>5.1006999999999998</v>
      </c>
      <c r="O1707" s="181">
        <v>7.7960000000000003</v>
      </c>
      <c r="P1707" s="181">
        <v>7.6238000000000001</v>
      </c>
      <c r="Q1707" s="181">
        <v>8.4136000000000006</v>
      </c>
      <c r="R1707" s="181">
        <v>6.7316000000000003</v>
      </c>
      <c r="S1707" s="124" t="s">
        <v>1905</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1325</v>
      </c>
      <c r="B1708" s="177" t="s">
        <v>1364</v>
      </c>
      <c r="C1708" s="177">
        <v>119856</v>
      </c>
      <c r="D1708" s="180">
        <v>44651</v>
      </c>
      <c r="E1708" s="181">
        <v>22.610800000000001</v>
      </c>
      <c r="F1708" s="181">
        <v>12.595700000000001</v>
      </c>
      <c r="G1708" s="181">
        <v>11.094799999999999</v>
      </c>
      <c r="H1708" s="181">
        <v>8.9862000000000002</v>
      </c>
      <c r="I1708" s="181">
        <v>5.9169999999999998</v>
      </c>
      <c r="J1708" s="181">
        <v>3.5411999999999999</v>
      </c>
      <c r="K1708" s="181">
        <v>4.0103999999999997</v>
      </c>
      <c r="L1708" s="181">
        <v>3.3868</v>
      </c>
      <c r="M1708" s="181">
        <v>4.1142000000000003</v>
      </c>
      <c r="N1708" s="181">
        <v>4.4368999999999996</v>
      </c>
      <c r="O1708" s="181">
        <v>7.1764999999999999</v>
      </c>
      <c r="P1708" s="181">
        <v>7.2426000000000004</v>
      </c>
      <c r="Q1708" s="181">
        <v>8.0911000000000008</v>
      </c>
      <c r="R1708" s="181">
        <v>5.9664000000000001</v>
      </c>
      <c r="S1708" s="124" t="s">
        <v>1905</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1325</v>
      </c>
      <c r="B1709" s="177" t="s">
        <v>1365</v>
      </c>
      <c r="C1709" s="177">
        <v>116299</v>
      </c>
      <c r="D1709" s="180">
        <v>44651</v>
      </c>
      <c r="E1709" s="181">
        <v>21.660499999999999</v>
      </c>
      <c r="F1709" s="181">
        <v>12.136699999999999</v>
      </c>
      <c r="G1709" s="181">
        <v>10.625400000000001</v>
      </c>
      <c r="H1709" s="181">
        <v>8.5115999999999996</v>
      </c>
      <c r="I1709" s="181">
        <v>5.4397000000000002</v>
      </c>
      <c r="J1709" s="181">
        <v>3.0573999999999999</v>
      </c>
      <c r="K1709" s="181">
        <v>3.5259999999999998</v>
      </c>
      <c r="L1709" s="181">
        <v>2.8995000000000002</v>
      </c>
      <c r="M1709" s="181">
        <v>3.621</v>
      </c>
      <c r="N1709" s="181">
        <v>3.9371</v>
      </c>
      <c r="O1709" s="181">
        <v>6.6566000000000001</v>
      </c>
      <c r="P1709" s="181">
        <v>6.7129000000000003</v>
      </c>
      <c r="Q1709" s="181">
        <v>7.8196000000000003</v>
      </c>
      <c r="R1709" s="181">
        <v>5.4504999999999999</v>
      </c>
      <c r="S1709" s="124" t="s">
        <v>1905</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1325</v>
      </c>
      <c r="B1710" s="177" t="s">
        <v>1366</v>
      </c>
      <c r="C1710" s="177">
        <v>145954</v>
      </c>
      <c r="D1710" s="180">
        <v>44651</v>
      </c>
      <c r="E1710" s="181">
        <v>12.4785</v>
      </c>
      <c r="F1710" s="181">
        <v>8.1919000000000004</v>
      </c>
      <c r="G1710" s="181">
        <v>4.4866999999999999</v>
      </c>
      <c r="H1710" s="181">
        <v>4.0983000000000001</v>
      </c>
      <c r="I1710" s="181">
        <v>3.6614</v>
      </c>
      <c r="J1710" s="181">
        <v>3.2263999999999999</v>
      </c>
      <c r="K1710" s="181">
        <v>3.6002000000000001</v>
      </c>
      <c r="L1710" s="181">
        <v>2.9236</v>
      </c>
      <c r="M1710" s="181">
        <v>3.9256000000000002</v>
      </c>
      <c r="N1710" s="181">
        <v>4.1619999999999999</v>
      </c>
      <c r="O1710" s="181">
        <v>6.9268999999999998</v>
      </c>
      <c r="P1710" s="181"/>
      <c r="Q1710" s="181">
        <v>7.2544000000000004</v>
      </c>
      <c r="R1710" s="181">
        <v>5.7542</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1325</v>
      </c>
      <c r="B1711" s="177" t="s">
        <v>1367</v>
      </c>
      <c r="C1711" s="177">
        <v>145952</v>
      </c>
      <c r="D1711" s="180">
        <v>44651</v>
      </c>
      <c r="E1711" s="181">
        <v>12.0701</v>
      </c>
      <c r="F1711" s="181">
        <v>7.2590000000000003</v>
      </c>
      <c r="G1711" s="181">
        <v>3.5289999999999999</v>
      </c>
      <c r="H1711" s="181">
        <v>3.069</v>
      </c>
      <c r="I1711" s="181">
        <v>2.6162000000000001</v>
      </c>
      <c r="J1711" s="181">
        <v>2.1793999999999998</v>
      </c>
      <c r="K1711" s="181">
        <v>2.5426000000000002</v>
      </c>
      <c r="L1711" s="181">
        <v>1.8596999999999999</v>
      </c>
      <c r="M1711" s="181">
        <v>2.8473999999999999</v>
      </c>
      <c r="N1711" s="181">
        <v>3.0724999999999998</v>
      </c>
      <c r="O1711" s="181">
        <v>5.8083</v>
      </c>
      <c r="P1711" s="181"/>
      <c r="Q1711" s="181">
        <v>6.1315</v>
      </c>
      <c r="R1711" s="181">
        <v>4.6466000000000003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1325</v>
      </c>
      <c r="B1712" s="177" t="s">
        <v>1857</v>
      </c>
      <c r="C1712" s="177">
        <v>148729</v>
      </c>
      <c r="D1712" s="180">
        <v>44651</v>
      </c>
      <c r="E1712" s="181">
        <v>10.562799999999999</v>
      </c>
      <c r="F1712" s="181">
        <v>7.258</v>
      </c>
      <c r="G1712" s="181">
        <v>11.875500000000001</v>
      </c>
      <c r="H1712" s="181">
        <v>8.6531000000000002</v>
      </c>
      <c r="I1712" s="181">
        <v>5.2183999999999999</v>
      </c>
      <c r="J1712" s="181">
        <v>3.847</v>
      </c>
      <c r="K1712" s="181">
        <v>3.8565999999999998</v>
      </c>
      <c r="L1712" s="181">
        <v>3.7523</v>
      </c>
      <c r="M1712" s="181">
        <v>4.5734000000000004</v>
      </c>
      <c r="N1712" s="181">
        <v>4.9751000000000003</v>
      </c>
      <c r="O1712" s="181"/>
      <c r="P1712" s="181"/>
      <c r="Q1712" s="181">
        <v>5.1101000000000001</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1325</v>
      </c>
      <c r="B1713" s="177" t="s">
        <v>1858</v>
      </c>
      <c r="C1713" s="177">
        <v>148727</v>
      </c>
      <c r="D1713" s="180">
        <v>44651</v>
      </c>
      <c r="E1713" s="181">
        <v>10.4527</v>
      </c>
      <c r="F1713" s="181">
        <v>6.6359000000000004</v>
      </c>
      <c r="G1713" s="181">
        <v>10.9512</v>
      </c>
      <c r="H1713" s="181">
        <v>7.6936</v>
      </c>
      <c r="I1713" s="181">
        <v>4.2721</v>
      </c>
      <c r="J1713" s="181">
        <v>2.8794</v>
      </c>
      <c r="K1713" s="181">
        <v>2.8797999999999999</v>
      </c>
      <c r="L1713" s="181">
        <v>2.7679</v>
      </c>
      <c r="M1713" s="181">
        <v>3.5737999999999999</v>
      </c>
      <c r="N1713" s="181">
        <v>3.9759000000000002</v>
      </c>
      <c r="O1713" s="181"/>
      <c r="P1713" s="181"/>
      <c r="Q1713" s="181">
        <v>4.1123000000000003</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1325</v>
      </c>
      <c r="B1714" s="177" t="s">
        <v>1368</v>
      </c>
      <c r="C1714" s="177">
        <v>142641</v>
      </c>
      <c r="D1714" s="180">
        <v>44651</v>
      </c>
      <c r="E1714" s="181">
        <v>13.2927</v>
      </c>
      <c r="F1714" s="181">
        <v>10.1625</v>
      </c>
      <c r="G1714" s="181">
        <v>14.4788</v>
      </c>
      <c r="H1714" s="181">
        <v>8.5260999999999996</v>
      </c>
      <c r="I1714" s="181">
        <v>6.0351999999999997</v>
      </c>
      <c r="J1714" s="181">
        <v>5.1867999999999999</v>
      </c>
      <c r="K1714" s="181">
        <v>4.0613999999999999</v>
      </c>
      <c r="L1714" s="181">
        <v>3.5093000000000001</v>
      </c>
      <c r="M1714" s="181">
        <v>4.4297000000000004</v>
      </c>
      <c r="N1714" s="181">
        <v>4.6455000000000002</v>
      </c>
      <c r="O1714" s="181">
        <v>7.1717000000000004</v>
      </c>
      <c r="P1714" s="181"/>
      <c r="Q1714" s="181">
        <v>7.2922000000000002</v>
      </c>
      <c r="R1714" s="181">
        <v>5.9210000000000003</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1325</v>
      </c>
      <c r="B1715" s="177" t="s">
        <v>1933</v>
      </c>
      <c r="C1715" s="177">
        <v>142642</v>
      </c>
      <c r="D1715" s="180">
        <v>44651</v>
      </c>
      <c r="E1715" s="181">
        <v>12.8752</v>
      </c>
      <c r="F1715" s="181">
        <v>9.3575999999999997</v>
      </c>
      <c r="G1715" s="181">
        <v>13.6228</v>
      </c>
      <c r="H1715" s="181">
        <v>7.7466999999999997</v>
      </c>
      <c r="I1715" s="181">
        <v>5.2552000000000003</v>
      </c>
      <c r="J1715" s="181">
        <v>4.3967000000000001</v>
      </c>
      <c r="K1715" s="181">
        <v>3.2418</v>
      </c>
      <c r="L1715" s="181">
        <v>2.677</v>
      </c>
      <c r="M1715" s="181">
        <v>3.5848</v>
      </c>
      <c r="N1715" s="181">
        <v>3.7862</v>
      </c>
      <c r="O1715" s="181">
        <v>6.3146000000000004</v>
      </c>
      <c r="P1715" s="181"/>
      <c r="Q1715" s="181">
        <v>6.4489000000000001</v>
      </c>
      <c r="R1715" s="181">
        <v>5.0377000000000001</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1325</v>
      </c>
      <c r="B1716" s="177" t="s">
        <v>1369</v>
      </c>
      <c r="C1716" s="177">
        <v>101665</v>
      </c>
      <c r="D1716" s="180">
        <v>44651</v>
      </c>
      <c r="E1716" s="181">
        <v>42.796300000000002</v>
      </c>
      <c r="F1716" s="181">
        <v>6.5682999999999998</v>
      </c>
      <c r="G1716" s="181">
        <v>7.8231000000000002</v>
      </c>
      <c r="H1716" s="181">
        <v>7.3573000000000004</v>
      </c>
      <c r="I1716" s="181">
        <v>4.9866999999999999</v>
      </c>
      <c r="J1716" s="181">
        <v>3.4685000000000001</v>
      </c>
      <c r="K1716" s="181">
        <v>4.1414</v>
      </c>
      <c r="L1716" s="181">
        <v>3.4152999999999998</v>
      </c>
      <c r="M1716" s="181">
        <v>4.4446000000000003</v>
      </c>
      <c r="N1716" s="181">
        <v>4.9062999999999999</v>
      </c>
      <c r="O1716" s="181">
        <v>7.1989999999999998</v>
      </c>
      <c r="P1716" s="181">
        <v>6.7845000000000004</v>
      </c>
      <c r="Q1716" s="181">
        <v>7.8257000000000003</v>
      </c>
      <c r="R1716" s="181">
        <v>6.4389000000000003</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1325</v>
      </c>
      <c r="B1717" s="177" t="s">
        <v>1370</v>
      </c>
      <c r="C1717" s="177">
        <v>118796</v>
      </c>
      <c r="D1717" s="180">
        <v>44651</v>
      </c>
      <c r="E1717" s="181">
        <v>45.527799999999999</v>
      </c>
      <c r="F1717" s="181">
        <v>7.3772000000000002</v>
      </c>
      <c r="G1717" s="181">
        <v>8.6379000000000001</v>
      </c>
      <c r="H1717" s="181">
        <v>8.1557999999999993</v>
      </c>
      <c r="I1717" s="181">
        <v>5.7850999999999999</v>
      </c>
      <c r="J1717" s="181">
        <v>4.2670000000000003</v>
      </c>
      <c r="K1717" s="181">
        <v>4.9474</v>
      </c>
      <c r="L1717" s="181">
        <v>4.234</v>
      </c>
      <c r="M1717" s="181">
        <v>5.2778999999999998</v>
      </c>
      <c r="N1717" s="181">
        <v>5.7507000000000001</v>
      </c>
      <c r="O1717" s="181">
        <v>8.0599000000000007</v>
      </c>
      <c r="P1717" s="181">
        <v>7.5717999999999996</v>
      </c>
      <c r="Q1717" s="181">
        <v>8.4954000000000001</v>
      </c>
      <c r="R1717" s="181">
        <v>7.3068999999999997</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1325</v>
      </c>
      <c r="B1718" s="177" t="s">
        <v>1989</v>
      </c>
      <c r="C1718" s="177">
        <v>138256</v>
      </c>
      <c r="D1718" s="180">
        <v>44651</v>
      </c>
      <c r="E1718" s="181">
        <v>36.679400000000001</v>
      </c>
      <c r="F1718" s="181">
        <v>-6.1685999999999996</v>
      </c>
      <c r="G1718" s="181">
        <v>9.6934000000000005</v>
      </c>
      <c r="H1718" s="181">
        <v>4.7808999999999999</v>
      </c>
      <c r="I1718" s="181">
        <v>2.7964000000000002</v>
      </c>
      <c r="J1718" s="181">
        <v>2.9058000000000002</v>
      </c>
      <c r="K1718" s="181">
        <v>2.8953000000000002</v>
      </c>
      <c r="L1718" s="181">
        <v>2.0526</v>
      </c>
      <c r="M1718" s="181">
        <v>3.0369999999999999</v>
      </c>
      <c r="N1718" s="181">
        <v>3.8020999999999998</v>
      </c>
      <c r="O1718" s="181">
        <v>3.0308999999999999</v>
      </c>
      <c r="P1718" s="181">
        <v>4.2435</v>
      </c>
      <c r="Q1718" s="181">
        <v>7.0084</v>
      </c>
      <c r="R1718" s="181">
        <v>5.1374000000000004</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1325</v>
      </c>
      <c r="B1719" s="177" t="s">
        <v>1990</v>
      </c>
      <c r="C1719" s="177">
        <v>138270</v>
      </c>
      <c r="D1719" s="180">
        <v>44651</v>
      </c>
      <c r="E1719" s="181">
        <v>39.607300000000002</v>
      </c>
      <c r="F1719" s="181">
        <v>-5.1599000000000004</v>
      </c>
      <c r="G1719" s="181">
        <v>10.760899999999999</v>
      </c>
      <c r="H1719" s="181">
        <v>5.8121999999999998</v>
      </c>
      <c r="I1719" s="181">
        <v>3.8168000000000002</v>
      </c>
      <c r="J1719" s="181">
        <v>3.9281999999999999</v>
      </c>
      <c r="K1719" s="181">
        <v>3.8628999999999998</v>
      </c>
      <c r="L1719" s="181">
        <v>2.9157999999999999</v>
      </c>
      <c r="M1719" s="181">
        <v>3.8769</v>
      </c>
      <c r="N1719" s="181">
        <v>4.6326000000000001</v>
      </c>
      <c r="O1719" s="181">
        <v>3.8231000000000002</v>
      </c>
      <c r="P1719" s="181">
        <v>5.0997000000000003</v>
      </c>
      <c r="Q1719" s="181">
        <v>7.3422000000000001</v>
      </c>
      <c r="R1719" s="181">
        <v>5.9687000000000001</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1325</v>
      </c>
      <c r="B1720" s="177" t="s">
        <v>1371</v>
      </c>
      <c r="C1720" s="177">
        <v>119816</v>
      </c>
      <c r="D1720" s="180">
        <v>44651</v>
      </c>
      <c r="E1720" s="181">
        <v>27.229299999999999</v>
      </c>
      <c r="F1720" s="181">
        <v>9.6539000000000001</v>
      </c>
      <c r="G1720" s="181">
        <v>12.344799999999999</v>
      </c>
      <c r="H1720" s="181">
        <v>8.6891999999999996</v>
      </c>
      <c r="I1720" s="181">
        <v>5.9114000000000004</v>
      </c>
      <c r="J1720" s="181">
        <v>4.2747000000000002</v>
      </c>
      <c r="K1720" s="181">
        <v>4.3947000000000003</v>
      </c>
      <c r="L1720" s="181">
        <v>3.4302000000000001</v>
      </c>
      <c r="M1720" s="181">
        <v>4.3837000000000002</v>
      </c>
      <c r="N1720" s="181">
        <v>4.6121999999999996</v>
      </c>
      <c r="O1720" s="181">
        <v>7.2938999999999998</v>
      </c>
      <c r="P1720" s="181">
        <v>7.1986999999999997</v>
      </c>
      <c r="Q1720" s="181">
        <v>8.1321999999999992</v>
      </c>
      <c r="R1720" s="181">
        <v>6.2188999999999997</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1325</v>
      </c>
      <c r="B1721" s="177" t="s">
        <v>1372</v>
      </c>
      <c r="C1721" s="177">
        <v>106231</v>
      </c>
      <c r="D1721" s="180">
        <v>44651</v>
      </c>
      <c r="E1721" s="181">
        <v>26.0457</v>
      </c>
      <c r="F1721" s="181">
        <v>9.2515000000000001</v>
      </c>
      <c r="G1721" s="181">
        <v>11.8766</v>
      </c>
      <c r="H1721" s="181">
        <v>8.2010000000000005</v>
      </c>
      <c r="I1721" s="181">
        <v>5.4165999999999999</v>
      </c>
      <c r="J1721" s="181">
        <v>3.7776999999999998</v>
      </c>
      <c r="K1721" s="181">
        <v>3.8908</v>
      </c>
      <c r="L1721" s="181">
        <v>2.9232999999999998</v>
      </c>
      <c r="M1721" s="181">
        <v>3.8683000000000001</v>
      </c>
      <c r="N1721" s="181">
        <v>4.0903999999999998</v>
      </c>
      <c r="O1721" s="181">
        <v>6.7584</v>
      </c>
      <c r="P1721" s="181">
        <v>6.6192000000000002</v>
      </c>
      <c r="Q1721" s="181">
        <v>6.7332999999999998</v>
      </c>
      <c r="R1721" s="181">
        <v>5.6886000000000001</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1325</v>
      </c>
      <c r="B1722" s="177" t="s">
        <v>1967</v>
      </c>
      <c r="C1722" s="177">
        <v>149585</v>
      </c>
      <c r="D1722" s="180">
        <v>44651</v>
      </c>
      <c r="E1722" s="181">
        <v>35.851999999999997</v>
      </c>
      <c r="F1722" s="181">
        <v>2.5453999999999999</v>
      </c>
      <c r="G1722" s="181">
        <v>4.9565999999999999</v>
      </c>
      <c r="H1722" s="181">
        <v>8.0259999999999998</v>
      </c>
      <c r="I1722" s="181">
        <v>5.3193999999999999</v>
      </c>
      <c r="J1722" s="181">
        <v>3.016</v>
      </c>
      <c r="K1722" s="181">
        <v>3.2738999999999998</v>
      </c>
      <c r="L1722" s="181">
        <v>3.3618999999999999</v>
      </c>
      <c r="M1722" s="181">
        <v>4.2386999999999997</v>
      </c>
      <c r="N1722" s="181">
        <v>4.383</v>
      </c>
      <c r="O1722" s="181">
        <v>3.2759</v>
      </c>
      <c r="P1722" s="181">
        <v>4.5011999999999999</v>
      </c>
      <c r="Q1722" s="181">
        <v>6.9820000000000002</v>
      </c>
      <c r="R1722" s="181">
        <v>5.9236000000000004</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1325</v>
      </c>
      <c r="B1723" s="177" t="s">
        <v>1968</v>
      </c>
      <c r="C1723" s="177">
        <v>149587</v>
      </c>
      <c r="D1723" s="180">
        <v>44651</v>
      </c>
      <c r="E1723" s="181">
        <v>38.08</v>
      </c>
      <c r="F1723" s="181">
        <v>3.1634000000000002</v>
      </c>
      <c r="G1723" s="181">
        <v>5.5618999999999996</v>
      </c>
      <c r="H1723" s="181">
        <v>8.6683000000000003</v>
      </c>
      <c r="I1723" s="181">
        <v>5.9701000000000004</v>
      </c>
      <c r="J1723" s="181">
        <v>3.6692</v>
      </c>
      <c r="K1723" s="181">
        <v>3.9150999999999998</v>
      </c>
      <c r="L1723" s="181">
        <v>3.8786999999999998</v>
      </c>
      <c r="M1723" s="181">
        <v>4.7252999999999998</v>
      </c>
      <c r="N1723" s="181">
        <v>4.8578999999999999</v>
      </c>
      <c r="O1723" s="181">
        <v>3.7368000000000001</v>
      </c>
      <c r="P1723" s="181">
        <v>5.1223000000000001</v>
      </c>
      <c r="Q1723" s="181">
        <v>7.0871000000000004</v>
      </c>
      <c r="R1723" s="181">
        <v>6.3893000000000004</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1325</v>
      </c>
      <c r="B1724" s="177" t="s">
        <v>1373</v>
      </c>
      <c r="C1724" s="177">
        <v>101563</v>
      </c>
      <c r="D1724" s="180"/>
      <c r="E1724" s="181"/>
      <c r="F1724" s="181"/>
      <c r="G1724" s="181"/>
      <c r="H1724" s="181"/>
      <c r="I1724" s="181"/>
      <c r="J1724" s="181"/>
      <c r="K1724" s="181"/>
      <c r="L1724" s="181"/>
      <c r="M1724" s="181"/>
      <c r="N1724" s="181"/>
      <c r="O1724" s="181"/>
      <c r="P1724" s="181"/>
      <c r="Q1724" s="181"/>
      <c r="R1724" s="181"/>
      <c r="S1724" s="124" t="s">
        <v>1905</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1325</v>
      </c>
      <c r="B1725" s="177" t="s">
        <v>1374</v>
      </c>
      <c r="C1725" s="177">
        <v>119664</v>
      </c>
      <c r="D1725" s="180"/>
      <c r="E1725" s="181"/>
      <c r="F1725" s="181"/>
      <c r="G1725" s="181"/>
      <c r="H1725" s="181"/>
      <c r="I1725" s="181"/>
      <c r="J1725" s="181"/>
      <c r="K1725" s="181"/>
      <c r="L1725" s="181"/>
      <c r="M1725" s="181"/>
      <c r="N1725" s="181"/>
      <c r="O1725" s="181"/>
      <c r="P1725" s="181"/>
      <c r="Q1725" s="181"/>
      <c r="R1725" s="181"/>
      <c r="S1725" s="124" t="s">
        <v>1905</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1325</v>
      </c>
      <c r="B1726" s="177" t="s">
        <v>1375</v>
      </c>
      <c r="C1726" s="177">
        <v>101548</v>
      </c>
      <c r="D1726" s="180">
        <v>44651</v>
      </c>
      <c r="E1726" s="181">
        <v>39.266599999999997</v>
      </c>
      <c r="F1726" s="181">
        <v>12.088100000000001</v>
      </c>
      <c r="G1726" s="181">
        <v>12.717000000000001</v>
      </c>
      <c r="H1726" s="181">
        <v>9.5518999999999998</v>
      </c>
      <c r="I1726" s="181">
        <v>6.1161000000000003</v>
      </c>
      <c r="J1726" s="181">
        <v>3.8929</v>
      </c>
      <c r="K1726" s="181">
        <v>3.3752</v>
      </c>
      <c r="L1726" s="181">
        <v>2.5646</v>
      </c>
      <c r="M1726" s="181">
        <v>3.3982999999999999</v>
      </c>
      <c r="N1726" s="181">
        <v>3.6145999999999998</v>
      </c>
      <c r="O1726" s="181">
        <v>6.5225999999999997</v>
      </c>
      <c r="P1726" s="181">
        <v>5.1327999999999996</v>
      </c>
      <c r="Q1726" s="181">
        <v>7.2058999999999997</v>
      </c>
      <c r="R1726" s="181">
        <v>5.3579999999999997</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1325</v>
      </c>
      <c r="B1727" s="177" t="s">
        <v>1376</v>
      </c>
      <c r="C1727" s="177">
        <v>119949</v>
      </c>
      <c r="D1727" s="180">
        <v>44651</v>
      </c>
      <c r="E1727" s="181">
        <v>42.293500000000002</v>
      </c>
      <c r="F1727" s="181">
        <v>12.9498</v>
      </c>
      <c r="G1727" s="181">
        <v>13.4491</v>
      </c>
      <c r="H1727" s="181">
        <v>9.3991000000000007</v>
      </c>
      <c r="I1727" s="181">
        <v>6.4701000000000004</v>
      </c>
      <c r="J1727" s="181">
        <v>4.5496999999999996</v>
      </c>
      <c r="K1727" s="181">
        <v>4.2068000000000003</v>
      </c>
      <c r="L1727" s="181">
        <v>3.4742000000000002</v>
      </c>
      <c r="M1727" s="181">
        <v>4.3352000000000004</v>
      </c>
      <c r="N1727" s="181">
        <v>4.5650000000000004</v>
      </c>
      <c r="O1727" s="181">
        <v>7.5060000000000002</v>
      </c>
      <c r="P1727" s="181">
        <v>6.0772000000000004</v>
      </c>
      <c r="Q1727" s="181">
        <v>7.7754000000000003</v>
      </c>
      <c r="R1727" s="181">
        <v>6.3414000000000001</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1325</v>
      </c>
      <c r="B1728" s="177" t="s">
        <v>1377</v>
      </c>
      <c r="C1728" s="177">
        <v>120718</v>
      </c>
      <c r="D1728" s="180">
        <v>44651</v>
      </c>
      <c r="E1728" s="181">
        <v>26.757100000000001</v>
      </c>
      <c r="F1728" s="181">
        <v>13.9194</v>
      </c>
      <c r="G1728" s="181">
        <v>10.8317</v>
      </c>
      <c r="H1728" s="181">
        <v>9.5076999999999998</v>
      </c>
      <c r="I1728" s="181">
        <v>6.4565999999999999</v>
      </c>
      <c r="J1728" s="181">
        <v>5.4463999999999997</v>
      </c>
      <c r="K1728" s="181">
        <v>4.1247999999999996</v>
      </c>
      <c r="L1728" s="181">
        <v>4.0956000000000001</v>
      </c>
      <c r="M1728" s="181">
        <v>10.9198</v>
      </c>
      <c r="N1728" s="181">
        <v>9.8073999999999995</v>
      </c>
      <c r="O1728" s="181">
        <v>4.8944999999999999</v>
      </c>
      <c r="P1728" s="181">
        <v>5.6519000000000004</v>
      </c>
      <c r="Q1728" s="181">
        <v>7.5586000000000002</v>
      </c>
      <c r="R1728" s="181">
        <v>9.3841999999999999</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1325</v>
      </c>
      <c r="B1729" s="177" t="s">
        <v>1378</v>
      </c>
      <c r="C1729" s="177">
        <v>106624</v>
      </c>
      <c r="D1729" s="180">
        <v>44651</v>
      </c>
      <c r="E1729" s="181">
        <v>25.598199999999999</v>
      </c>
      <c r="F1729" s="181">
        <v>13.408200000000001</v>
      </c>
      <c r="G1729" s="181">
        <v>10.227399999999999</v>
      </c>
      <c r="H1729" s="181">
        <v>8.9168000000000003</v>
      </c>
      <c r="I1729" s="181">
        <v>5.8490000000000002</v>
      </c>
      <c r="J1729" s="181">
        <v>4.8356000000000003</v>
      </c>
      <c r="K1729" s="181">
        <v>3.5125000000000002</v>
      </c>
      <c r="L1729" s="181">
        <v>3.4758</v>
      </c>
      <c r="M1729" s="181">
        <v>10.262499999999999</v>
      </c>
      <c r="N1729" s="181">
        <v>9.1402999999999999</v>
      </c>
      <c r="O1729" s="181">
        <v>4.3659999999999997</v>
      </c>
      <c r="P1729" s="181">
        <v>5.1215000000000002</v>
      </c>
      <c r="Q1729" s="181">
        <v>6.6768000000000001</v>
      </c>
      <c r="R1729" s="181">
        <v>8.7797999999999998</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223.12020384615377</v>
      </c>
      <c r="G1730" s="183">
        <v>80.812099999999973</v>
      </c>
      <c r="H1730" s="183">
        <v>37.958351923076911</v>
      </c>
      <c r="I1730" s="183">
        <v>23.806013461538456</v>
      </c>
      <c r="J1730" s="183">
        <v>12.559892000000005</v>
      </c>
      <c r="K1730" s="183">
        <v>6.508642</v>
      </c>
      <c r="L1730" s="183">
        <v>4.6457280000000001</v>
      </c>
      <c r="M1730" s="183">
        <v>5.9838300000000002</v>
      </c>
      <c r="N1730" s="183">
        <v>5.912069999999999</v>
      </c>
      <c r="O1730" s="183">
        <v>6.0354145833333321</v>
      </c>
      <c r="P1730" s="183">
        <v>6.3217022727272756</v>
      </c>
      <c r="Q1730" s="183">
        <v>7.5684673076923064</v>
      </c>
      <c r="R1730" s="183">
        <v>6.4193458333333373</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11.22775</v>
      </c>
      <c r="G1731" s="183">
        <v>11.023</v>
      </c>
      <c r="H1731" s="183">
        <v>8.0908999999999995</v>
      </c>
      <c r="I1731" s="183">
        <v>5.4862500000000001</v>
      </c>
      <c r="J1731" s="183">
        <v>4.1262500000000006</v>
      </c>
      <c r="K1731" s="183">
        <v>3.8517999999999999</v>
      </c>
      <c r="L1731" s="183">
        <v>3.3476499999999998</v>
      </c>
      <c r="M1731" s="183">
        <v>4.28695</v>
      </c>
      <c r="N1731" s="183">
        <v>4.5600500000000004</v>
      </c>
      <c r="O1731" s="183">
        <v>6.8085000000000004</v>
      </c>
      <c r="P1731" s="183">
        <v>6.7245000000000008</v>
      </c>
      <c r="Q1731" s="183">
        <v>7.5923499999999997</v>
      </c>
      <c r="R1731" s="183">
        <v>6.1237500000000002</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1379</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1380</v>
      </c>
      <c r="B1734" s="177" t="s">
        <v>1381</v>
      </c>
      <c r="C1734" s="177">
        <v>105804</v>
      </c>
      <c r="D1734" s="180">
        <v>44651</v>
      </c>
      <c r="E1734" s="181">
        <v>51.590699999999998</v>
      </c>
      <c r="F1734" s="181">
        <v>0.58689999999999998</v>
      </c>
      <c r="G1734" s="181">
        <v>1.8874</v>
      </c>
      <c r="H1734" s="181">
        <v>0.96340000000000003</v>
      </c>
      <c r="I1734" s="181">
        <v>1.216</v>
      </c>
      <c r="J1734" s="181">
        <v>2.952</v>
      </c>
      <c r="K1734" s="181">
        <v>-7.1688999999999998</v>
      </c>
      <c r="L1734" s="181">
        <v>-6.1279000000000003</v>
      </c>
      <c r="M1734" s="181">
        <v>3.0388000000000002</v>
      </c>
      <c r="N1734" s="181">
        <v>21.185199999999998</v>
      </c>
      <c r="O1734" s="181">
        <v>12.981999999999999</v>
      </c>
      <c r="P1734" s="181">
        <v>8.1735000000000007</v>
      </c>
      <c r="Q1734" s="181">
        <v>11.597799999999999</v>
      </c>
      <c r="R1734" s="181">
        <v>59.535299999999999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1380</v>
      </c>
      <c r="B1735" s="177" t="s">
        <v>1382</v>
      </c>
      <c r="C1735" s="177">
        <v>119556</v>
      </c>
      <c r="D1735" s="180">
        <v>44651</v>
      </c>
      <c r="E1735" s="181">
        <v>56.625399999999999</v>
      </c>
      <c r="F1735" s="181">
        <v>0.58889999999999998</v>
      </c>
      <c r="G1735" s="181">
        <v>1.8932</v>
      </c>
      <c r="H1735" s="181">
        <v>0.97760000000000002</v>
      </c>
      <c r="I1735" s="181">
        <v>1.2485999999999999</v>
      </c>
      <c r="J1735" s="181">
        <v>3.0381</v>
      </c>
      <c r="K1735" s="181">
        <v>-6.9318</v>
      </c>
      <c r="L1735" s="181">
        <v>-5.6416000000000004</v>
      </c>
      <c r="M1735" s="181">
        <v>3.8475999999999999</v>
      </c>
      <c r="N1735" s="181">
        <v>22.462399999999999</v>
      </c>
      <c r="O1735" s="181">
        <v>14.2498</v>
      </c>
      <c r="P1735" s="181">
        <v>9.4242000000000008</v>
      </c>
      <c r="Q1735" s="181">
        <v>16.984999999999999</v>
      </c>
      <c r="R1735" s="181">
        <v>61.289200000000001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1380</v>
      </c>
      <c r="B1736" s="177" t="s">
        <v>1383</v>
      </c>
      <c r="C1736" s="177">
        <v>125354</v>
      </c>
      <c r="D1736" s="180">
        <v>44651</v>
      </c>
      <c r="E1736" s="181">
        <v>68.27</v>
      </c>
      <c r="F1736" s="181">
        <v>2.93E-2</v>
      </c>
      <c r="G1736" s="181">
        <v>1.9563999999999999</v>
      </c>
      <c r="H1736" s="181">
        <v>1.9563999999999999</v>
      </c>
      <c r="I1736" s="181">
        <v>2.4921000000000002</v>
      </c>
      <c r="J1736" s="181">
        <v>5.0468999999999999</v>
      </c>
      <c r="K1736" s="181">
        <v>-0.81359999999999999</v>
      </c>
      <c r="L1736" s="181">
        <v>6.0751999999999997</v>
      </c>
      <c r="M1736" s="181">
        <v>19.373999999999999</v>
      </c>
      <c r="N1736" s="181">
        <v>42.407200000000003</v>
      </c>
      <c r="O1736" s="181">
        <v>32.440600000000003</v>
      </c>
      <c r="P1736" s="181">
        <v>22.2685</v>
      </c>
      <c r="Q1736" s="181">
        <v>25.901499999999999</v>
      </c>
      <c r="R1736" s="181">
        <v>61.886699999999998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1380</v>
      </c>
      <c r="B1737" s="177" t="s">
        <v>1384</v>
      </c>
      <c r="C1737" s="177">
        <v>125350</v>
      </c>
      <c r="D1737" s="180">
        <v>44651</v>
      </c>
      <c r="E1737" s="181">
        <v>61.41</v>
      </c>
      <c r="F1737" s="181">
        <v>3.2599999999999997E-2</v>
      </c>
      <c r="G1737" s="181">
        <v>1.9421999999999999</v>
      </c>
      <c r="H1737" s="181">
        <v>1.9253</v>
      </c>
      <c r="I1737" s="181">
        <v>2.4354</v>
      </c>
      <c r="J1737" s="181">
        <v>4.9025999999999996</v>
      </c>
      <c r="K1737" s="181">
        <v>-1.1907000000000001</v>
      </c>
      <c r="L1737" s="181">
        <v>5.2442000000000002</v>
      </c>
      <c r="M1737" s="181">
        <v>17.982700000000001</v>
      </c>
      <c r="N1737" s="181">
        <v>40.205500000000001</v>
      </c>
      <c r="O1737" s="181">
        <v>30.392099999999999</v>
      </c>
      <c r="P1737" s="181">
        <v>20.5991</v>
      </c>
      <c r="Q1737" s="181">
        <v>24.312899999999999</v>
      </c>
      <c r="R1737" s="181">
        <v>59.265700000000002</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1380</v>
      </c>
      <c r="B1738" s="177" t="s">
        <v>1385</v>
      </c>
      <c r="C1738" s="177">
        <v>145678</v>
      </c>
      <c r="D1738" s="180">
        <v>44651</v>
      </c>
      <c r="E1738" s="181">
        <v>27.93</v>
      </c>
      <c r="F1738" s="181">
        <v>0.61240000000000006</v>
      </c>
      <c r="G1738" s="181">
        <v>2.0087999999999999</v>
      </c>
      <c r="H1738" s="181">
        <v>1.9715</v>
      </c>
      <c r="I1738" s="181">
        <v>2.7216</v>
      </c>
      <c r="J1738" s="181">
        <v>5.9157999999999999</v>
      </c>
      <c r="K1738" s="181">
        <v>-2.8521999999999998</v>
      </c>
      <c r="L1738" s="181">
        <v>5.2374000000000001</v>
      </c>
      <c r="M1738" s="181">
        <v>18.247199999999999</v>
      </c>
      <c r="N1738" s="181">
        <v>45.544600000000003</v>
      </c>
      <c r="O1738" s="181">
        <v>37.3491</v>
      </c>
      <c r="P1738" s="181"/>
      <c r="Q1738" s="181">
        <v>36.743400000000001</v>
      </c>
      <c r="R1738" s="181">
        <v>75.869900000000001</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1380</v>
      </c>
      <c r="B1739" s="177" t="s">
        <v>1386</v>
      </c>
      <c r="C1739" s="177">
        <v>145677</v>
      </c>
      <c r="D1739" s="180">
        <v>44651</v>
      </c>
      <c r="E1739" s="181">
        <v>26.35</v>
      </c>
      <c r="F1739" s="181">
        <v>0.57250000000000001</v>
      </c>
      <c r="G1739" s="181">
        <v>1.9737</v>
      </c>
      <c r="H1739" s="181">
        <v>1.9341999999999999</v>
      </c>
      <c r="I1739" s="181">
        <v>2.609</v>
      </c>
      <c r="J1739" s="181">
        <v>5.7808000000000002</v>
      </c>
      <c r="K1739" s="181">
        <v>-3.2317</v>
      </c>
      <c r="L1739" s="181">
        <v>4.4391999999999996</v>
      </c>
      <c r="M1739" s="181">
        <v>16.903300000000002</v>
      </c>
      <c r="N1739" s="181">
        <v>43.206499999999998</v>
      </c>
      <c r="O1739" s="181">
        <v>34.92</v>
      </c>
      <c r="P1739" s="181"/>
      <c r="Q1739" s="181">
        <v>34.338700000000003</v>
      </c>
      <c r="R1739" s="181">
        <v>72.844700000000003</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1380</v>
      </c>
      <c r="B1740" s="177" t="s">
        <v>1387</v>
      </c>
      <c r="C1740" s="177">
        <v>146130</v>
      </c>
      <c r="D1740" s="180">
        <v>44651</v>
      </c>
      <c r="E1740" s="181">
        <v>25.69</v>
      </c>
      <c r="F1740" s="181">
        <v>0.90339999999999998</v>
      </c>
      <c r="G1740" s="181">
        <v>2.8422999999999998</v>
      </c>
      <c r="H1740" s="181">
        <v>2.5958000000000001</v>
      </c>
      <c r="I1740" s="181">
        <v>3.8818999999999999</v>
      </c>
      <c r="J1740" s="181">
        <v>8.4423999999999992</v>
      </c>
      <c r="K1740" s="181">
        <v>5.7202000000000002</v>
      </c>
      <c r="L1740" s="181">
        <v>11.939</v>
      </c>
      <c r="M1740" s="181">
        <v>30.7379</v>
      </c>
      <c r="N1740" s="181">
        <v>60.0623</v>
      </c>
      <c r="O1740" s="181">
        <v>34.596499999999999</v>
      </c>
      <c r="P1740" s="181"/>
      <c r="Q1740" s="181">
        <v>35.2684</v>
      </c>
      <c r="R1740" s="181">
        <v>84.097300000000004</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1380</v>
      </c>
      <c r="B1741" s="177" t="s">
        <v>1388</v>
      </c>
      <c r="C1741" s="177">
        <v>146127</v>
      </c>
      <c r="D1741" s="180">
        <v>44651</v>
      </c>
      <c r="E1741" s="181">
        <v>24.32</v>
      </c>
      <c r="F1741" s="181">
        <v>0.91290000000000004</v>
      </c>
      <c r="G1741" s="181">
        <v>2.7894999999999999</v>
      </c>
      <c r="H1741" s="181">
        <v>2.5728</v>
      </c>
      <c r="I1741" s="181">
        <v>3.7985000000000002</v>
      </c>
      <c r="J1741" s="181">
        <v>8.2332000000000001</v>
      </c>
      <c r="K1741" s="181">
        <v>5.2358000000000002</v>
      </c>
      <c r="L1741" s="181">
        <v>10.9489</v>
      </c>
      <c r="M1741" s="181">
        <v>29.018599999999999</v>
      </c>
      <c r="N1741" s="181">
        <v>57.207500000000003</v>
      </c>
      <c r="O1741" s="181">
        <v>32.250300000000003</v>
      </c>
      <c r="P1741" s="181"/>
      <c r="Q1741" s="181">
        <v>32.915599999999998</v>
      </c>
      <c r="R1741" s="181">
        <v>80.920299999999997</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1380</v>
      </c>
      <c r="B1742" s="177" t="s">
        <v>1389</v>
      </c>
      <c r="C1742" s="177">
        <v>119212</v>
      </c>
      <c r="D1742" s="180">
        <v>44651</v>
      </c>
      <c r="E1742" s="181">
        <v>117.443</v>
      </c>
      <c r="F1742" s="181">
        <v>0.41980000000000001</v>
      </c>
      <c r="G1742" s="181">
        <v>1.0697000000000001</v>
      </c>
      <c r="H1742" s="181">
        <v>0.58320000000000005</v>
      </c>
      <c r="I1742" s="181">
        <v>0.93330000000000002</v>
      </c>
      <c r="J1742" s="181">
        <v>6.0960000000000001</v>
      </c>
      <c r="K1742" s="181">
        <v>-2.3334999999999999</v>
      </c>
      <c r="L1742" s="181">
        <v>4.4709000000000003</v>
      </c>
      <c r="M1742" s="181">
        <v>17.426600000000001</v>
      </c>
      <c r="N1742" s="181">
        <v>40.435000000000002</v>
      </c>
      <c r="O1742" s="181">
        <v>26.1419</v>
      </c>
      <c r="P1742" s="181">
        <v>14.5261</v>
      </c>
      <c r="Q1742" s="181">
        <v>22.827500000000001</v>
      </c>
      <c r="R1742" s="181">
        <v>69.344300000000004</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1380</v>
      </c>
      <c r="B1743" s="177" t="s">
        <v>1390</v>
      </c>
      <c r="C1743" s="177">
        <v>105989</v>
      </c>
      <c r="D1743" s="180">
        <v>44651</v>
      </c>
      <c r="E1743" s="181">
        <v>110.06100000000001</v>
      </c>
      <c r="F1743" s="181">
        <v>0.41789999999999999</v>
      </c>
      <c r="G1743" s="181">
        <v>1.0624</v>
      </c>
      <c r="H1743" s="181">
        <v>0.5665</v>
      </c>
      <c r="I1743" s="181">
        <v>0.89749999999999996</v>
      </c>
      <c r="J1743" s="181">
        <v>6.0133999999999999</v>
      </c>
      <c r="K1743" s="181">
        <v>-2.5499999999999998</v>
      </c>
      <c r="L1743" s="181">
        <v>4.0076999999999998</v>
      </c>
      <c r="M1743" s="181">
        <v>16.659199999999998</v>
      </c>
      <c r="N1743" s="181">
        <v>39.2102</v>
      </c>
      <c r="O1743" s="181">
        <v>25.036899999999999</v>
      </c>
      <c r="P1743" s="181">
        <v>13.7027</v>
      </c>
      <c r="Q1743" s="181">
        <v>17.585699999999999</v>
      </c>
      <c r="R1743" s="181">
        <v>67.844099999999997</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1380</v>
      </c>
      <c r="B1744" s="177" t="s">
        <v>1391</v>
      </c>
      <c r="C1744" s="177">
        <v>146196</v>
      </c>
      <c r="D1744" s="180">
        <v>44651</v>
      </c>
      <c r="E1744" s="181">
        <v>25.544</v>
      </c>
      <c r="F1744" s="181">
        <v>0.47989999999999999</v>
      </c>
      <c r="G1744" s="181">
        <v>2.6276000000000002</v>
      </c>
      <c r="H1744" s="181">
        <v>1.6353</v>
      </c>
      <c r="I1744" s="181">
        <v>1.7202999999999999</v>
      </c>
      <c r="J1744" s="181">
        <v>5.1843000000000004</v>
      </c>
      <c r="K1744" s="181">
        <v>-2.2052</v>
      </c>
      <c r="L1744" s="181">
        <v>5.0113000000000003</v>
      </c>
      <c r="M1744" s="181">
        <v>17.4923</v>
      </c>
      <c r="N1744" s="181">
        <v>39.333399999999997</v>
      </c>
      <c r="O1744" s="181">
        <v>31.503799999999998</v>
      </c>
      <c r="P1744" s="181"/>
      <c r="Q1744" s="181">
        <v>34.739600000000003</v>
      </c>
      <c r="R1744" s="181">
        <v>72.816500000000005</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1380</v>
      </c>
      <c r="B1745" s="177" t="s">
        <v>1392</v>
      </c>
      <c r="C1745" s="177">
        <v>146193</v>
      </c>
      <c r="D1745" s="180">
        <v>44651</v>
      </c>
      <c r="E1745" s="181">
        <v>24.306000000000001</v>
      </c>
      <c r="F1745" s="181">
        <v>0.47120000000000001</v>
      </c>
      <c r="G1745" s="181">
        <v>2.6089000000000002</v>
      </c>
      <c r="H1745" s="181">
        <v>1.5967</v>
      </c>
      <c r="I1745" s="181">
        <v>1.6476999999999999</v>
      </c>
      <c r="J1745" s="181">
        <v>5.0162000000000004</v>
      </c>
      <c r="K1745" s="181">
        <v>-2.6318999999999999</v>
      </c>
      <c r="L1745" s="181">
        <v>4.1299000000000001</v>
      </c>
      <c r="M1745" s="181">
        <v>16.019100000000002</v>
      </c>
      <c r="N1745" s="181">
        <v>37.043300000000002</v>
      </c>
      <c r="O1745" s="181">
        <v>29.4345</v>
      </c>
      <c r="P1745" s="181"/>
      <c r="Q1745" s="181">
        <v>32.628100000000003</v>
      </c>
      <c r="R1745" s="181">
        <v>70.044300000000007</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1380</v>
      </c>
      <c r="B1746" s="177" t="s">
        <v>1393</v>
      </c>
      <c r="C1746" s="177">
        <v>103360</v>
      </c>
      <c r="D1746" s="180">
        <v>44651</v>
      </c>
      <c r="E1746" s="181">
        <v>88.684899999999999</v>
      </c>
      <c r="F1746" s="181">
        <v>8.5800000000000001E-2</v>
      </c>
      <c r="G1746" s="181">
        <v>1.8745000000000001</v>
      </c>
      <c r="H1746" s="181">
        <v>1.5623</v>
      </c>
      <c r="I1746" s="181">
        <v>1.8056000000000001</v>
      </c>
      <c r="J1746" s="181">
        <v>3.3885000000000001</v>
      </c>
      <c r="K1746" s="181">
        <v>-4.1409000000000002</v>
      </c>
      <c r="L1746" s="181">
        <v>-0.1739</v>
      </c>
      <c r="M1746" s="181">
        <v>14.5837</v>
      </c>
      <c r="N1746" s="181">
        <v>31.366399999999999</v>
      </c>
      <c r="O1746" s="181">
        <v>17.186900000000001</v>
      </c>
      <c r="P1746" s="181">
        <v>11.4033</v>
      </c>
      <c r="Q1746" s="181">
        <v>14.4011</v>
      </c>
      <c r="R1746" s="181">
        <v>62.087699999999998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1380</v>
      </c>
      <c r="B1747" s="177" t="s">
        <v>1394</v>
      </c>
      <c r="C1747" s="177">
        <v>118525</v>
      </c>
      <c r="D1747" s="180">
        <v>44651</v>
      </c>
      <c r="E1747" s="181">
        <v>97.634799999999998</v>
      </c>
      <c r="F1747" s="181">
        <v>8.7900000000000006E-2</v>
      </c>
      <c r="G1747" s="181">
        <v>1.8813</v>
      </c>
      <c r="H1747" s="181">
        <v>1.5783</v>
      </c>
      <c r="I1747" s="181">
        <v>1.8386</v>
      </c>
      <c r="J1747" s="181">
        <v>3.4641000000000002</v>
      </c>
      <c r="K1747" s="181">
        <v>-3.94</v>
      </c>
      <c r="L1747" s="181">
        <v>0.24660000000000001</v>
      </c>
      <c r="M1747" s="181">
        <v>15.3089</v>
      </c>
      <c r="N1747" s="181">
        <v>32.474499999999999</v>
      </c>
      <c r="O1747" s="181">
        <v>18.219899999999999</v>
      </c>
      <c r="P1747" s="181">
        <v>12.5357</v>
      </c>
      <c r="Q1747" s="181">
        <v>20.649100000000001</v>
      </c>
      <c r="R1747" s="181">
        <v>63.461599999999997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1380</v>
      </c>
      <c r="B1748" s="177" t="s">
        <v>1395</v>
      </c>
      <c r="C1748" s="177">
        <v>130503</v>
      </c>
      <c r="D1748" s="180">
        <v>44651</v>
      </c>
      <c r="E1748" s="181">
        <v>78.320999999999998</v>
      </c>
      <c r="F1748" s="181">
        <v>0.1381</v>
      </c>
      <c r="G1748" s="181">
        <v>0.60240000000000005</v>
      </c>
      <c r="H1748" s="181">
        <v>-0.43480000000000002</v>
      </c>
      <c r="I1748" s="181">
        <v>-0.18990000000000001</v>
      </c>
      <c r="J1748" s="181">
        <v>2.6474000000000002</v>
      </c>
      <c r="K1748" s="181">
        <v>-6.6752000000000002</v>
      </c>
      <c r="L1748" s="181">
        <v>-2.8782000000000001</v>
      </c>
      <c r="M1748" s="181">
        <v>8.3607999999999993</v>
      </c>
      <c r="N1748" s="181">
        <v>35.681899999999999</v>
      </c>
      <c r="O1748" s="181">
        <v>17.864999999999998</v>
      </c>
      <c r="P1748" s="181">
        <v>17.459700000000002</v>
      </c>
      <c r="Q1748" s="181">
        <v>18.806899999999999</v>
      </c>
      <c r="R1748" s="181">
        <v>66.920100000000005</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1380</v>
      </c>
      <c r="B1749" s="177" t="s">
        <v>1396</v>
      </c>
      <c r="C1749" s="177">
        <v>130502</v>
      </c>
      <c r="D1749" s="180">
        <v>44651</v>
      </c>
      <c r="E1749" s="181">
        <v>71.009</v>
      </c>
      <c r="F1749" s="181">
        <v>0.13400000000000001</v>
      </c>
      <c r="G1749" s="181">
        <v>0.59360000000000002</v>
      </c>
      <c r="H1749" s="181">
        <v>-0.45419999999999999</v>
      </c>
      <c r="I1749" s="181">
        <v>-0.22900000000000001</v>
      </c>
      <c r="J1749" s="181">
        <v>2.5548999999999999</v>
      </c>
      <c r="K1749" s="181">
        <v>-6.9100999999999999</v>
      </c>
      <c r="L1749" s="181">
        <v>-3.3589000000000002</v>
      </c>
      <c r="M1749" s="181">
        <v>7.5518999999999998</v>
      </c>
      <c r="N1749" s="181">
        <v>34.354399999999998</v>
      </c>
      <c r="O1749" s="181">
        <v>16.685300000000002</v>
      </c>
      <c r="P1749" s="181">
        <v>16.119499999999999</v>
      </c>
      <c r="Q1749" s="181">
        <v>15.029199999999999</v>
      </c>
      <c r="R1749" s="181">
        <v>65.286299999999997</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1380</v>
      </c>
      <c r="B1750" s="177" t="s">
        <v>1397</v>
      </c>
      <c r="C1750" s="177">
        <v>103006</v>
      </c>
      <c r="D1750" s="180">
        <v>44651</v>
      </c>
      <c r="E1750" s="181">
        <v>85.891400000000004</v>
      </c>
      <c r="F1750" s="181">
        <v>0.3382</v>
      </c>
      <c r="G1750" s="181">
        <v>2.6335000000000002</v>
      </c>
      <c r="H1750" s="181">
        <v>1.4995000000000001</v>
      </c>
      <c r="I1750" s="181">
        <v>0.99739999999999995</v>
      </c>
      <c r="J1750" s="181">
        <v>3.9108000000000001</v>
      </c>
      <c r="K1750" s="181">
        <v>-8.0631000000000004</v>
      </c>
      <c r="L1750" s="181">
        <v>-1.0449999999999999</v>
      </c>
      <c r="M1750" s="181">
        <v>13.2569</v>
      </c>
      <c r="N1750" s="181">
        <v>33.7774</v>
      </c>
      <c r="O1750" s="181">
        <v>19.3843</v>
      </c>
      <c r="P1750" s="181">
        <v>11.723699999999999</v>
      </c>
      <c r="Q1750" s="181">
        <v>13.5899</v>
      </c>
      <c r="R1750" s="181">
        <v>65.644000000000005</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1380</v>
      </c>
      <c r="B1751" s="177" t="s">
        <v>1398</v>
      </c>
      <c r="C1751" s="177">
        <v>120069</v>
      </c>
      <c r="D1751" s="180">
        <v>44651</v>
      </c>
      <c r="E1751" s="181">
        <v>93.8553</v>
      </c>
      <c r="F1751" s="181">
        <v>0.34210000000000002</v>
      </c>
      <c r="G1751" s="181">
        <v>2.6459999999999999</v>
      </c>
      <c r="H1751" s="181">
        <v>1.5294000000000001</v>
      </c>
      <c r="I1751" s="181">
        <v>1.0569</v>
      </c>
      <c r="J1751" s="181">
        <v>4.0445000000000002</v>
      </c>
      <c r="K1751" s="181">
        <v>-7.7279</v>
      </c>
      <c r="L1751" s="181">
        <v>-0.3221</v>
      </c>
      <c r="M1751" s="181">
        <v>14.4962</v>
      </c>
      <c r="N1751" s="181">
        <v>35.721400000000003</v>
      </c>
      <c r="O1751" s="181">
        <v>21.0687</v>
      </c>
      <c r="P1751" s="181">
        <v>13.000999999999999</v>
      </c>
      <c r="Q1751" s="181">
        <v>17.762799999999999</v>
      </c>
      <c r="R1751" s="181">
        <v>68.031599999999997</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1380</v>
      </c>
      <c r="B1752" s="177" t="s">
        <v>1399</v>
      </c>
      <c r="C1752" s="177">
        <v>106823</v>
      </c>
      <c r="D1752" s="180">
        <v>44651</v>
      </c>
      <c r="E1752" s="181">
        <v>50.95</v>
      </c>
      <c r="F1752" s="181">
        <v>1.3325</v>
      </c>
      <c r="G1752" s="181">
        <v>3.1585000000000001</v>
      </c>
      <c r="H1752" s="181">
        <v>3.0958999999999999</v>
      </c>
      <c r="I1752" s="181">
        <v>3.5569000000000002</v>
      </c>
      <c r="J1752" s="181">
        <v>7.6711999999999998</v>
      </c>
      <c r="K1752" s="181">
        <v>-0.39100000000000001</v>
      </c>
      <c r="L1752" s="181">
        <v>2.0019999999999998</v>
      </c>
      <c r="M1752" s="181">
        <v>16.992000000000001</v>
      </c>
      <c r="N1752" s="181">
        <v>39.703899999999997</v>
      </c>
      <c r="O1752" s="181">
        <v>26.9269</v>
      </c>
      <c r="P1752" s="181">
        <v>15.6288</v>
      </c>
      <c r="Q1752" s="181">
        <v>11.918699999999999</v>
      </c>
      <c r="R1752" s="181">
        <v>68.900700000000001</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1380</v>
      </c>
      <c r="B1753" s="177" t="s">
        <v>1400</v>
      </c>
      <c r="C1753" s="177">
        <v>120591</v>
      </c>
      <c r="D1753" s="180">
        <v>44651</v>
      </c>
      <c r="E1753" s="181">
        <v>55.09</v>
      </c>
      <c r="F1753" s="181">
        <v>1.3429</v>
      </c>
      <c r="G1753" s="181">
        <v>3.1648000000000001</v>
      </c>
      <c r="H1753" s="181">
        <v>3.1261999999999999</v>
      </c>
      <c r="I1753" s="181">
        <v>3.6111</v>
      </c>
      <c r="J1753" s="181">
        <v>7.7870999999999997</v>
      </c>
      <c r="K1753" s="181">
        <v>-3.6299999999999999E-2</v>
      </c>
      <c r="L1753" s="181">
        <v>2.7031999999999998</v>
      </c>
      <c r="M1753" s="181">
        <v>18.244299999999999</v>
      </c>
      <c r="N1753" s="181">
        <v>41.692399999999999</v>
      </c>
      <c r="O1753" s="181">
        <v>28.724599999999999</v>
      </c>
      <c r="P1753" s="181">
        <v>16.940799999999999</v>
      </c>
      <c r="Q1753" s="181">
        <v>17.6145</v>
      </c>
      <c r="R1753" s="181">
        <v>71.409800000000004</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1380</v>
      </c>
      <c r="B1754" s="177" t="s">
        <v>1401</v>
      </c>
      <c r="C1754" s="177">
        <v>141462</v>
      </c>
      <c r="D1754" s="180">
        <v>44651</v>
      </c>
      <c r="E1754" s="181">
        <v>17.54</v>
      </c>
      <c r="F1754" s="181">
        <v>0.86260000000000003</v>
      </c>
      <c r="G1754" s="181">
        <v>2.6331000000000002</v>
      </c>
      <c r="H1754" s="181">
        <v>2.2145000000000001</v>
      </c>
      <c r="I1754" s="181">
        <v>1.9766999999999999</v>
      </c>
      <c r="J1754" s="181">
        <v>4.6539000000000001</v>
      </c>
      <c r="K1754" s="181">
        <v>-1.2943</v>
      </c>
      <c r="L1754" s="181">
        <v>6.4966999999999997</v>
      </c>
      <c r="M1754" s="181">
        <v>20.965499999999999</v>
      </c>
      <c r="N1754" s="181">
        <v>40.544899999999998</v>
      </c>
      <c r="O1754" s="181">
        <v>22.099499999999999</v>
      </c>
      <c r="P1754" s="181"/>
      <c r="Q1754" s="181">
        <v>12.4793</v>
      </c>
      <c r="R1754" s="181">
        <v>64.523300000000006</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1380</v>
      </c>
      <c r="B1755" s="177" t="s">
        <v>1402</v>
      </c>
      <c r="C1755" s="177">
        <v>141475</v>
      </c>
      <c r="D1755" s="180">
        <v>44651</v>
      </c>
      <c r="E1755" s="181">
        <v>18.97</v>
      </c>
      <c r="F1755" s="181">
        <v>0.90429999999999999</v>
      </c>
      <c r="G1755" s="181">
        <v>2.7071000000000001</v>
      </c>
      <c r="H1755" s="181">
        <v>2.3193000000000001</v>
      </c>
      <c r="I1755" s="181">
        <v>2.0440999999999998</v>
      </c>
      <c r="J1755" s="181">
        <v>4.7488000000000001</v>
      </c>
      <c r="K1755" s="181">
        <v>-0.99160000000000004</v>
      </c>
      <c r="L1755" s="181">
        <v>7.0541999999999998</v>
      </c>
      <c r="M1755" s="181">
        <v>21.993600000000001</v>
      </c>
      <c r="N1755" s="181">
        <v>41.991</v>
      </c>
      <c r="O1755" s="181">
        <v>23.432300000000001</v>
      </c>
      <c r="P1755" s="181"/>
      <c r="Q1755" s="181">
        <v>14.339499999999999</v>
      </c>
      <c r="R1755" s="181">
        <v>66.171000000000006</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1380</v>
      </c>
      <c r="B1756" s="177" t="s">
        <v>1403</v>
      </c>
      <c r="C1756" s="177">
        <v>147946</v>
      </c>
      <c r="D1756" s="180">
        <v>44651</v>
      </c>
      <c r="E1756" s="181">
        <v>22.19</v>
      </c>
      <c r="F1756" s="181">
        <v>1.4168000000000001</v>
      </c>
      <c r="G1756" s="181">
        <v>3.3054000000000001</v>
      </c>
      <c r="H1756" s="181">
        <v>2.4468999999999999</v>
      </c>
      <c r="I1756" s="181">
        <v>2.3523999999999998</v>
      </c>
      <c r="J1756" s="181">
        <v>5.6163999999999996</v>
      </c>
      <c r="K1756" s="181">
        <v>-5.7348999999999997</v>
      </c>
      <c r="L1756" s="181">
        <v>-4.5180999999999996</v>
      </c>
      <c r="M1756" s="181">
        <v>8.1384000000000007</v>
      </c>
      <c r="N1756" s="181">
        <v>34.403399999999998</v>
      </c>
      <c r="O1756" s="181"/>
      <c r="P1756" s="181"/>
      <c r="Q1756" s="181">
        <v>46.271599999999999</v>
      </c>
      <c r="R1756" s="181">
        <v>58.975900000000003</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1380</v>
      </c>
      <c r="B1757" s="177" t="s">
        <v>1404</v>
      </c>
      <c r="C1757" s="177">
        <v>147944</v>
      </c>
      <c r="D1757" s="180">
        <v>44651</v>
      </c>
      <c r="E1757" s="181">
        <v>21.35</v>
      </c>
      <c r="F1757" s="181">
        <v>1.4734</v>
      </c>
      <c r="G1757" s="181">
        <v>3.3397999999999999</v>
      </c>
      <c r="H1757" s="181">
        <v>2.4472</v>
      </c>
      <c r="I1757" s="181">
        <v>2.2999999999999998</v>
      </c>
      <c r="J1757" s="181">
        <v>5.4842000000000004</v>
      </c>
      <c r="K1757" s="181">
        <v>-6.0712999999999999</v>
      </c>
      <c r="L1757" s="181">
        <v>-5.2794999999999996</v>
      </c>
      <c r="M1757" s="181">
        <v>6.8033999999999999</v>
      </c>
      <c r="N1757" s="181">
        <v>32.116300000000003</v>
      </c>
      <c r="O1757" s="181"/>
      <c r="P1757" s="181"/>
      <c r="Q1757" s="181">
        <v>43.603099999999998</v>
      </c>
      <c r="R1757" s="181">
        <v>56.1158</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1380</v>
      </c>
      <c r="B1758" s="177" t="s">
        <v>1405</v>
      </c>
      <c r="C1758" s="177">
        <v>145137</v>
      </c>
      <c r="D1758" s="180">
        <v>44651</v>
      </c>
      <c r="E1758" s="181">
        <v>22.07</v>
      </c>
      <c r="F1758" s="181">
        <v>0.59250000000000003</v>
      </c>
      <c r="G1758" s="181">
        <v>2.6034000000000002</v>
      </c>
      <c r="H1758" s="181">
        <v>2.2233000000000001</v>
      </c>
      <c r="I1758" s="181">
        <v>2.6034000000000002</v>
      </c>
      <c r="J1758" s="181">
        <v>6.4641000000000002</v>
      </c>
      <c r="K1758" s="181">
        <v>-4.0434999999999999</v>
      </c>
      <c r="L1758" s="181">
        <v>1.8929</v>
      </c>
      <c r="M1758" s="181">
        <v>13.6457</v>
      </c>
      <c r="N1758" s="181">
        <v>37.765300000000003</v>
      </c>
      <c r="O1758" s="181">
        <v>26.793700000000001</v>
      </c>
      <c r="P1758" s="181"/>
      <c r="Q1758" s="181">
        <v>26.052399999999999</v>
      </c>
      <c r="R1758" s="181">
        <v>61.325600000000001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1380</v>
      </c>
      <c r="B1759" s="177" t="s">
        <v>1406</v>
      </c>
      <c r="C1759" s="177">
        <v>145139</v>
      </c>
      <c r="D1759" s="180">
        <v>44651</v>
      </c>
      <c r="E1759" s="181">
        <v>20.88</v>
      </c>
      <c r="F1759" s="181">
        <v>0.62649999999999995</v>
      </c>
      <c r="G1759" s="181">
        <v>2.6044</v>
      </c>
      <c r="H1759" s="181">
        <v>2.2025999999999999</v>
      </c>
      <c r="I1759" s="181">
        <v>2.5539999999999998</v>
      </c>
      <c r="J1759" s="181">
        <v>6.3136000000000001</v>
      </c>
      <c r="K1759" s="181">
        <v>-4.4394</v>
      </c>
      <c r="L1759" s="181">
        <v>1.0649</v>
      </c>
      <c r="M1759" s="181">
        <v>12.3185</v>
      </c>
      <c r="N1759" s="181">
        <v>35.584400000000002</v>
      </c>
      <c r="O1759" s="181">
        <v>24.782699999999998</v>
      </c>
      <c r="P1759" s="181"/>
      <c r="Q1759" s="181">
        <v>24.025500000000001</v>
      </c>
      <c r="R1759" s="181">
        <v>58.704000000000001</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1380</v>
      </c>
      <c r="B1760" s="177" t="s">
        <v>1407</v>
      </c>
      <c r="C1760" s="177">
        <v>147919</v>
      </c>
      <c r="D1760" s="180">
        <v>44651</v>
      </c>
      <c r="E1760" s="181">
        <v>14.1868</v>
      </c>
      <c r="F1760" s="181">
        <v>0.1454</v>
      </c>
      <c r="G1760" s="181">
        <v>0.76639999999999997</v>
      </c>
      <c r="H1760" s="181">
        <v>0.10580000000000001</v>
      </c>
      <c r="I1760" s="181">
        <v>0.40060000000000001</v>
      </c>
      <c r="J1760" s="181">
        <v>1.9291</v>
      </c>
      <c r="K1760" s="181">
        <v>-9.2910000000000004</v>
      </c>
      <c r="L1760" s="181">
        <v>-12.827</v>
      </c>
      <c r="M1760" s="181">
        <v>-9.1922999999999995</v>
      </c>
      <c r="N1760" s="181">
        <v>11.210599999999999</v>
      </c>
      <c r="O1760" s="181"/>
      <c r="P1760" s="181"/>
      <c r="Q1760" s="181">
        <v>17.955400000000001</v>
      </c>
      <c r="R1760" s="181">
        <v>47.8962</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1380</v>
      </c>
      <c r="B1761" s="177" t="s">
        <v>1408</v>
      </c>
      <c r="C1761" s="177">
        <v>147920</v>
      </c>
      <c r="D1761" s="180">
        <v>44651</v>
      </c>
      <c r="E1761" s="181">
        <v>13.536899999999999</v>
      </c>
      <c r="F1761" s="181">
        <v>0.1391</v>
      </c>
      <c r="G1761" s="181">
        <v>0.74719999999999998</v>
      </c>
      <c r="H1761" s="181">
        <v>6.2100000000000002E-2</v>
      </c>
      <c r="I1761" s="181">
        <v>0.312</v>
      </c>
      <c r="J1761" s="181">
        <v>1.7315</v>
      </c>
      <c r="K1761" s="181">
        <v>-9.7811000000000003</v>
      </c>
      <c r="L1761" s="181">
        <v>-13.7865</v>
      </c>
      <c r="M1761" s="181">
        <v>-10.6976</v>
      </c>
      <c r="N1761" s="181">
        <v>8.7554999999999996</v>
      </c>
      <c r="O1761" s="181"/>
      <c r="P1761" s="181"/>
      <c r="Q1761" s="181">
        <v>15.372299999999999</v>
      </c>
      <c r="R1761" s="181">
        <v>44.657499999999999</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1380</v>
      </c>
      <c r="B1762" s="177" t="s">
        <v>1409</v>
      </c>
      <c r="C1762" s="177">
        <v>102875</v>
      </c>
      <c r="D1762" s="180">
        <v>44651</v>
      </c>
      <c r="E1762" s="181">
        <v>163.30000000000001</v>
      </c>
      <c r="F1762" s="181">
        <v>0.56530000000000002</v>
      </c>
      <c r="G1762" s="181">
        <v>2.4235000000000002</v>
      </c>
      <c r="H1762" s="181">
        <v>1.9077</v>
      </c>
      <c r="I1762" s="181">
        <v>2.484</v>
      </c>
      <c r="J1762" s="181">
        <v>4.7567000000000004</v>
      </c>
      <c r="K1762" s="181">
        <v>-2.5179</v>
      </c>
      <c r="L1762" s="181">
        <v>2.1486999999999998</v>
      </c>
      <c r="M1762" s="181">
        <v>16.369399999999999</v>
      </c>
      <c r="N1762" s="181">
        <v>36.443800000000003</v>
      </c>
      <c r="O1762" s="181">
        <v>31.248699999999999</v>
      </c>
      <c r="P1762" s="181">
        <v>18.584700000000002</v>
      </c>
      <c r="Q1762" s="181">
        <v>17.735199999999999</v>
      </c>
      <c r="R1762" s="181">
        <v>76.289900000000003</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1380</v>
      </c>
      <c r="B1763" s="177" t="s">
        <v>1410</v>
      </c>
      <c r="C1763" s="177">
        <v>120164</v>
      </c>
      <c r="D1763" s="180">
        <v>44651</v>
      </c>
      <c r="E1763" s="181">
        <v>183.989</v>
      </c>
      <c r="F1763" s="181">
        <v>0.5696</v>
      </c>
      <c r="G1763" s="181">
        <v>2.4358</v>
      </c>
      <c r="H1763" s="181">
        <v>1.9375</v>
      </c>
      <c r="I1763" s="181">
        <v>2.5419999999999998</v>
      </c>
      <c r="J1763" s="181">
        <v>4.8878000000000004</v>
      </c>
      <c r="K1763" s="181">
        <v>-2.1663000000000001</v>
      </c>
      <c r="L1763" s="181">
        <v>2.8963999999999999</v>
      </c>
      <c r="M1763" s="181">
        <v>17.655100000000001</v>
      </c>
      <c r="N1763" s="181">
        <v>38.452100000000002</v>
      </c>
      <c r="O1763" s="181">
        <v>33.145600000000002</v>
      </c>
      <c r="P1763" s="181">
        <v>20.239999999999998</v>
      </c>
      <c r="Q1763" s="181">
        <v>21.478899999999999</v>
      </c>
      <c r="R1763" s="181">
        <v>78.870800000000003</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1380</v>
      </c>
      <c r="B1764" s="177" t="s">
        <v>1411</v>
      </c>
      <c r="C1764" s="177">
        <v>129220</v>
      </c>
      <c r="D1764" s="180">
        <v>44651</v>
      </c>
      <c r="E1764" s="181">
        <v>48.469000000000001</v>
      </c>
      <c r="F1764" s="181">
        <v>0.47889999999999999</v>
      </c>
      <c r="G1764" s="181">
        <v>1.6868000000000001</v>
      </c>
      <c r="H1764" s="181">
        <v>1.0318000000000001</v>
      </c>
      <c r="I1764" s="181">
        <v>1.2703</v>
      </c>
      <c r="J1764" s="181">
        <v>5.4866000000000001</v>
      </c>
      <c r="K1764" s="181">
        <v>-3.1608000000000001</v>
      </c>
      <c r="L1764" s="181">
        <v>5.9917999999999996</v>
      </c>
      <c r="M1764" s="181">
        <v>21.732500000000002</v>
      </c>
      <c r="N1764" s="181">
        <v>50.8904</v>
      </c>
      <c r="O1764" s="181">
        <v>23.0121</v>
      </c>
      <c r="P1764" s="181">
        <v>17.6814</v>
      </c>
      <c r="Q1764" s="181">
        <v>22.144300000000001</v>
      </c>
      <c r="R1764" s="181">
        <v>74.700100000000006</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1380</v>
      </c>
      <c r="B1765" s="177" t="s">
        <v>1412</v>
      </c>
      <c r="C1765" s="177">
        <v>129223</v>
      </c>
      <c r="D1765" s="180">
        <v>44651</v>
      </c>
      <c r="E1765" s="181">
        <v>45.134</v>
      </c>
      <c r="F1765" s="181">
        <v>0.47639999999999999</v>
      </c>
      <c r="G1765" s="181">
        <v>1.6806000000000001</v>
      </c>
      <c r="H1765" s="181">
        <v>1.0116000000000001</v>
      </c>
      <c r="I1765" s="181">
        <v>1.2291000000000001</v>
      </c>
      <c r="J1765" s="181">
        <v>5.3917000000000002</v>
      </c>
      <c r="K1765" s="181">
        <v>-3.4174000000000002</v>
      </c>
      <c r="L1765" s="181">
        <v>5.4188000000000001</v>
      </c>
      <c r="M1765" s="181">
        <v>20.7502</v>
      </c>
      <c r="N1765" s="181">
        <v>49.277299999999997</v>
      </c>
      <c r="O1765" s="181">
        <v>21.668299999999999</v>
      </c>
      <c r="P1765" s="181">
        <v>16.477699999999999</v>
      </c>
      <c r="Q1765" s="181">
        <v>21.0457</v>
      </c>
      <c r="R1765" s="181">
        <v>72.830200000000005</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1380</v>
      </c>
      <c r="B1766" s="177" t="s">
        <v>1413</v>
      </c>
      <c r="C1766" s="177">
        <v>113177</v>
      </c>
      <c r="D1766" s="180">
        <v>44651</v>
      </c>
      <c r="E1766" s="181">
        <v>85.251900000000006</v>
      </c>
      <c r="F1766" s="181">
        <v>0.55500000000000005</v>
      </c>
      <c r="G1766" s="181">
        <v>2.6608000000000001</v>
      </c>
      <c r="H1766" s="181">
        <v>1.6628000000000001</v>
      </c>
      <c r="I1766" s="181">
        <v>2.6802000000000001</v>
      </c>
      <c r="J1766" s="181">
        <v>6.3186999999999998</v>
      </c>
      <c r="K1766" s="181">
        <v>-2.3418000000000001</v>
      </c>
      <c r="L1766" s="181">
        <v>5.1050000000000004</v>
      </c>
      <c r="M1766" s="181">
        <v>18.663499999999999</v>
      </c>
      <c r="N1766" s="181">
        <v>44.117600000000003</v>
      </c>
      <c r="O1766" s="181">
        <v>28.336500000000001</v>
      </c>
      <c r="P1766" s="181">
        <v>19.7547</v>
      </c>
      <c r="Q1766" s="181">
        <v>20.3965</v>
      </c>
      <c r="R1766" s="181">
        <v>77.014399999999995</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1380</v>
      </c>
      <c r="B1767" s="177" t="s">
        <v>1414</v>
      </c>
      <c r="C1767" s="177">
        <v>118778</v>
      </c>
      <c r="D1767" s="180">
        <v>44651</v>
      </c>
      <c r="E1767" s="181">
        <v>92.954499999999996</v>
      </c>
      <c r="F1767" s="181">
        <v>0.55889999999999995</v>
      </c>
      <c r="G1767" s="181">
        <v>2.6736</v>
      </c>
      <c r="H1767" s="181">
        <v>1.6920999999999999</v>
      </c>
      <c r="I1767" s="181">
        <v>2.7262</v>
      </c>
      <c r="J1767" s="181">
        <v>6.4120999999999997</v>
      </c>
      <c r="K1767" s="181">
        <v>-2.1240000000000001</v>
      </c>
      <c r="L1767" s="181">
        <v>5.5780000000000003</v>
      </c>
      <c r="M1767" s="181">
        <v>19.4512</v>
      </c>
      <c r="N1767" s="181">
        <v>45.389099999999999</v>
      </c>
      <c r="O1767" s="181">
        <v>29.4497</v>
      </c>
      <c r="P1767" s="181">
        <v>20.956099999999999</v>
      </c>
      <c r="Q1767" s="181">
        <v>25.9618</v>
      </c>
      <c r="R1767" s="181">
        <v>78.579499999999996</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1380</v>
      </c>
      <c r="B1768" s="177" t="s">
        <v>1415</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1380</v>
      </c>
      <c r="B1769" s="177" t="s">
        <v>1416</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1380</v>
      </c>
      <c r="B1770" s="177" t="s">
        <v>1417</v>
      </c>
      <c r="C1770" s="177">
        <v>100177</v>
      </c>
      <c r="D1770" s="180">
        <v>44651</v>
      </c>
      <c r="E1770" s="181">
        <v>147.32345564999801</v>
      </c>
      <c r="F1770" s="181">
        <v>0.48899999999999999</v>
      </c>
      <c r="G1770" s="181">
        <v>1.7313000000000001</v>
      </c>
      <c r="H1770" s="181">
        <v>0.19919999999999999</v>
      </c>
      <c r="I1770" s="181">
        <v>1.0264</v>
      </c>
      <c r="J1770" s="181">
        <v>6.2264999999999997</v>
      </c>
      <c r="K1770" s="181">
        <v>-0.95230000000000004</v>
      </c>
      <c r="L1770" s="181">
        <v>2.1179000000000001</v>
      </c>
      <c r="M1770" s="181">
        <v>13.706</v>
      </c>
      <c r="N1770" s="181">
        <v>57.819400000000002</v>
      </c>
      <c r="O1770" s="181">
        <v>36.561300000000003</v>
      </c>
      <c r="P1770" s="181">
        <v>21.7136</v>
      </c>
      <c r="Q1770" s="181">
        <v>11.138999999999999</v>
      </c>
      <c r="R1770" s="181">
        <v>108.0762</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1380</v>
      </c>
      <c r="B1771" s="177" t="s">
        <v>1418</v>
      </c>
      <c r="C1771" s="177">
        <v>120828</v>
      </c>
      <c r="D1771" s="180">
        <v>44651</v>
      </c>
      <c r="E1771" s="181">
        <v>137.2799</v>
      </c>
      <c r="F1771" s="181">
        <v>0.49370000000000003</v>
      </c>
      <c r="G1771" s="181">
        <v>1.7454000000000001</v>
      </c>
      <c r="H1771" s="181">
        <v>0.2324</v>
      </c>
      <c r="I1771" s="181">
        <v>1.0932999999999999</v>
      </c>
      <c r="J1771" s="181">
        <v>6.3822000000000001</v>
      </c>
      <c r="K1771" s="181">
        <v>-0.52769999999999995</v>
      </c>
      <c r="L1771" s="181">
        <v>3.0339</v>
      </c>
      <c r="M1771" s="181">
        <v>15.2706</v>
      </c>
      <c r="N1771" s="181">
        <v>60.792400000000001</v>
      </c>
      <c r="O1771" s="181">
        <v>37.988799999999998</v>
      </c>
      <c r="P1771" s="181">
        <v>22.6265</v>
      </c>
      <c r="Q1771" s="181">
        <v>16.277899999999999</v>
      </c>
      <c r="R1771" s="181">
        <v>111.142</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1380</v>
      </c>
      <c r="B1772" s="177" t="s">
        <v>1419</v>
      </c>
      <c r="C1772" s="177">
        <v>125497</v>
      </c>
      <c r="D1772" s="180">
        <v>44651</v>
      </c>
      <c r="E1772" s="181">
        <v>113.38809999999999</v>
      </c>
      <c r="F1772" s="181">
        <v>-5.0000000000000001E-3</v>
      </c>
      <c r="G1772" s="181">
        <v>1.8053999999999999</v>
      </c>
      <c r="H1772" s="181">
        <v>1.1229</v>
      </c>
      <c r="I1772" s="181">
        <v>1.1240000000000001</v>
      </c>
      <c r="J1772" s="181">
        <v>3.1987999999999999</v>
      </c>
      <c r="K1772" s="181">
        <v>-2.6823999999999999</v>
      </c>
      <c r="L1772" s="181">
        <v>2.9236</v>
      </c>
      <c r="M1772" s="181">
        <v>12.2926</v>
      </c>
      <c r="N1772" s="181">
        <v>29.625399999999999</v>
      </c>
      <c r="O1772" s="181">
        <v>26.683199999999999</v>
      </c>
      <c r="P1772" s="181">
        <v>21.507200000000001</v>
      </c>
      <c r="Q1772" s="181">
        <v>26.6188</v>
      </c>
      <c r="R1772" s="181">
        <v>59.9863</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1380</v>
      </c>
      <c r="B1773" s="177" t="s">
        <v>1420</v>
      </c>
      <c r="C1773" s="177">
        <v>125494</v>
      </c>
      <c r="D1773" s="180">
        <v>44651</v>
      </c>
      <c r="E1773" s="181">
        <v>102.3262</v>
      </c>
      <c r="F1773" s="181">
        <v>-8.6E-3</v>
      </c>
      <c r="G1773" s="181">
        <v>1.7947</v>
      </c>
      <c r="H1773" s="181">
        <v>1.0981000000000001</v>
      </c>
      <c r="I1773" s="181">
        <v>1.0762</v>
      </c>
      <c r="J1773" s="181">
        <v>3.0884</v>
      </c>
      <c r="K1773" s="181">
        <v>-2.9516</v>
      </c>
      <c r="L1773" s="181">
        <v>2.3935</v>
      </c>
      <c r="M1773" s="181">
        <v>11.4293</v>
      </c>
      <c r="N1773" s="181">
        <v>28.254999999999999</v>
      </c>
      <c r="O1773" s="181">
        <v>25.261299999999999</v>
      </c>
      <c r="P1773" s="181">
        <v>20.141100000000002</v>
      </c>
      <c r="Q1773" s="181">
        <v>20.332999999999998</v>
      </c>
      <c r="R1773" s="181">
        <v>58.255000000000003</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1380</v>
      </c>
      <c r="B1774" s="177" t="s">
        <v>1421</v>
      </c>
      <c r="C1774" s="177">
        <v>100795</v>
      </c>
      <c r="D1774" s="180">
        <v>44651</v>
      </c>
      <c r="E1774" s="181">
        <v>145.7535</v>
      </c>
      <c r="F1774" s="181">
        <v>0.67500000000000004</v>
      </c>
      <c r="G1774" s="181">
        <v>2.4510999999999998</v>
      </c>
      <c r="H1774" s="181">
        <v>1.5734999999999999</v>
      </c>
      <c r="I1774" s="181">
        <v>1.7503</v>
      </c>
      <c r="J1774" s="181">
        <v>5.4131</v>
      </c>
      <c r="K1774" s="181">
        <v>-4.5457999999999998</v>
      </c>
      <c r="L1774" s="181">
        <v>-4.4699999999999997E-2</v>
      </c>
      <c r="M1774" s="181">
        <v>13.0976</v>
      </c>
      <c r="N1774" s="181">
        <v>37.134500000000003</v>
      </c>
      <c r="O1774" s="181">
        <v>19.901700000000002</v>
      </c>
      <c r="P1774" s="181">
        <v>10.641400000000001</v>
      </c>
      <c r="Q1774" s="181">
        <v>16.929099999999998</v>
      </c>
      <c r="R1774" s="181">
        <v>66.588800000000006</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1380</v>
      </c>
      <c r="B1775" s="177" t="s">
        <v>1422</v>
      </c>
      <c r="C1775" s="177">
        <v>119589</v>
      </c>
      <c r="D1775" s="180">
        <v>44651</v>
      </c>
      <c r="E1775" s="181">
        <v>155.46299999999999</v>
      </c>
      <c r="F1775" s="181">
        <v>0.67820000000000003</v>
      </c>
      <c r="G1775" s="181">
        <v>2.4609999999999999</v>
      </c>
      <c r="H1775" s="181">
        <v>1.5969</v>
      </c>
      <c r="I1775" s="181">
        <v>1.7981</v>
      </c>
      <c r="J1775" s="181">
        <v>5.5228000000000002</v>
      </c>
      <c r="K1775" s="181">
        <v>-4.2603999999999997</v>
      </c>
      <c r="L1775" s="181">
        <v>0.5111</v>
      </c>
      <c r="M1775" s="181">
        <v>14.015599999999999</v>
      </c>
      <c r="N1775" s="181">
        <v>38.5976</v>
      </c>
      <c r="O1775" s="181">
        <v>21.106200000000001</v>
      </c>
      <c r="P1775" s="181">
        <v>11.653700000000001</v>
      </c>
      <c r="Q1775" s="181">
        <v>17.6724</v>
      </c>
      <c r="R1775" s="181">
        <v>68.302199999999999</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1380</v>
      </c>
      <c r="B1776" s="177" t="s">
        <v>1423</v>
      </c>
      <c r="C1776" s="177">
        <v>145206</v>
      </c>
      <c r="D1776" s="180">
        <v>44651</v>
      </c>
      <c r="E1776" s="181">
        <v>21.769600000000001</v>
      </c>
      <c r="F1776" s="181">
        <v>0.38090000000000002</v>
      </c>
      <c r="G1776" s="181">
        <v>1.9859</v>
      </c>
      <c r="H1776" s="181">
        <v>0.97219999999999995</v>
      </c>
      <c r="I1776" s="181">
        <v>1.8218000000000001</v>
      </c>
      <c r="J1776" s="181">
        <v>2.7105000000000001</v>
      </c>
      <c r="K1776" s="181">
        <v>-7.1452999999999998</v>
      </c>
      <c r="L1776" s="181">
        <v>-1.0585</v>
      </c>
      <c r="M1776" s="181">
        <v>9.3614999999999995</v>
      </c>
      <c r="N1776" s="181">
        <v>36.415500000000002</v>
      </c>
      <c r="O1776" s="181">
        <v>26.563400000000001</v>
      </c>
      <c r="P1776" s="181"/>
      <c r="Q1776" s="181">
        <v>25.8492</v>
      </c>
      <c r="R1776" s="181">
        <v>65.205500000000001</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1380</v>
      </c>
      <c r="B1777" s="177" t="s">
        <v>1424</v>
      </c>
      <c r="C1777" s="177">
        <v>145208</v>
      </c>
      <c r="D1777" s="180">
        <v>44651</v>
      </c>
      <c r="E1777" s="181">
        <v>20.417100000000001</v>
      </c>
      <c r="F1777" s="181">
        <v>0.37559999999999999</v>
      </c>
      <c r="G1777" s="181">
        <v>1.9681999999999999</v>
      </c>
      <c r="H1777" s="181">
        <v>0.93479999999999996</v>
      </c>
      <c r="I1777" s="181">
        <v>1.7472000000000001</v>
      </c>
      <c r="J1777" s="181">
        <v>2.5413000000000001</v>
      </c>
      <c r="K1777" s="181">
        <v>-7.5865</v>
      </c>
      <c r="L1777" s="181">
        <v>-1.9818</v>
      </c>
      <c r="M1777" s="181">
        <v>7.8529</v>
      </c>
      <c r="N1777" s="181">
        <v>33.949399999999997</v>
      </c>
      <c r="O1777" s="181">
        <v>24.2746</v>
      </c>
      <c r="P1777" s="181"/>
      <c r="Q1777" s="181">
        <v>23.486000000000001</v>
      </c>
      <c r="R1777" s="181">
        <v>62.287300000000002</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1380</v>
      </c>
      <c r="B1778" s="177" t="s">
        <v>1425</v>
      </c>
      <c r="C1778" s="177">
        <v>129649</v>
      </c>
      <c r="D1778" s="180">
        <v>44651</v>
      </c>
      <c r="E1778" s="181">
        <v>30.84</v>
      </c>
      <c r="F1778" s="181">
        <v>0.58709999999999996</v>
      </c>
      <c r="G1778" s="181">
        <v>2.9371999999999998</v>
      </c>
      <c r="H1778" s="181">
        <v>2.6631</v>
      </c>
      <c r="I1778" s="181">
        <v>2.9028999999999998</v>
      </c>
      <c r="J1778" s="181">
        <v>6.0157999999999996</v>
      </c>
      <c r="K1778" s="181">
        <v>-1.7834000000000001</v>
      </c>
      <c r="L1778" s="181">
        <v>2.5948000000000002</v>
      </c>
      <c r="M1778" s="181">
        <v>15.117599999999999</v>
      </c>
      <c r="N1778" s="181">
        <v>38.110199999999999</v>
      </c>
      <c r="O1778" s="181">
        <v>28.572900000000001</v>
      </c>
      <c r="P1778" s="181">
        <v>16.851600000000001</v>
      </c>
      <c r="Q1778" s="181">
        <v>15.5098</v>
      </c>
      <c r="R1778" s="181">
        <v>65.864900000000006</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1380</v>
      </c>
      <c r="B1779" s="177" t="s">
        <v>1426</v>
      </c>
      <c r="C1779" s="177">
        <v>129647</v>
      </c>
      <c r="D1779" s="180">
        <v>44651</v>
      </c>
      <c r="E1779" s="181">
        <v>29</v>
      </c>
      <c r="F1779" s="181">
        <v>0.5897</v>
      </c>
      <c r="G1779" s="181">
        <v>2.9464000000000001</v>
      </c>
      <c r="H1779" s="181">
        <v>2.6549</v>
      </c>
      <c r="I1779" s="181">
        <v>2.8734000000000002</v>
      </c>
      <c r="J1779" s="181">
        <v>5.9166999999999996</v>
      </c>
      <c r="K1779" s="181">
        <v>-1.9939</v>
      </c>
      <c r="L1779" s="181">
        <v>2.2206999999999999</v>
      </c>
      <c r="M1779" s="181">
        <v>14.4436</v>
      </c>
      <c r="N1779" s="181">
        <v>37.051000000000002</v>
      </c>
      <c r="O1779" s="181">
        <v>27.632899999999999</v>
      </c>
      <c r="P1779" s="181">
        <v>15.986000000000001</v>
      </c>
      <c r="Q1779" s="181">
        <v>14.6037</v>
      </c>
      <c r="R1779" s="181">
        <v>64.629300000000001</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1380</v>
      </c>
      <c r="B1780" s="177" t="s">
        <v>1859</v>
      </c>
      <c r="C1780" s="177">
        <v>148618</v>
      </c>
      <c r="D1780" s="180">
        <v>44651</v>
      </c>
      <c r="E1780" s="181">
        <v>15.6029</v>
      </c>
      <c r="F1780" s="181">
        <v>0.1084</v>
      </c>
      <c r="G1780" s="181">
        <v>1.8792</v>
      </c>
      <c r="H1780" s="181">
        <v>0.88190000000000002</v>
      </c>
      <c r="I1780" s="181">
        <v>1.5622</v>
      </c>
      <c r="J1780" s="181">
        <v>3.5211000000000001</v>
      </c>
      <c r="K1780" s="181">
        <v>-2.6334</v>
      </c>
      <c r="L1780" s="181">
        <v>6.9901</v>
      </c>
      <c r="M1780" s="181">
        <v>18.175999999999998</v>
      </c>
      <c r="N1780" s="181">
        <v>39.916200000000003</v>
      </c>
      <c r="O1780" s="181"/>
      <c r="P1780" s="181"/>
      <c r="Q1780" s="181">
        <v>41.900100000000002</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1380</v>
      </c>
      <c r="B1781" s="177" t="s">
        <v>1860</v>
      </c>
      <c r="C1781" s="177">
        <v>148617</v>
      </c>
      <c r="D1781" s="180">
        <v>44651</v>
      </c>
      <c r="E1781" s="181">
        <v>15.2121</v>
      </c>
      <c r="F1781" s="181">
        <v>0.1027</v>
      </c>
      <c r="G1781" s="181">
        <v>1.8629</v>
      </c>
      <c r="H1781" s="181">
        <v>0.84460000000000002</v>
      </c>
      <c r="I1781" s="181">
        <v>1.4883999999999999</v>
      </c>
      <c r="J1781" s="181">
        <v>3.3536000000000001</v>
      </c>
      <c r="K1781" s="181">
        <v>-3.0952999999999999</v>
      </c>
      <c r="L1781" s="181">
        <v>5.9360999999999997</v>
      </c>
      <c r="M1781" s="181">
        <v>16.429500000000001</v>
      </c>
      <c r="N1781" s="181">
        <v>37.148499999999999</v>
      </c>
      <c r="O1781" s="181"/>
      <c r="P1781" s="181"/>
      <c r="Q1781" s="181">
        <v>39.096699999999998</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0.51436086956521743</v>
      </c>
      <c r="G1782" s="183">
        <v>2.1533326086956519</v>
      </c>
      <c r="H1782" s="183">
        <v>1.4961086956521739</v>
      </c>
      <c r="I1782" s="183">
        <v>1.864971739130435</v>
      </c>
      <c r="J1782" s="183">
        <v>4.916873913043478</v>
      </c>
      <c r="K1782" s="183">
        <v>-3.3993760869565208</v>
      </c>
      <c r="L1782" s="183">
        <v>1.7343673913043476</v>
      </c>
      <c r="M1782" s="183">
        <v>14.246345652173909</v>
      </c>
      <c r="N1782" s="183">
        <v>38.148526086956529</v>
      </c>
      <c r="O1782" s="183">
        <v>26.146862499999997</v>
      </c>
      <c r="P1782" s="183">
        <v>16.368653571428574</v>
      </c>
      <c r="Q1782" s="183">
        <v>22.910730434782607</v>
      </c>
      <c r="R1782" s="183">
        <v>68.511177272727252</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0.49135000000000001</v>
      </c>
      <c r="G1783" s="183">
        <v>1.99735</v>
      </c>
      <c r="H1783" s="183">
        <v>1.5874999999999999</v>
      </c>
      <c r="I1783" s="183">
        <v>1.80185</v>
      </c>
      <c r="J1783" s="183">
        <v>5.1156000000000006</v>
      </c>
      <c r="K1783" s="183">
        <v>-2.9018999999999999</v>
      </c>
      <c r="L1783" s="183">
        <v>2.4941500000000003</v>
      </c>
      <c r="M1783" s="183">
        <v>15.28975</v>
      </c>
      <c r="N1783" s="183">
        <v>37.937750000000001</v>
      </c>
      <c r="O1783" s="183">
        <v>26.6233</v>
      </c>
      <c r="P1783" s="183">
        <v>16.664650000000002</v>
      </c>
      <c r="Q1783" s="183">
        <v>20.5228</v>
      </c>
      <c r="R1783" s="183">
        <v>66.379900000000006</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1861</v>
      </c>
      <c r="C1786" s="177">
        <v>148637</v>
      </c>
      <c r="D1786" s="180">
        <v>44651</v>
      </c>
      <c r="E1786" s="181">
        <v>13.07</v>
      </c>
      <c r="F1786" s="181">
        <v>-0.22900000000000001</v>
      </c>
      <c r="G1786" s="181">
        <v>2.0297000000000001</v>
      </c>
      <c r="H1786" s="181">
        <v>1.161</v>
      </c>
      <c r="I1786" s="181">
        <v>0.8488</v>
      </c>
      <c r="J1786" s="181">
        <v>2.4295</v>
      </c>
      <c r="K1786" s="181">
        <v>-7.0412999999999997</v>
      </c>
      <c r="L1786" s="181">
        <v>-2.6806000000000001</v>
      </c>
      <c r="M1786" s="181">
        <v>13.0623</v>
      </c>
      <c r="N1786" s="181">
        <v>23.069700000000001</v>
      </c>
      <c r="O1786" s="181"/>
      <c r="P1786" s="181"/>
      <c r="Q1786" s="181">
        <v>23.555700000000002</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1862</v>
      </c>
      <c r="C1787" s="177">
        <v>148635</v>
      </c>
      <c r="D1787" s="180">
        <v>44651</v>
      </c>
      <c r="E1787" s="181">
        <v>12.76</v>
      </c>
      <c r="F1787" s="181">
        <v>-0.1565</v>
      </c>
      <c r="G1787" s="181">
        <v>2.08</v>
      </c>
      <c r="H1787" s="181">
        <v>1.1895</v>
      </c>
      <c r="I1787" s="181">
        <v>0.78990000000000005</v>
      </c>
      <c r="J1787" s="181">
        <v>2.3256000000000001</v>
      </c>
      <c r="K1787" s="181">
        <v>-7.4691999999999998</v>
      </c>
      <c r="L1787" s="181">
        <v>-3.6254</v>
      </c>
      <c r="M1787" s="181">
        <v>11.538500000000001</v>
      </c>
      <c r="N1787" s="181">
        <v>20.833300000000001</v>
      </c>
      <c r="O1787" s="181"/>
      <c r="P1787" s="181"/>
      <c r="Q1787" s="181">
        <v>21.2346</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44651</v>
      </c>
      <c r="E1788" s="181">
        <v>15.96</v>
      </c>
      <c r="F1788" s="181">
        <v>-0.18759999999999999</v>
      </c>
      <c r="G1788" s="181">
        <v>1.8507</v>
      </c>
      <c r="H1788" s="181">
        <v>1.2689999999999999</v>
      </c>
      <c r="I1788" s="181">
        <v>0.4405</v>
      </c>
      <c r="J1788" s="181">
        <v>1.9157</v>
      </c>
      <c r="K1788" s="181">
        <v>-7.3170999999999999</v>
      </c>
      <c r="L1788" s="181">
        <v>-5.8407</v>
      </c>
      <c r="M1788" s="181">
        <v>6.0465</v>
      </c>
      <c r="N1788" s="181">
        <v>15.401300000000001</v>
      </c>
      <c r="O1788" s="181"/>
      <c r="P1788" s="181"/>
      <c r="Q1788" s="181">
        <v>24.524000000000001</v>
      </c>
      <c r="R1788" s="181">
        <v>32.871600000000001</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44651</v>
      </c>
      <c r="E1789" s="181">
        <v>15.42</v>
      </c>
      <c r="F1789" s="181">
        <v>-0.19420000000000001</v>
      </c>
      <c r="G1789" s="181">
        <v>1.7822</v>
      </c>
      <c r="H1789" s="181">
        <v>1.2475000000000001</v>
      </c>
      <c r="I1789" s="181">
        <v>0.3906</v>
      </c>
      <c r="J1789" s="181">
        <v>1.7822</v>
      </c>
      <c r="K1789" s="181">
        <v>-7.7199</v>
      </c>
      <c r="L1789" s="181">
        <v>-6.6021000000000001</v>
      </c>
      <c r="M1789" s="181">
        <v>4.7553999999999998</v>
      </c>
      <c r="N1789" s="181">
        <v>13.549300000000001</v>
      </c>
      <c r="O1789" s="181"/>
      <c r="P1789" s="181"/>
      <c r="Q1789" s="181">
        <v>22.529299999999999</v>
      </c>
      <c r="R1789" s="181">
        <v>30.749199999999998</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1863</v>
      </c>
      <c r="C1790" s="177">
        <v>148517</v>
      </c>
      <c r="D1790" s="180">
        <v>44651</v>
      </c>
      <c r="E1790" s="181">
        <v>13.2</v>
      </c>
      <c r="F1790" s="181">
        <v>0.2278</v>
      </c>
      <c r="G1790" s="181">
        <v>2.3256000000000001</v>
      </c>
      <c r="H1790" s="181">
        <v>1.5385</v>
      </c>
      <c r="I1790" s="181">
        <v>1.2270000000000001</v>
      </c>
      <c r="J1790" s="181">
        <v>3.9369999999999998</v>
      </c>
      <c r="K1790" s="181">
        <v>-4.5552999999999999</v>
      </c>
      <c r="L1790" s="181">
        <v>-4.3478000000000003</v>
      </c>
      <c r="M1790" s="181">
        <v>1.8519000000000001</v>
      </c>
      <c r="N1790" s="181">
        <v>12.917</v>
      </c>
      <c r="O1790" s="181"/>
      <c r="P1790" s="181"/>
      <c r="Q1790" s="181">
        <v>20.726299999999998</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1864</v>
      </c>
      <c r="C1791" s="177">
        <v>148516</v>
      </c>
      <c r="D1791" s="180">
        <v>44651</v>
      </c>
      <c r="E1791" s="181">
        <v>13.5</v>
      </c>
      <c r="F1791" s="181">
        <v>0.22270000000000001</v>
      </c>
      <c r="G1791" s="181">
        <v>2.3502999999999998</v>
      </c>
      <c r="H1791" s="181">
        <v>1.5038</v>
      </c>
      <c r="I1791" s="181">
        <v>1.1994</v>
      </c>
      <c r="J1791" s="181">
        <v>4.0061999999999998</v>
      </c>
      <c r="K1791" s="181">
        <v>-4.2553000000000001</v>
      </c>
      <c r="L1791" s="181">
        <v>-3.7090000000000001</v>
      </c>
      <c r="M1791" s="181">
        <v>2.9748000000000001</v>
      </c>
      <c r="N1791" s="181">
        <v>14.601000000000001</v>
      </c>
      <c r="O1791" s="181"/>
      <c r="P1791" s="181"/>
      <c r="Q1791" s="181">
        <v>22.581099999999999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1865</v>
      </c>
      <c r="C1792" s="177">
        <v>148751</v>
      </c>
      <c r="D1792" s="180">
        <v>44651</v>
      </c>
      <c r="E1792" s="181">
        <v>12.99</v>
      </c>
      <c r="F1792" s="181">
        <v>7.6999999999999999E-2</v>
      </c>
      <c r="G1792" s="181">
        <v>1.8025</v>
      </c>
      <c r="H1792" s="181">
        <v>1.4052</v>
      </c>
      <c r="I1792" s="181">
        <v>0.85399999999999998</v>
      </c>
      <c r="J1792" s="181">
        <v>3.2591000000000001</v>
      </c>
      <c r="K1792" s="181">
        <v>-3.9201000000000001</v>
      </c>
      <c r="L1792" s="181">
        <v>-0.45979999999999999</v>
      </c>
      <c r="M1792" s="181">
        <v>15.057600000000001</v>
      </c>
      <c r="N1792" s="181">
        <v>30.03</v>
      </c>
      <c r="O1792" s="181"/>
      <c r="P1792" s="181"/>
      <c r="Q1792" s="181">
        <v>28.909700000000001</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1866</v>
      </c>
      <c r="C1793" s="177">
        <v>148753</v>
      </c>
      <c r="D1793" s="180">
        <v>44651</v>
      </c>
      <c r="E1793" s="181">
        <v>12.75</v>
      </c>
      <c r="F1793" s="181">
        <v>0.15709999999999999</v>
      </c>
      <c r="G1793" s="181">
        <v>1.8371</v>
      </c>
      <c r="H1793" s="181">
        <v>1.4319999999999999</v>
      </c>
      <c r="I1793" s="181">
        <v>0.79049999999999998</v>
      </c>
      <c r="J1793" s="181">
        <v>3.1553</v>
      </c>
      <c r="K1793" s="181">
        <v>-4.3510999999999997</v>
      </c>
      <c r="L1793" s="181">
        <v>-1.3920999999999999</v>
      </c>
      <c r="M1793" s="181">
        <v>13.434200000000001</v>
      </c>
      <c r="N1793" s="181">
        <v>27.627600000000001</v>
      </c>
      <c r="O1793" s="181"/>
      <c r="P1793" s="181"/>
      <c r="Q1793" s="181">
        <v>26.597000000000001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1867</v>
      </c>
      <c r="C1794" s="177">
        <v>148606</v>
      </c>
      <c r="D1794" s="180">
        <v>44651</v>
      </c>
      <c r="E1794" s="181">
        <v>12.458</v>
      </c>
      <c r="F1794" s="181">
        <v>8.0000000000000002E-3</v>
      </c>
      <c r="G1794" s="181">
        <v>1.3916999999999999</v>
      </c>
      <c r="H1794" s="181">
        <v>1.1776</v>
      </c>
      <c r="I1794" s="181">
        <v>1.5156000000000001</v>
      </c>
      <c r="J1794" s="181">
        <v>4.9537000000000004</v>
      </c>
      <c r="K1794" s="181">
        <v>-0.59840000000000004</v>
      </c>
      <c r="L1794" s="181">
        <v>-0.3679</v>
      </c>
      <c r="M1794" s="181">
        <v>8.1047999999999991</v>
      </c>
      <c r="N1794" s="181">
        <v>18.410799999999998</v>
      </c>
      <c r="O1794" s="181"/>
      <c r="P1794" s="181"/>
      <c r="Q1794" s="181">
        <v>18.231200000000001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1868</v>
      </c>
      <c r="C1795" s="177">
        <v>148602</v>
      </c>
      <c r="D1795" s="180">
        <v>44651</v>
      </c>
      <c r="E1795" s="181">
        <v>12.178000000000001</v>
      </c>
      <c r="F1795" s="181">
        <v>-8.2000000000000007E-3</v>
      </c>
      <c r="G1795" s="181">
        <v>1.3734999999999999</v>
      </c>
      <c r="H1795" s="181">
        <v>1.1377999999999999</v>
      </c>
      <c r="I1795" s="181">
        <v>1.4411</v>
      </c>
      <c r="J1795" s="181">
        <v>4.7930000000000001</v>
      </c>
      <c r="K1795" s="181">
        <v>-1.016</v>
      </c>
      <c r="L1795" s="181">
        <v>-1.2087000000000001</v>
      </c>
      <c r="M1795" s="181">
        <v>6.7309000000000001</v>
      </c>
      <c r="N1795" s="181">
        <v>16.402200000000001</v>
      </c>
      <c r="O1795" s="181"/>
      <c r="P1795" s="181"/>
      <c r="Q1795" s="181">
        <v>16.200800000000001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1869</v>
      </c>
      <c r="C1796" s="177">
        <v>148572</v>
      </c>
      <c r="D1796" s="180">
        <v>44651</v>
      </c>
      <c r="E1796" s="181">
        <v>29.556999999999999</v>
      </c>
      <c r="F1796" s="181">
        <v>-0.14530000000000001</v>
      </c>
      <c r="G1796" s="181">
        <v>1.5739000000000001</v>
      </c>
      <c r="H1796" s="181">
        <v>1.3545</v>
      </c>
      <c r="I1796" s="181">
        <v>0.81179999999999997</v>
      </c>
      <c r="J1796" s="181">
        <v>3.8509000000000002</v>
      </c>
      <c r="K1796" s="181">
        <v>-0.54849999999999999</v>
      </c>
      <c r="L1796" s="181">
        <v>-1.5226</v>
      </c>
      <c r="M1796" s="181">
        <v>10.1394</v>
      </c>
      <c r="N1796" s="181">
        <v>18.034400000000002</v>
      </c>
      <c r="O1796" s="181"/>
      <c r="P1796" s="181"/>
      <c r="Q1796" s="181">
        <v>22.915600000000001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1870</v>
      </c>
      <c r="C1797" s="177">
        <v>148564</v>
      </c>
      <c r="D1797" s="180">
        <v>44651</v>
      </c>
      <c r="E1797" s="181">
        <v>20.874300000000002</v>
      </c>
      <c r="F1797" s="181">
        <v>0.69950000000000001</v>
      </c>
      <c r="G1797" s="181">
        <v>4.2828999999999997</v>
      </c>
      <c r="H1797" s="181">
        <v>4.9229000000000003</v>
      </c>
      <c r="I1797" s="181">
        <v>7.3029999999999999</v>
      </c>
      <c r="J1797" s="181">
        <v>15.027699999999999</v>
      </c>
      <c r="K1797" s="181">
        <v>6.9786000000000001</v>
      </c>
      <c r="L1797" s="181">
        <v>12.721299999999999</v>
      </c>
      <c r="M1797" s="181">
        <v>31.177700000000002</v>
      </c>
      <c r="N1797" s="181">
        <v>57.651400000000002</v>
      </c>
      <c r="O1797" s="181"/>
      <c r="P1797" s="181"/>
      <c r="Q1797" s="181">
        <v>69.158699999999996</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1871</v>
      </c>
      <c r="C1798" s="177">
        <v>148560</v>
      </c>
      <c r="D1798" s="180">
        <v>44651</v>
      </c>
      <c r="E1798" s="181">
        <v>20.515799999999999</v>
      </c>
      <c r="F1798" s="181">
        <v>0.69599999999999995</v>
      </c>
      <c r="G1798" s="181">
        <v>4.2527999999999997</v>
      </c>
      <c r="H1798" s="181">
        <v>4.9352999999999998</v>
      </c>
      <c r="I1798" s="181">
        <v>7.2911999999999999</v>
      </c>
      <c r="J1798" s="181">
        <v>14.9518</v>
      </c>
      <c r="K1798" s="181">
        <v>6.6787000000000001</v>
      </c>
      <c r="L1798" s="181">
        <v>12.0451</v>
      </c>
      <c r="M1798" s="181">
        <v>30.002300000000002</v>
      </c>
      <c r="N1798" s="181">
        <v>55.771999999999998</v>
      </c>
      <c r="O1798" s="181"/>
      <c r="P1798" s="181"/>
      <c r="Q1798" s="181">
        <v>67.078400000000002</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44651</v>
      </c>
      <c r="E1799" s="181">
        <v>16.579999999999998</v>
      </c>
      <c r="F1799" s="181">
        <v>0.24179999999999999</v>
      </c>
      <c r="G1799" s="181">
        <v>2.0308000000000002</v>
      </c>
      <c r="H1799" s="181">
        <v>1.0975999999999999</v>
      </c>
      <c r="I1799" s="181">
        <v>0</v>
      </c>
      <c r="J1799" s="181">
        <v>2.1564999999999999</v>
      </c>
      <c r="K1799" s="181">
        <v>-5.2571000000000003</v>
      </c>
      <c r="L1799" s="181">
        <v>-4.0509000000000004</v>
      </c>
      <c r="M1799" s="181">
        <v>4.8040000000000003</v>
      </c>
      <c r="N1799" s="181">
        <v>14.1873</v>
      </c>
      <c r="O1799" s="181"/>
      <c r="P1799" s="181"/>
      <c r="Q1799" s="181">
        <v>20.424099999999999</v>
      </c>
      <c r="R1799" s="181">
        <v>43.692599999999999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44651</v>
      </c>
      <c r="E1800" s="181">
        <v>16.29</v>
      </c>
      <c r="F1800" s="181">
        <v>0.30790000000000001</v>
      </c>
      <c r="G1800" s="181">
        <v>2.0676999999999999</v>
      </c>
      <c r="H1800" s="181">
        <v>1.1173</v>
      </c>
      <c r="I1800" s="181">
        <v>0</v>
      </c>
      <c r="J1800" s="181">
        <v>2.1316999999999999</v>
      </c>
      <c r="K1800" s="181">
        <v>-5.4006999999999996</v>
      </c>
      <c r="L1800" s="181">
        <v>-4.4013999999999998</v>
      </c>
      <c r="M1800" s="181">
        <v>4.2225999999999999</v>
      </c>
      <c r="N1800" s="181">
        <v>13.3612</v>
      </c>
      <c r="O1800" s="181"/>
      <c r="P1800" s="181"/>
      <c r="Q1800" s="181">
        <v>19.645499999999998</v>
      </c>
      <c r="R1800" s="181">
        <v>42.697200000000002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44651</v>
      </c>
      <c r="E1801" s="181">
        <v>176.31129999999999</v>
      </c>
      <c r="F1801" s="181">
        <v>1.2500000000000001E-2</v>
      </c>
      <c r="G1801" s="181">
        <v>2.1051000000000002</v>
      </c>
      <c r="H1801" s="181">
        <v>1.8329</v>
      </c>
      <c r="I1801" s="181">
        <v>1.2850999999999999</v>
      </c>
      <c r="J1801" s="181">
        <v>3.7608000000000001</v>
      </c>
      <c r="K1801" s="181">
        <v>-2.0537999999999998</v>
      </c>
      <c r="L1801" s="181">
        <v>1.1607000000000001</v>
      </c>
      <c r="M1801" s="181">
        <v>12.167899999999999</v>
      </c>
      <c r="N1801" s="181">
        <v>22.266500000000001</v>
      </c>
      <c r="O1801" s="181">
        <v>17.0654</v>
      </c>
      <c r="P1801" s="181">
        <v>14.767300000000001</v>
      </c>
      <c r="Q1801" s="181">
        <v>15.0444</v>
      </c>
      <c r="R1801" s="181">
        <v>43.252299999999998</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44651</v>
      </c>
      <c r="E1802" s="181">
        <v>724.85806354571901</v>
      </c>
      <c r="F1802" s="181">
        <v>1.0500000000000001E-2</v>
      </c>
      <c r="G1802" s="181">
        <v>2.0990000000000002</v>
      </c>
      <c r="H1802" s="181">
        <v>1.8189</v>
      </c>
      <c r="I1802" s="181">
        <v>1.2583</v>
      </c>
      <c r="J1802" s="181">
        <v>3.6930000000000001</v>
      </c>
      <c r="K1802" s="181">
        <v>-2.2351000000000001</v>
      </c>
      <c r="L1802" s="181">
        <v>0.77370000000000005</v>
      </c>
      <c r="M1802" s="181">
        <v>11.524800000000001</v>
      </c>
      <c r="N1802" s="181">
        <v>21.319099999999999</v>
      </c>
      <c r="O1802" s="181">
        <v>16.173400000000001</v>
      </c>
      <c r="P1802" s="181">
        <v>13.8079</v>
      </c>
      <c r="Q1802" s="181">
        <v>14.6828</v>
      </c>
      <c r="R1802" s="181">
        <v>42.132100000000001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0.10235294117647059</v>
      </c>
      <c r="G1803" s="183">
        <v>2.1903235294117649</v>
      </c>
      <c r="H1803" s="183">
        <v>1.7730176470588235</v>
      </c>
      <c r="I1803" s="183">
        <v>1.6145176470588236</v>
      </c>
      <c r="J1803" s="183">
        <v>4.5958647058823532</v>
      </c>
      <c r="K1803" s="183">
        <v>-2.9459764705882354</v>
      </c>
      <c r="L1803" s="183">
        <v>-0.79459999999999997</v>
      </c>
      <c r="M1803" s="183">
        <v>11.035035294117648</v>
      </c>
      <c r="N1803" s="183">
        <v>23.260829411764707</v>
      </c>
      <c r="O1803" s="183">
        <v>16.619399999999999</v>
      </c>
      <c r="P1803" s="183">
        <v>14.287600000000001</v>
      </c>
      <c r="Q1803" s="183">
        <v>26.708188235294116</v>
      </c>
      <c r="R1803" s="183">
        <v>39.232500000000002</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1.2500000000000001E-2</v>
      </c>
      <c r="G1804" s="183">
        <v>2.0308000000000002</v>
      </c>
      <c r="H1804" s="183">
        <v>1.3545</v>
      </c>
      <c r="I1804" s="183">
        <v>0.85399999999999998</v>
      </c>
      <c r="J1804" s="183">
        <v>3.6930000000000001</v>
      </c>
      <c r="K1804" s="183">
        <v>-4.2553000000000001</v>
      </c>
      <c r="L1804" s="183">
        <v>-1.5226</v>
      </c>
      <c r="M1804" s="183">
        <v>10.1394</v>
      </c>
      <c r="N1804" s="183">
        <v>18.410799999999998</v>
      </c>
      <c r="O1804" s="183">
        <v>16.619399999999999</v>
      </c>
      <c r="P1804" s="183">
        <v>14.287600000000001</v>
      </c>
      <c r="Q1804" s="183">
        <v>22.529299999999999</v>
      </c>
      <c r="R1804" s="183">
        <v>42.414650000000002</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1427</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1428</v>
      </c>
      <c r="B1807" s="177" t="s">
        <v>1872</v>
      </c>
      <c r="C1807" s="177">
        <v>112016</v>
      </c>
      <c r="D1807" s="180">
        <v>44651</v>
      </c>
      <c r="E1807" s="181">
        <v>254.0111</v>
      </c>
      <c r="F1807" s="181">
        <v>10.478300000000001</v>
      </c>
      <c r="G1807" s="181">
        <v>6.8197000000000001</v>
      </c>
      <c r="H1807" s="181">
        <v>6.8468</v>
      </c>
      <c r="I1807" s="181">
        <v>5.9965999999999999</v>
      </c>
      <c r="J1807" s="181">
        <v>4.6989000000000001</v>
      </c>
      <c r="K1807" s="181">
        <v>4.2149999999999999</v>
      </c>
      <c r="L1807" s="181">
        <v>3.7480000000000002</v>
      </c>
      <c r="M1807" s="181">
        <v>3.8820999999999999</v>
      </c>
      <c r="N1807" s="181">
        <v>3.9843000000000002</v>
      </c>
      <c r="O1807" s="181">
        <v>6.2008999999999999</v>
      </c>
      <c r="P1807" s="181">
        <v>6.8471000000000002</v>
      </c>
      <c r="Q1807" s="181">
        <v>7.5669000000000004</v>
      </c>
      <c r="R1807" s="181">
        <v>5.2706</v>
      </c>
      <c r="S1807" s="124" t="s">
        <v>1905</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1428</v>
      </c>
      <c r="B1808" s="177" t="s">
        <v>1429</v>
      </c>
      <c r="C1808" s="177">
        <v>119501</v>
      </c>
      <c r="D1808" s="180">
        <v>44651</v>
      </c>
      <c r="E1808" s="181">
        <v>445.31209999999999</v>
      </c>
      <c r="F1808" s="181">
        <v>10.634</v>
      </c>
      <c r="G1808" s="181">
        <v>7.0777000000000001</v>
      </c>
      <c r="H1808" s="181">
        <v>7.1043000000000003</v>
      </c>
      <c r="I1808" s="181">
        <v>6.3472</v>
      </c>
      <c r="J1808" s="181">
        <v>5.0129000000000001</v>
      </c>
      <c r="K1808" s="181">
        <v>4.6859999999999999</v>
      </c>
      <c r="L1808" s="181">
        <v>4.1821000000000002</v>
      </c>
      <c r="M1808" s="181">
        <v>4.2667999999999999</v>
      </c>
      <c r="N1808" s="181">
        <v>4.3285999999999998</v>
      </c>
      <c r="O1808" s="181">
        <v>6.1966999999999999</v>
      </c>
      <c r="P1808" s="181">
        <v>6.8211000000000004</v>
      </c>
      <c r="Q1808" s="181">
        <v>7.9669999999999996</v>
      </c>
      <c r="R1808" s="181">
        <v>5.4028999999999998</v>
      </c>
      <c r="S1808" s="124" t="s">
        <v>1905</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1428</v>
      </c>
      <c r="B1809" s="177" t="s">
        <v>1430</v>
      </c>
      <c r="C1809" s="177">
        <v>101317</v>
      </c>
      <c r="D1809" s="180">
        <v>44651</v>
      </c>
      <c r="E1809" s="181">
        <v>440.32069999999999</v>
      </c>
      <c r="F1809" s="181">
        <v>10.4725</v>
      </c>
      <c r="G1809" s="181">
        <v>6.9173</v>
      </c>
      <c r="H1809" s="181">
        <v>6.9451000000000001</v>
      </c>
      <c r="I1809" s="181">
        <v>6.1867000000000001</v>
      </c>
      <c r="J1809" s="181">
        <v>4.8521000000000001</v>
      </c>
      <c r="K1809" s="181">
        <v>4.5263</v>
      </c>
      <c r="L1809" s="181">
        <v>4.0298999999999996</v>
      </c>
      <c r="M1809" s="181">
        <v>4.1124999999999998</v>
      </c>
      <c r="N1809" s="181">
        <v>4.1670999999999996</v>
      </c>
      <c r="O1809" s="181">
        <v>6.0484</v>
      </c>
      <c r="P1809" s="181">
        <v>6.6780999999999997</v>
      </c>
      <c r="Q1809" s="181">
        <v>7.5072000000000001</v>
      </c>
      <c r="R1809" s="181">
        <v>5.2458</v>
      </c>
      <c r="S1809" s="124" t="s">
        <v>1905</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1428</v>
      </c>
      <c r="B1810" s="177" t="s">
        <v>1431</v>
      </c>
      <c r="C1810" s="177">
        <v>144754</v>
      </c>
      <c r="D1810" s="180">
        <v>44651</v>
      </c>
      <c r="E1810" s="181">
        <v>12.468</v>
      </c>
      <c r="F1810" s="181">
        <v>9.9562000000000008</v>
      </c>
      <c r="G1810" s="181">
        <v>7.1276999999999999</v>
      </c>
      <c r="H1810" s="181">
        <v>6.3646000000000003</v>
      </c>
      <c r="I1810" s="181">
        <v>5.9101999999999997</v>
      </c>
      <c r="J1810" s="181">
        <v>5.1216999999999997</v>
      </c>
      <c r="K1810" s="181">
        <v>4.5956000000000001</v>
      </c>
      <c r="L1810" s="181">
        <v>4.1638999999999999</v>
      </c>
      <c r="M1810" s="181">
        <v>4.1524000000000001</v>
      </c>
      <c r="N1810" s="181">
        <v>4.2195999999999998</v>
      </c>
      <c r="O1810" s="181">
        <v>5.8765999999999998</v>
      </c>
      <c r="P1810" s="181"/>
      <c r="Q1810" s="181">
        <v>6.3992000000000004</v>
      </c>
      <c r="R1810" s="181">
        <v>4.8460000000000001</v>
      </c>
      <c r="S1810" s="124" t="s">
        <v>1904</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1428</v>
      </c>
      <c r="B1811" s="177" t="s">
        <v>1432</v>
      </c>
      <c r="C1811" s="177">
        <v>144759</v>
      </c>
      <c r="D1811" s="180">
        <v>44651</v>
      </c>
      <c r="E1811" s="181">
        <v>12.0806</v>
      </c>
      <c r="F1811" s="181">
        <v>9.0663999999999998</v>
      </c>
      <c r="G1811" s="181">
        <v>6.2473999999999998</v>
      </c>
      <c r="H1811" s="181">
        <v>5.4874000000000001</v>
      </c>
      <c r="I1811" s="181">
        <v>5.0164999999999997</v>
      </c>
      <c r="J1811" s="181">
        <v>4.2354000000000003</v>
      </c>
      <c r="K1811" s="181">
        <v>3.7061999999999999</v>
      </c>
      <c r="L1811" s="181">
        <v>3.2663000000000002</v>
      </c>
      <c r="M1811" s="181">
        <v>3.2475000000000001</v>
      </c>
      <c r="N1811" s="181">
        <v>3.3050999999999999</v>
      </c>
      <c r="O1811" s="181">
        <v>4.9305000000000003</v>
      </c>
      <c r="P1811" s="181"/>
      <c r="Q1811" s="181">
        <v>5.4588999999999999</v>
      </c>
      <c r="R1811" s="181">
        <v>3.9171999999999998</v>
      </c>
      <c r="S1811" s="124" t="s">
        <v>1904</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1428</v>
      </c>
      <c r="B1812" s="177" t="s">
        <v>2035</v>
      </c>
      <c r="C1812" s="177">
        <v>143508</v>
      </c>
      <c r="D1812" s="180">
        <v>44651</v>
      </c>
      <c r="E1812" s="181">
        <v>1251.1780000000001</v>
      </c>
      <c r="F1812" s="181">
        <v>7.5251000000000001</v>
      </c>
      <c r="G1812" s="181">
        <v>7.6547999999999998</v>
      </c>
      <c r="H1812" s="181">
        <v>5.8532000000000002</v>
      </c>
      <c r="I1812" s="181">
        <v>5.7530000000000001</v>
      </c>
      <c r="J1812" s="181">
        <v>4.7196999999999996</v>
      </c>
      <c r="K1812" s="181">
        <v>4.4482999999999997</v>
      </c>
      <c r="L1812" s="181">
        <v>4.2481999999999998</v>
      </c>
      <c r="M1812" s="181">
        <v>4.1299000000000001</v>
      </c>
      <c r="N1812" s="181">
        <v>4.1087999999999996</v>
      </c>
      <c r="O1812" s="181">
        <v>5.3430999999999997</v>
      </c>
      <c r="P1812" s="181"/>
      <c r="Q1812" s="181">
        <v>6.0206999999999997</v>
      </c>
      <c r="R1812" s="181">
        <v>4.4199000000000002</v>
      </c>
      <c r="S1812" s="124" t="s">
        <v>1905</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1428</v>
      </c>
      <c r="B1813" s="177" t="s">
        <v>2053</v>
      </c>
      <c r="C1813" s="177">
        <v>143464</v>
      </c>
      <c r="D1813" s="180">
        <v>44651</v>
      </c>
      <c r="E1813" s="181">
        <v>1241.9148</v>
      </c>
      <c r="F1813" s="181">
        <v>7.3372000000000002</v>
      </c>
      <c r="G1813" s="181">
        <v>7.4039999999999999</v>
      </c>
      <c r="H1813" s="181">
        <v>5.6372</v>
      </c>
      <c r="I1813" s="181">
        <v>5.5495000000000001</v>
      </c>
      <c r="J1813" s="181">
        <v>4.5216000000000003</v>
      </c>
      <c r="K1813" s="181">
        <v>4.2516999999999996</v>
      </c>
      <c r="L1813" s="181">
        <v>4.0381</v>
      </c>
      <c r="M1813" s="181">
        <v>3.9060999999999999</v>
      </c>
      <c r="N1813" s="181">
        <v>3.8862999999999999</v>
      </c>
      <c r="O1813" s="181">
        <v>5.1402999999999999</v>
      </c>
      <c r="P1813" s="181"/>
      <c r="Q1813" s="181">
        <v>5.8152999999999997</v>
      </c>
      <c r="R1813" s="181">
        <v>4.2119999999999997</v>
      </c>
      <c r="S1813" s="124" t="s">
        <v>1905</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1428</v>
      </c>
      <c r="B1814" s="177" t="s">
        <v>1433</v>
      </c>
      <c r="C1814" s="177">
        <v>119379</v>
      </c>
      <c r="D1814" s="180">
        <v>44651</v>
      </c>
      <c r="E1814" s="181">
        <v>2660.7532999999999</v>
      </c>
      <c r="F1814" s="181">
        <v>9.8109000000000002</v>
      </c>
      <c r="G1814" s="181">
        <v>7.4135999999999997</v>
      </c>
      <c r="H1814" s="181">
        <v>6.0027999999999997</v>
      </c>
      <c r="I1814" s="181">
        <v>5.3014000000000001</v>
      </c>
      <c r="J1814" s="181">
        <v>4.5307000000000004</v>
      </c>
      <c r="K1814" s="181">
        <v>3.8812000000000002</v>
      </c>
      <c r="L1814" s="181">
        <v>3.6896</v>
      </c>
      <c r="M1814" s="181">
        <v>3.5996000000000001</v>
      </c>
      <c r="N1814" s="181">
        <v>3.5421999999999998</v>
      </c>
      <c r="O1814" s="181">
        <v>5.0515999999999996</v>
      </c>
      <c r="P1814" s="181">
        <v>6.1534000000000004</v>
      </c>
      <c r="Q1814" s="181">
        <v>7.6205999999999996</v>
      </c>
      <c r="R1814" s="181">
        <v>4.0629999999999997</v>
      </c>
      <c r="S1814" s="124" t="s">
        <v>1905</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1428</v>
      </c>
      <c r="B1815" s="177" t="s">
        <v>1434</v>
      </c>
      <c r="C1815" s="177">
        <v>109269</v>
      </c>
      <c r="D1815" s="180">
        <v>44651</v>
      </c>
      <c r="E1815" s="181">
        <v>2606.116</v>
      </c>
      <c r="F1815" s="181">
        <v>9.7574000000000005</v>
      </c>
      <c r="G1815" s="181">
        <v>7.3563999999999998</v>
      </c>
      <c r="H1815" s="181">
        <v>5.9470999999999998</v>
      </c>
      <c r="I1815" s="181">
        <v>5.2462999999999997</v>
      </c>
      <c r="J1815" s="181">
        <v>4.4745999999999997</v>
      </c>
      <c r="K1815" s="181">
        <v>3.7625000000000002</v>
      </c>
      <c r="L1815" s="181">
        <v>3.5438999999999998</v>
      </c>
      <c r="M1815" s="181">
        <v>3.4293</v>
      </c>
      <c r="N1815" s="181">
        <v>3.3559000000000001</v>
      </c>
      <c r="O1815" s="181">
        <v>4.8219000000000003</v>
      </c>
      <c r="P1815" s="181">
        <v>5.9424000000000001</v>
      </c>
      <c r="Q1815" s="181">
        <v>7.2336999999999998</v>
      </c>
      <c r="R1815" s="181">
        <v>3.8452000000000002</v>
      </c>
      <c r="S1815" s="124" t="s">
        <v>1905</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1428</v>
      </c>
      <c r="B1816" s="177" t="s">
        <v>1435</v>
      </c>
      <c r="C1816" s="177">
        <v>118317</v>
      </c>
      <c r="D1816" s="180">
        <v>44651</v>
      </c>
      <c r="E1816" s="181">
        <v>3271.9938999999999</v>
      </c>
      <c r="F1816" s="181">
        <v>10.930999999999999</v>
      </c>
      <c r="G1816" s="181">
        <v>6.6760000000000002</v>
      </c>
      <c r="H1816" s="181">
        <v>5.6379000000000001</v>
      </c>
      <c r="I1816" s="181">
        <v>4.8787000000000003</v>
      </c>
      <c r="J1816" s="181">
        <v>4.2687999999999997</v>
      </c>
      <c r="K1816" s="181">
        <v>3.7229999999999999</v>
      </c>
      <c r="L1816" s="181">
        <v>3.4279999999999999</v>
      </c>
      <c r="M1816" s="181">
        <v>3.3956</v>
      </c>
      <c r="N1816" s="181">
        <v>3.3632</v>
      </c>
      <c r="O1816" s="181">
        <v>4.8414000000000001</v>
      </c>
      <c r="P1816" s="181">
        <v>5.5629999999999997</v>
      </c>
      <c r="Q1816" s="181">
        <v>7.0255000000000001</v>
      </c>
      <c r="R1816" s="181">
        <v>3.9011</v>
      </c>
      <c r="S1816" s="124" t="s">
        <v>1905</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1428</v>
      </c>
      <c r="B1817" s="177" t="s">
        <v>1436</v>
      </c>
      <c r="C1817" s="177">
        <v>109371</v>
      </c>
      <c r="D1817" s="180">
        <v>44651</v>
      </c>
      <c r="E1817" s="181">
        <v>3131.4340000000002</v>
      </c>
      <c r="F1817" s="181">
        <v>10.403600000000001</v>
      </c>
      <c r="G1817" s="181">
        <v>6.1485000000000003</v>
      </c>
      <c r="H1817" s="181">
        <v>5.1115000000000004</v>
      </c>
      <c r="I1817" s="181">
        <v>4.3483000000000001</v>
      </c>
      <c r="J1817" s="181">
        <v>3.74</v>
      </c>
      <c r="K1817" s="181">
        <v>3.1745999999999999</v>
      </c>
      <c r="L1817" s="181">
        <v>2.8647</v>
      </c>
      <c r="M1817" s="181">
        <v>2.8302</v>
      </c>
      <c r="N1817" s="181">
        <v>2.8003999999999998</v>
      </c>
      <c r="O1817" s="181">
        <v>4.2546999999999997</v>
      </c>
      <c r="P1817" s="181">
        <v>4.9543999999999997</v>
      </c>
      <c r="Q1817" s="181">
        <v>6.9760999999999997</v>
      </c>
      <c r="R1817" s="181">
        <v>3.3176000000000001</v>
      </c>
      <c r="S1817" s="124" t="s">
        <v>1905</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1428</v>
      </c>
      <c r="B1818" s="177" t="s">
        <v>1437</v>
      </c>
      <c r="C1818" s="177">
        <v>119205</v>
      </c>
      <c r="D1818" s="180">
        <v>44651</v>
      </c>
      <c r="E1818" s="181">
        <v>2962.3856000000001</v>
      </c>
      <c r="F1818" s="181">
        <v>12.7174</v>
      </c>
      <c r="G1818" s="181">
        <v>7.8841000000000001</v>
      </c>
      <c r="H1818" s="181">
        <v>6.2241</v>
      </c>
      <c r="I1818" s="181">
        <v>5.4485999999999999</v>
      </c>
      <c r="J1818" s="181">
        <v>4.7683</v>
      </c>
      <c r="K1818" s="181">
        <v>4.2977999999999996</v>
      </c>
      <c r="L1818" s="181">
        <v>3.8662000000000001</v>
      </c>
      <c r="M1818" s="181">
        <v>3.8285</v>
      </c>
      <c r="N1818" s="181">
        <v>3.7863000000000002</v>
      </c>
      <c r="O1818" s="181">
        <v>5.3224999999999998</v>
      </c>
      <c r="P1818" s="181">
        <v>5.8105000000000002</v>
      </c>
      <c r="Q1818" s="181">
        <v>7.1863999999999999</v>
      </c>
      <c r="R1818" s="181">
        <v>4.3285999999999998</v>
      </c>
      <c r="S1818" s="124" t="s">
        <v>1905</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1428</v>
      </c>
      <c r="B1819" s="177" t="s">
        <v>1438</v>
      </c>
      <c r="C1819" s="177">
        <v>104138</v>
      </c>
      <c r="D1819" s="180">
        <v>44651</v>
      </c>
      <c r="E1819" s="181">
        <v>2789.0693000000001</v>
      </c>
      <c r="F1819" s="181">
        <v>12.016299999999999</v>
      </c>
      <c r="G1819" s="181">
        <v>7.1849999999999996</v>
      </c>
      <c r="H1819" s="181">
        <v>5.5237999999999996</v>
      </c>
      <c r="I1819" s="181">
        <v>4.7473999999999998</v>
      </c>
      <c r="J1819" s="181">
        <v>4.0662000000000003</v>
      </c>
      <c r="K1819" s="181">
        <v>3.5911</v>
      </c>
      <c r="L1819" s="181">
        <v>3.1446000000000001</v>
      </c>
      <c r="M1819" s="181">
        <v>3.1082999999999998</v>
      </c>
      <c r="N1819" s="181">
        <v>3.06</v>
      </c>
      <c r="O1819" s="181">
        <v>4.5757000000000003</v>
      </c>
      <c r="P1819" s="181">
        <v>5.0423999999999998</v>
      </c>
      <c r="Q1819" s="181">
        <v>6.7617000000000003</v>
      </c>
      <c r="R1819" s="181">
        <v>3.6004</v>
      </c>
      <c r="S1819" s="124" t="s">
        <v>1905</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1428</v>
      </c>
      <c r="B1820" s="177" t="s">
        <v>1439</v>
      </c>
      <c r="C1820" s="177">
        <v>147970</v>
      </c>
      <c r="D1820" s="180"/>
      <c r="E1820" s="181"/>
      <c r="F1820" s="181"/>
      <c r="G1820" s="181"/>
      <c r="H1820" s="181"/>
      <c r="I1820" s="181"/>
      <c r="J1820" s="181"/>
      <c r="K1820" s="181"/>
      <c r="L1820" s="181"/>
      <c r="M1820" s="181"/>
      <c r="N1820" s="181"/>
      <c r="O1820" s="181"/>
      <c r="P1820" s="181"/>
      <c r="Q1820" s="181"/>
      <c r="R1820" s="181"/>
      <c r="S1820" s="124" t="s">
        <v>1905</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1428</v>
      </c>
      <c r="B1821" s="177" t="s">
        <v>1440</v>
      </c>
      <c r="C1821" s="177">
        <v>147973</v>
      </c>
      <c r="D1821" s="180"/>
      <c r="E1821" s="181"/>
      <c r="F1821" s="181"/>
      <c r="G1821" s="181"/>
      <c r="H1821" s="181"/>
      <c r="I1821" s="181"/>
      <c r="J1821" s="181"/>
      <c r="K1821" s="181"/>
      <c r="L1821" s="181"/>
      <c r="M1821" s="181"/>
      <c r="N1821" s="181"/>
      <c r="O1821" s="181"/>
      <c r="P1821" s="181"/>
      <c r="Q1821" s="181"/>
      <c r="R1821" s="181"/>
      <c r="S1821" s="124" t="s">
        <v>1905</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1428</v>
      </c>
      <c r="B1822" s="177" t="s">
        <v>1441</v>
      </c>
      <c r="C1822" s="177">
        <v>107249</v>
      </c>
      <c r="D1822" s="180">
        <v>44651</v>
      </c>
      <c r="E1822" s="181">
        <v>34.262300000000003</v>
      </c>
      <c r="F1822" s="181">
        <v>11.828799999999999</v>
      </c>
      <c r="G1822" s="181">
        <v>12.939500000000001</v>
      </c>
      <c r="H1822" s="181">
        <v>12.142300000000001</v>
      </c>
      <c r="I1822" s="181">
        <v>80.813699999999997</v>
      </c>
      <c r="J1822" s="181">
        <v>41.823700000000002</v>
      </c>
      <c r="K1822" s="181">
        <v>19.758500000000002</v>
      </c>
      <c r="L1822" s="181">
        <v>18.508700000000001</v>
      </c>
      <c r="M1822" s="181">
        <v>17.0747</v>
      </c>
      <c r="N1822" s="181">
        <v>15.2631</v>
      </c>
      <c r="O1822" s="181">
        <v>9.2330000000000005</v>
      </c>
      <c r="P1822" s="181">
        <v>8.9984000000000002</v>
      </c>
      <c r="Q1822" s="181">
        <v>8.9977999999999998</v>
      </c>
      <c r="R1822" s="181">
        <v>11.6084</v>
      </c>
      <c r="S1822" s="124" t="s">
        <v>1905</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1428</v>
      </c>
      <c r="B1823" s="177" t="s">
        <v>1442</v>
      </c>
      <c r="C1823" s="177">
        <v>118560</v>
      </c>
      <c r="D1823" s="180">
        <v>44651</v>
      </c>
      <c r="E1823" s="181">
        <v>33.597299999999997</v>
      </c>
      <c r="F1823" s="181">
        <v>11.845599999999999</v>
      </c>
      <c r="G1823" s="181">
        <v>12.9419</v>
      </c>
      <c r="H1823" s="181">
        <v>12.1493</v>
      </c>
      <c r="I1823" s="181">
        <v>12.3735</v>
      </c>
      <c r="J1823" s="181">
        <v>10.779500000000001</v>
      </c>
      <c r="K1823" s="181">
        <v>8.9293999999999993</v>
      </c>
      <c r="L1823" s="181">
        <v>12.931900000000001</v>
      </c>
      <c r="M1823" s="181">
        <v>13.248799999999999</v>
      </c>
      <c r="N1823" s="181">
        <v>12.3284</v>
      </c>
      <c r="O1823" s="181">
        <v>8.3660999999999994</v>
      </c>
      <c r="P1823" s="181">
        <v>8.5088000000000008</v>
      </c>
      <c r="Q1823" s="181">
        <v>9.1435999999999993</v>
      </c>
      <c r="R1823" s="181">
        <v>10.2242</v>
      </c>
      <c r="S1823" s="124" t="s">
        <v>1905</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1428</v>
      </c>
      <c r="B1824" s="177" t="s">
        <v>1443</v>
      </c>
      <c r="C1824" s="177">
        <v>145034</v>
      </c>
      <c r="D1824" s="180">
        <v>44651</v>
      </c>
      <c r="E1824" s="181">
        <v>12.412800000000001</v>
      </c>
      <c r="F1824" s="181">
        <v>10.883100000000001</v>
      </c>
      <c r="G1824" s="181">
        <v>6.7668999999999997</v>
      </c>
      <c r="H1824" s="181">
        <v>5.7192999999999996</v>
      </c>
      <c r="I1824" s="181">
        <v>5.367</v>
      </c>
      <c r="J1824" s="181">
        <v>4.6471999999999998</v>
      </c>
      <c r="K1824" s="181">
        <v>4.1989999999999998</v>
      </c>
      <c r="L1824" s="181">
        <v>3.8616999999999999</v>
      </c>
      <c r="M1824" s="181">
        <v>3.9344999999999999</v>
      </c>
      <c r="N1824" s="181">
        <v>3.9649999999999999</v>
      </c>
      <c r="O1824" s="181">
        <v>5.8067000000000002</v>
      </c>
      <c r="P1824" s="181"/>
      <c r="Q1824" s="181">
        <v>6.3369</v>
      </c>
      <c r="R1824" s="181">
        <v>5.0012999999999996</v>
      </c>
      <c r="S1824" s="124" t="s">
        <v>1905</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1428</v>
      </c>
      <c r="B1825" s="177" t="s">
        <v>1444</v>
      </c>
      <c r="C1825" s="177">
        <v>145040</v>
      </c>
      <c r="D1825" s="180">
        <v>44651</v>
      </c>
      <c r="E1825" s="181">
        <v>12.2776</v>
      </c>
      <c r="F1825" s="181">
        <v>10.7056</v>
      </c>
      <c r="G1825" s="181">
        <v>6.5438999999999998</v>
      </c>
      <c r="H1825" s="181">
        <v>5.4417999999999997</v>
      </c>
      <c r="I1825" s="181">
        <v>5.0850999999999997</v>
      </c>
      <c r="J1825" s="181">
        <v>4.3506999999999998</v>
      </c>
      <c r="K1825" s="181">
        <v>3.8952</v>
      </c>
      <c r="L1825" s="181">
        <v>3.5558999999999998</v>
      </c>
      <c r="M1825" s="181">
        <v>3.6255999999999999</v>
      </c>
      <c r="N1825" s="181">
        <v>3.6417000000000002</v>
      </c>
      <c r="O1825" s="181">
        <v>5.4801000000000002</v>
      </c>
      <c r="P1825" s="181"/>
      <c r="Q1825" s="181">
        <v>6.0064000000000002</v>
      </c>
      <c r="R1825" s="181">
        <v>4.6745999999999999</v>
      </c>
      <c r="S1825" s="124" t="s">
        <v>1905</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1428</v>
      </c>
      <c r="B1826" s="177" t="s">
        <v>1445</v>
      </c>
      <c r="C1826" s="177">
        <v>147908</v>
      </c>
      <c r="D1826" s="180">
        <v>44651</v>
      </c>
      <c r="E1826" s="181">
        <v>1102.3053</v>
      </c>
      <c r="F1826" s="181">
        <v>15.6556</v>
      </c>
      <c r="G1826" s="181">
        <v>9.1934000000000005</v>
      </c>
      <c r="H1826" s="181">
        <v>6.5712000000000002</v>
      </c>
      <c r="I1826" s="181">
        <v>5.7926000000000002</v>
      </c>
      <c r="J1826" s="181">
        <v>4.7285000000000004</v>
      </c>
      <c r="K1826" s="181">
        <v>4.1767000000000003</v>
      </c>
      <c r="L1826" s="181">
        <v>3.9173</v>
      </c>
      <c r="M1826" s="181">
        <v>3.9420000000000002</v>
      </c>
      <c r="N1826" s="181">
        <v>3.8733</v>
      </c>
      <c r="O1826" s="181"/>
      <c r="P1826" s="181"/>
      <c r="Q1826" s="181">
        <v>4.5911999999999997</v>
      </c>
      <c r="R1826" s="181">
        <v>4.5054999999999996</v>
      </c>
      <c r="S1826" s="124" t="s">
        <v>1905</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1428</v>
      </c>
      <c r="B1827" s="177" t="s">
        <v>1446</v>
      </c>
      <c r="C1827" s="177">
        <v>147907</v>
      </c>
      <c r="D1827" s="180">
        <v>44651</v>
      </c>
      <c r="E1827" s="181">
        <v>1096.1099999999999</v>
      </c>
      <c r="F1827" s="181">
        <v>15.397600000000001</v>
      </c>
      <c r="G1827" s="181">
        <v>8.9342000000000006</v>
      </c>
      <c r="H1827" s="181">
        <v>6.3117000000000001</v>
      </c>
      <c r="I1827" s="181">
        <v>5.5330000000000004</v>
      </c>
      <c r="J1827" s="181">
        <v>4.4683000000000002</v>
      </c>
      <c r="K1827" s="181">
        <v>3.915</v>
      </c>
      <c r="L1827" s="181">
        <v>3.6533000000000002</v>
      </c>
      <c r="M1827" s="181">
        <v>3.6755</v>
      </c>
      <c r="N1827" s="181">
        <v>3.6046</v>
      </c>
      <c r="O1827" s="181"/>
      <c r="P1827" s="181"/>
      <c r="Q1827" s="181">
        <v>4.3198999999999996</v>
      </c>
      <c r="R1827" s="181">
        <v>4.2337999999999996</v>
      </c>
      <c r="S1827" s="124" t="s">
        <v>1905</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1428</v>
      </c>
      <c r="B1828" s="177" t="s">
        <v>1447</v>
      </c>
      <c r="C1828" s="177">
        <v>115092</v>
      </c>
      <c r="D1828" s="180">
        <v>44651</v>
      </c>
      <c r="E1828" s="181">
        <v>22.420200000000001</v>
      </c>
      <c r="F1828" s="181">
        <v>7.8160999999999996</v>
      </c>
      <c r="G1828" s="181">
        <v>5.6463000000000001</v>
      </c>
      <c r="H1828" s="181">
        <v>5.2614000000000001</v>
      </c>
      <c r="I1828" s="181">
        <v>4.6830999999999996</v>
      </c>
      <c r="J1828" s="181">
        <v>4.0048000000000004</v>
      </c>
      <c r="K1828" s="181">
        <v>3.8530000000000002</v>
      </c>
      <c r="L1828" s="181">
        <v>3.6930999999999998</v>
      </c>
      <c r="M1828" s="181">
        <v>3.8307000000000002</v>
      </c>
      <c r="N1828" s="181">
        <v>3.9594</v>
      </c>
      <c r="O1828" s="181">
        <v>5.8895999999999997</v>
      </c>
      <c r="P1828" s="181">
        <v>6.4650999999999996</v>
      </c>
      <c r="Q1828" s="181">
        <v>7.6753</v>
      </c>
      <c r="R1828" s="181">
        <v>4.9218000000000002</v>
      </c>
      <c r="S1828" s="124" t="s">
        <v>1904</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1428</v>
      </c>
      <c r="B1829" s="177" t="s">
        <v>1448</v>
      </c>
      <c r="C1829" s="177">
        <v>120676</v>
      </c>
      <c r="D1829" s="180">
        <v>44651</v>
      </c>
      <c r="E1829" s="181">
        <v>23.910900000000002</v>
      </c>
      <c r="F1829" s="181">
        <v>8.2449999999999992</v>
      </c>
      <c r="G1829" s="181">
        <v>6.1090999999999998</v>
      </c>
      <c r="H1829" s="181">
        <v>5.7416</v>
      </c>
      <c r="I1829" s="181">
        <v>5.1676000000000002</v>
      </c>
      <c r="J1829" s="181">
        <v>4.5129999999999999</v>
      </c>
      <c r="K1829" s="181">
        <v>4.3734000000000002</v>
      </c>
      <c r="L1829" s="181">
        <v>4.2210999999999999</v>
      </c>
      <c r="M1829" s="181">
        <v>4.3677000000000001</v>
      </c>
      <c r="N1829" s="181">
        <v>4.5179999999999998</v>
      </c>
      <c r="O1829" s="181">
        <v>6.4923000000000002</v>
      </c>
      <c r="P1829" s="181">
        <v>7.0848000000000004</v>
      </c>
      <c r="Q1829" s="181">
        <v>8.3507999999999996</v>
      </c>
      <c r="R1829" s="181">
        <v>5.5231000000000003</v>
      </c>
      <c r="S1829" s="124" t="s">
        <v>1904</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1428</v>
      </c>
      <c r="B1830" s="177" t="s">
        <v>1449</v>
      </c>
      <c r="C1830" s="177">
        <v>113251</v>
      </c>
      <c r="D1830" s="180">
        <v>44651</v>
      </c>
      <c r="E1830" s="181">
        <v>2253.9775</v>
      </c>
      <c r="F1830" s="181">
        <v>7.0115999999999996</v>
      </c>
      <c r="G1830" s="181">
        <v>5.6207000000000003</v>
      </c>
      <c r="H1830" s="181">
        <v>4.9938000000000002</v>
      </c>
      <c r="I1830" s="181">
        <v>4.5240999999999998</v>
      </c>
      <c r="J1830" s="181">
        <v>3.8719999999999999</v>
      </c>
      <c r="K1830" s="181">
        <v>3.5364</v>
      </c>
      <c r="L1830" s="181">
        <v>3.4802</v>
      </c>
      <c r="M1830" s="181">
        <v>4.2279999999999998</v>
      </c>
      <c r="N1830" s="181">
        <v>4.0129000000000001</v>
      </c>
      <c r="O1830" s="181">
        <v>4.9489999999999998</v>
      </c>
      <c r="P1830" s="181">
        <v>5.6132999999999997</v>
      </c>
      <c r="Q1830" s="181">
        <v>7.2697000000000003</v>
      </c>
      <c r="R1830" s="181">
        <v>4.2198000000000002</v>
      </c>
      <c r="S1830" s="124" t="s">
        <v>1905</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1428</v>
      </c>
      <c r="B1831" s="177" t="s">
        <v>1450</v>
      </c>
      <c r="C1831" s="177">
        <v>118350</v>
      </c>
      <c r="D1831" s="180">
        <v>44651</v>
      </c>
      <c r="E1831" s="181">
        <v>2365.8067000000001</v>
      </c>
      <c r="F1831" s="181">
        <v>7.3329000000000004</v>
      </c>
      <c r="G1831" s="181">
        <v>5.9406999999999996</v>
      </c>
      <c r="H1831" s="181">
        <v>5.3144999999999998</v>
      </c>
      <c r="I1831" s="181">
        <v>4.8448000000000002</v>
      </c>
      <c r="J1831" s="181">
        <v>4.1932</v>
      </c>
      <c r="K1831" s="181">
        <v>3.8593999999999999</v>
      </c>
      <c r="L1831" s="181">
        <v>3.8060999999999998</v>
      </c>
      <c r="M1831" s="181">
        <v>4.5586000000000002</v>
      </c>
      <c r="N1831" s="181">
        <v>4.3463000000000003</v>
      </c>
      <c r="O1831" s="181">
        <v>5.3522999999999996</v>
      </c>
      <c r="P1831" s="181">
        <v>6.1821000000000002</v>
      </c>
      <c r="Q1831" s="181">
        <v>7.3617999999999997</v>
      </c>
      <c r="R1831" s="181">
        <v>4.5799000000000003</v>
      </c>
      <c r="S1831" s="124" t="s">
        <v>1905</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1428</v>
      </c>
      <c r="B1832" s="177" t="s">
        <v>1451</v>
      </c>
      <c r="C1832" s="177">
        <v>144173</v>
      </c>
      <c r="D1832" s="180">
        <v>44651</v>
      </c>
      <c r="E1832" s="181">
        <v>12.411</v>
      </c>
      <c r="F1832" s="181">
        <v>8.2364999999999995</v>
      </c>
      <c r="G1832" s="181">
        <v>6.9641999999999999</v>
      </c>
      <c r="H1832" s="181">
        <v>6.2675000000000001</v>
      </c>
      <c r="I1832" s="181">
        <v>5.431</v>
      </c>
      <c r="J1832" s="181">
        <v>4.7053000000000003</v>
      </c>
      <c r="K1832" s="181">
        <v>4.0829000000000004</v>
      </c>
      <c r="L1832" s="181">
        <v>3.7749999999999999</v>
      </c>
      <c r="M1832" s="181">
        <v>3.7079</v>
      </c>
      <c r="N1832" s="181">
        <v>3.6747000000000001</v>
      </c>
      <c r="O1832" s="181">
        <v>5.3766999999999996</v>
      </c>
      <c r="P1832" s="181"/>
      <c r="Q1832" s="181">
        <v>6.0046999999999997</v>
      </c>
      <c r="R1832" s="181">
        <v>4.3108000000000004</v>
      </c>
      <c r="S1832" s="124" t="s">
        <v>1905</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1428</v>
      </c>
      <c r="B1833" s="177" t="s">
        <v>1452</v>
      </c>
      <c r="C1833" s="177">
        <v>144171</v>
      </c>
      <c r="D1833" s="180">
        <v>44651</v>
      </c>
      <c r="E1833" s="181">
        <v>12.3352</v>
      </c>
      <c r="F1833" s="181">
        <v>7.9911000000000003</v>
      </c>
      <c r="G1833" s="181">
        <v>6.8094999999999999</v>
      </c>
      <c r="H1833" s="181">
        <v>6.0518999999999998</v>
      </c>
      <c r="I1833" s="181">
        <v>5.2309999999999999</v>
      </c>
      <c r="J1833" s="181">
        <v>4.5034000000000001</v>
      </c>
      <c r="K1833" s="181">
        <v>3.8835999999999999</v>
      </c>
      <c r="L1833" s="181">
        <v>3.5811000000000002</v>
      </c>
      <c r="M1833" s="181">
        <v>3.5205000000000002</v>
      </c>
      <c r="N1833" s="181">
        <v>3.4935999999999998</v>
      </c>
      <c r="O1833" s="181">
        <v>5.2081999999999997</v>
      </c>
      <c r="P1833" s="181"/>
      <c r="Q1833" s="181">
        <v>5.8295000000000003</v>
      </c>
      <c r="R1833" s="181">
        <v>4.1379000000000001</v>
      </c>
      <c r="S1833" s="124" t="s">
        <v>1905</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1428</v>
      </c>
      <c r="B1834" s="177" t="s">
        <v>1453</v>
      </c>
      <c r="C1834" s="177">
        <v>116424</v>
      </c>
      <c r="D1834" s="180"/>
      <c r="E1834" s="181"/>
      <c r="F1834" s="181"/>
      <c r="G1834" s="181"/>
      <c r="H1834" s="181"/>
      <c r="I1834" s="181"/>
      <c r="J1834" s="181"/>
      <c r="K1834" s="181"/>
      <c r="L1834" s="181"/>
      <c r="M1834" s="181"/>
      <c r="N1834" s="181"/>
      <c r="O1834" s="181"/>
      <c r="P1834" s="181"/>
      <c r="Q1834" s="181"/>
      <c r="R1834" s="181"/>
      <c r="S1834" s="124" t="s">
        <v>1905</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1428</v>
      </c>
      <c r="B1835" s="177" t="s">
        <v>1454</v>
      </c>
      <c r="C1835" s="177">
        <v>119143</v>
      </c>
      <c r="D1835" s="180"/>
      <c r="E1835" s="181"/>
      <c r="F1835" s="181"/>
      <c r="G1835" s="181"/>
      <c r="H1835" s="181"/>
      <c r="I1835" s="181"/>
      <c r="J1835" s="181"/>
      <c r="K1835" s="181"/>
      <c r="L1835" s="181"/>
      <c r="M1835" s="181"/>
      <c r="N1835" s="181"/>
      <c r="O1835" s="181"/>
      <c r="P1835" s="181"/>
      <c r="Q1835" s="181"/>
      <c r="R1835" s="181"/>
      <c r="S1835" s="124" t="s">
        <v>1905</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1428</v>
      </c>
      <c r="B1836" s="177" t="s">
        <v>1455</v>
      </c>
      <c r="C1836" s="177">
        <v>114359</v>
      </c>
      <c r="D1836" s="180">
        <v>44651</v>
      </c>
      <c r="E1836" s="181">
        <v>2198.0796</v>
      </c>
      <c r="F1836" s="181">
        <v>9.3330000000000002</v>
      </c>
      <c r="G1836" s="181">
        <v>6.6779000000000002</v>
      </c>
      <c r="H1836" s="181">
        <v>5.5875000000000004</v>
      </c>
      <c r="I1836" s="181">
        <v>4.8975</v>
      </c>
      <c r="J1836" s="181">
        <v>3.8925000000000001</v>
      </c>
      <c r="K1836" s="181">
        <v>3.6067</v>
      </c>
      <c r="L1836" s="181">
        <v>3.2444000000000002</v>
      </c>
      <c r="M1836" s="181">
        <v>3.2403</v>
      </c>
      <c r="N1836" s="181">
        <v>3.1976</v>
      </c>
      <c r="O1836" s="181">
        <v>4.806</v>
      </c>
      <c r="P1836" s="181">
        <v>5.7941000000000003</v>
      </c>
      <c r="Q1836" s="181">
        <v>7.2465999999999999</v>
      </c>
      <c r="R1836" s="181">
        <v>3.8439999999999999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1428</v>
      </c>
      <c r="B1837" s="177" t="s">
        <v>1456</v>
      </c>
      <c r="C1837" s="177">
        <v>120541</v>
      </c>
      <c r="D1837" s="180">
        <v>44651</v>
      </c>
      <c r="E1837" s="181">
        <v>2308.3933999999999</v>
      </c>
      <c r="F1837" s="181">
        <v>9.9832000000000001</v>
      </c>
      <c r="G1837" s="181">
        <v>7.3285</v>
      </c>
      <c r="H1837" s="181">
        <v>6.2389000000000001</v>
      </c>
      <c r="I1837" s="181">
        <v>5.5491000000000001</v>
      </c>
      <c r="J1837" s="181">
        <v>4.5450999999999997</v>
      </c>
      <c r="K1837" s="181">
        <v>4.2590000000000003</v>
      </c>
      <c r="L1837" s="181">
        <v>3.9020000000000001</v>
      </c>
      <c r="M1837" s="181">
        <v>3.9056000000000002</v>
      </c>
      <c r="N1837" s="181">
        <v>3.8689</v>
      </c>
      <c r="O1837" s="181">
        <v>5.444</v>
      </c>
      <c r="P1837" s="181">
        <v>6.3817000000000004</v>
      </c>
      <c r="Q1837" s="181">
        <v>7.5339</v>
      </c>
      <c r="R1837" s="181">
        <v>4.5201000000000002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1428</v>
      </c>
      <c r="B1838" s="177" t="s">
        <v>1457</v>
      </c>
      <c r="C1838" s="177">
        <v>104271</v>
      </c>
      <c r="D1838" s="180"/>
      <c r="E1838" s="181"/>
      <c r="F1838" s="181"/>
      <c r="G1838" s="181"/>
      <c r="H1838" s="181"/>
      <c r="I1838" s="181"/>
      <c r="J1838" s="181"/>
      <c r="K1838" s="181"/>
      <c r="L1838" s="181"/>
      <c r="M1838" s="181"/>
      <c r="N1838" s="181"/>
      <c r="O1838" s="181"/>
      <c r="P1838" s="181"/>
      <c r="Q1838" s="181"/>
      <c r="R1838" s="181"/>
      <c r="S1838" s="124" t="s">
        <v>1905</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1428</v>
      </c>
      <c r="B1839" s="177" t="s">
        <v>1458</v>
      </c>
      <c r="C1839" s="177">
        <v>120458</v>
      </c>
      <c r="D1839" s="180"/>
      <c r="E1839" s="181"/>
      <c r="F1839" s="181"/>
      <c r="G1839" s="181"/>
      <c r="H1839" s="181"/>
      <c r="I1839" s="181"/>
      <c r="J1839" s="181"/>
      <c r="K1839" s="181"/>
      <c r="L1839" s="181"/>
      <c r="M1839" s="181"/>
      <c r="N1839" s="181"/>
      <c r="O1839" s="181"/>
      <c r="P1839" s="181"/>
      <c r="Q1839" s="181"/>
      <c r="R1839" s="181"/>
      <c r="S1839" s="124" t="s">
        <v>1905</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1428</v>
      </c>
      <c r="B1840" s="177" t="s">
        <v>1459</v>
      </c>
      <c r="C1840" s="177">
        <v>102591</v>
      </c>
      <c r="D1840" s="180">
        <v>44651</v>
      </c>
      <c r="E1840" s="181">
        <v>34.89</v>
      </c>
      <c r="F1840" s="181">
        <v>10.0458</v>
      </c>
      <c r="G1840" s="181">
        <v>7.2576000000000001</v>
      </c>
      <c r="H1840" s="181">
        <v>7.2134</v>
      </c>
      <c r="I1840" s="181">
        <v>5.9466999999999999</v>
      </c>
      <c r="J1840" s="181">
        <v>4.5395000000000003</v>
      </c>
      <c r="K1840" s="181">
        <v>3.9506999999999999</v>
      </c>
      <c r="L1840" s="181">
        <v>3.5287999999999999</v>
      </c>
      <c r="M1840" s="181">
        <v>3.4998999999999998</v>
      </c>
      <c r="N1840" s="181">
        <v>3.4371999999999998</v>
      </c>
      <c r="O1840" s="181">
        <v>5.1905999999999999</v>
      </c>
      <c r="P1840" s="181">
        <v>6.0214999999999996</v>
      </c>
      <c r="Q1840" s="181">
        <v>7.3404999999999996</v>
      </c>
      <c r="R1840" s="181">
        <v>4.2657999999999996</v>
      </c>
      <c r="S1840" s="124" t="s">
        <v>1905</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1428</v>
      </c>
      <c r="B1841" s="177" t="s">
        <v>1460</v>
      </c>
      <c r="C1841" s="177">
        <v>119750</v>
      </c>
      <c r="D1841" s="180">
        <v>44651</v>
      </c>
      <c r="E1841" s="181">
        <v>36.030200000000001</v>
      </c>
      <c r="F1841" s="181">
        <v>10.4373</v>
      </c>
      <c r="G1841" s="181">
        <v>7.6702000000000004</v>
      </c>
      <c r="H1841" s="181">
        <v>7.6234000000000002</v>
      </c>
      <c r="I1841" s="181">
        <v>6.3615000000000004</v>
      </c>
      <c r="J1841" s="181">
        <v>4.952</v>
      </c>
      <c r="K1841" s="181">
        <v>4.3654000000000002</v>
      </c>
      <c r="L1841" s="181">
        <v>3.9601999999999999</v>
      </c>
      <c r="M1841" s="181">
        <v>3.9409999999999998</v>
      </c>
      <c r="N1841" s="181">
        <v>3.8849</v>
      </c>
      <c r="O1841" s="181">
        <v>5.6455000000000002</v>
      </c>
      <c r="P1841" s="181">
        <v>6.4466999999999999</v>
      </c>
      <c r="Q1841" s="181">
        <v>7.6094999999999997</v>
      </c>
      <c r="R1841" s="181">
        <v>4.7228000000000003</v>
      </c>
      <c r="S1841" s="124" t="s">
        <v>1905</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1428</v>
      </c>
      <c r="B1842" s="177" t="s">
        <v>1461</v>
      </c>
      <c r="C1842" s="177">
        <v>112423</v>
      </c>
      <c r="D1842" s="180">
        <v>44651</v>
      </c>
      <c r="E1842" s="181">
        <v>35.438099999999999</v>
      </c>
      <c r="F1842" s="181">
        <v>10.8178</v>
      </c>
      <c r="G1842" s="181">
        <v>7.3514999999999997</v>
      </c>
      <c r="H1842" s="181">
        <v>6.1134000000000004</v>
      </c>
      <c r="I1842" s="181">
        <v>5.0861999999999998</v>
      </c>
      <c r="J1842" s="181">
        <v>4.5526999999999997</v>
      </c>
      <c r="K1842" s="181">
        <v>3.9706999999999999</v>
      </c>
      <c r="L1842" s="181">
        <v>3.6644000000000001</v>
      </c>
      <c r="M1842" s="181">
        <v>3.5924999999999998</v>
      </c>
      <c r="N1842" s="181">
        <v>3.5287999999999999</v>
      </c>
      <c r="O1842" s="181">
        <v>5.0845000000000002</v>
      </c>
      <c r="P1842" s="181">
        <v>5.9337999999999997</v>
      </c>
      <c r="Q1842" s="181">
        <v>3.8294999999999999</v>
      </c>
      <c r="R1842" s="181">
        <v>4.1346999999999996</v>
      </c>
      <c r="S1842" s="124" t="s">
        <v>1905</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1428</v>
      </c>
      <c r="B1843" s="177" t="s">
        <v>1462</v>
      </c>
      <c r="C1843" s="177">
        <v>119849</v>
      </c>
      <c r="D1843" s="180">
        <v>44651</v>
      </c>
      <c r="E1843" s="181">
        <v>36.390700000000002</v>
      </c>
      <c r="F1843" s="181">
        <v>11.0364</v>
      </c>
      <c r="G1843" s="181">
        <v>7.4936999999999996</v>
      </c>
      <c r="H1843" s="181">
        <v>6.2690999999999999</v>
      </c>
      <c r="I1843" s="181">
        <v>5.2404999999999999</v>
      </c>
      <c r="J1843" s="181">
        <v>4.7134999999999998</v>
      </c>
      <c r="K1843" s="181">
        <v>4.1317000000000004</v>
      </c>
      <c r="L1843" s="181">
        <v>3.8273999999999999</v>
      </c>
      <c r="M1843" s="181">
        <v>3.7566999999999999</v>
      </c>
      <c r="N1843" s="181">
        <v>3.6945999999999999</v>
      </c>
      <c r="O1843" s="181">
        <v>5.3270999999999997</v>
      </c>
      <c r="P1843" s="181">
        <v>6.2248000000000001</v>
      </c>
      <c r="Q1843" s="181">
        <v>7.5396999999999998</v>
      </c>
      <c r="R1843" s="181">
        <v>4.3346</v>
      </c>
      <c r="S1843" s="124" t="s">
        <v>1905</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1428</v>
      </c>
      <c r="B1844" s="177" t="s">
        <v>1463</v>
      </c>
      <c r="C1844" s="177">
        <v>147772</v>
      </c>
      <c r="D1844" s="180">
        <v>44651</v>
      </c>
      <c r="E1844" s="181">
        <v>1095.92</v>
      </c>
      <c r="F1844" s="181">
        <v>5.0030999999999999</v>
      </c>
      <c r="G1844" s="181">
        <v>8.9213000000000005</v>
      </c>
      <c r="H1844" s="181">
        <v>5.1641000000000004</v>
      </c>
      <c r="I1844" s="181">
        <v>3.6473</v>
      </c>
      <c r="J1844" s="181">
        <v>3.6242999999999999</v>
      </c>
      <c r="K1844" s="181">
        <v>3.4392999999999998</v>
      </c>
      <c r="L1844" s="181">
        <v>3.3992</v>
      </c>
      <c r="M1844" s="181">
        <v>3.4361000000000002</v>
      </c>
      <c r="N1844" s="181">
        <v>3.4617</v>
      </c>
      <c r="O1844" s="181"/>
      <c r="P1844" s="181"/>
      <c r="Q1844" s="181">
        <v>3.9876</v>
      </c>
      <c r="R1844" s="181">
        <v>3.8157999999999999</v>
      </c>
      <c r="S1844" s="124" t="s">
        <v>1905</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1428</v>
      </c>
      <c r="B1845" s="177" t="s">
        <v>1464</v>
      </c>
      <c r="C1845" s="177">
        <v>147770</v>
      </c>
      <c r="D1845" s="180">
        <v>44651</v>
      </c>
      <c r="E1845" s="181">
        <v>1090.203</v>
      </c>
      <c r="F1845" s="181">
        <v>4.8017000000000003</v>
      </c>
      <c r="G1845" s="181">
        <v>8.7222000000000008</v>
      </c>
      <c r="H1845" s="181">
        <v>4.9630999999999998</v>
      </c>
      <c r="I1845" s="181">
        <v>3.4470000000000001</v>
      </c>
      <c r="J1845" s="181">
        <v>3.4228999999999998</v>
      </c>
      <c r="K1845" s="181">
        <v>3.2361</v>
      </c>
      <c r="L1845" s="181">
        <v>3.1968000000000001</v>
      </c>
      <c r="M1845" s="181">
        <v>3.2319</v>
      </c>
      <c r="N1845" s="181">
        <v>3.2614999999999998</v>
      </c>
      <c r="O1845" s="181"/>
      <c r="P1845" s="181"/>
      <c r="Q1845" s="181">
        <v>3.7557</v>
      </c>
      <c r="R1845" s="181">
        <v>3.5983999999999998</v>
      </c>
      <c r="S1845" s="124" t="s">
        <v>1905</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1428</v>
      </c>
      <c r="B1846" s="177" t="s">
        <v>1465</v>
      </c>
      <c r="C1846" s="177">
        <v>147731</v>
      </c>
      <c r="D1846" s="180">
        <v>44651</v>
      </c>
      <c r="E1846" s="181">
        <v>1129.6178</v>
      </c>
      <c r="F1846" s="181">
        <v>9.2985000000000007</v>
      </c>
      <c r="G1846" s="181">
        <v>6.8734000000000002</v>
      </c>
      <c r="H1846" s="181">
        <v>6.1798000000000002</v>
      </c>
      <c r="I1846" s="181">
        <v>5.1757999999999997</v>
      </c>
      <c r="J1846" s="181">
        <v>4.4885999999999999</v>
      </c>
      <c r="K1846" s="181">
        <v>4.0178000000000003</v>
      </c>
      <c r="L1846" s="181">
        <v>3.8475999999999999</v>
      </c>
      <c r="M1846" s="181">
        <v>3.8719999999999999</v>
      </c>
      <c r="N1846" s="181">
        <v>3.8757999999999999</v>
      </c>
      <c r="O1846" s="181"/>
      <c r="P1846" s="181"/>
      <c r="Q1846" s="181">
        <v>5.0903</v>
      </c>
      <c r="R1846" s="181">
        <v>4.5879000000000003</v>
      </c>
      <c r="S1846" s="124" t="s">
        <v>1905</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1428</v>
      </c>
      <c r="B1847" s="177" t="s">
        <v>1466</v>
      </c>
      <c r="C1847" s="177">
        <v>147734</v>
      </c>
      <c r="D1847" s="180">
        <v>44651</v>
      </c>
      <c r="E1847" s="181">
        <v>1118.0245</v>
      </c>
      <c r="F1847" s="181">
        <v>8.8820999999999994</v>
      </c>
      <c r="G1847" s="181">
        <v>6.4554999999999998</v>
      </c>
      <c r="H1847" s="181">
        <v>5.7601000000000004</v>
      </c>
      <c r="I1847" s="181">
        <v>4.7557</v>
      </c>
      <c r="J1847" s="181">
        <v>4.0670999999999999</v>
      </c>
      <c r="K1847" s="181">
        <v>3.5945</v>
      </c>
      <c r="L1847" s="181">
        <v>3.4245000000000001</v>
      </c>
      <c r="M1847" s="181">
        <v>3.4432999999999998</v>
      </c>
      <c r="N1847" s="181">
        <v>3.4426000000000001</v>
      </c>
      <c r="O1847" s="181"/>
      <c r="P1847" s="181"/>
      <c r="Q1847" s="181">
        <v>4.6496000000000004</v>
      </c>
      <c r="R1847" s="181">
        <v>4.1512000000000002</v>
      </c>
      <c r="S1847" s="124" t="s">
        <v>1905</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1428</v>
      </c>
      <c r="B1848" s="177" t="s">
        <v>1873</v>
      </c>
      <c r="C1848" s="177">
        <v>148529</v>
      </c>
      <c r="D1848" s="180">
        <v>44651</v>
      </c>
      <c r="E1848" s="181">
        <v>1057.1166000000001</v>
      </c>
      <c r="F1848" s="181">
        <v>6.5166000000000004</v>
      </c>
      <c r="G1848" s="181">
        <v>5.5373000000000001</v>
      </c>
      <c r="H1848" s="181">
        <v>5.3089000000000004</v>
      </c>
      <c r="I1848" s="181">
        <v>5.2088000000000001</v>
      </c>
      <c r="J1848" s="181">
        <v>4.6490999999999998</v>
      </c>
      <c r="K1848" s="181">
        <v>4.1204000000000001</v>
      </c>
      <c r="L1848" s="181">
        <v>3.9445999999999999</v>
      </c>
      <c r="M1848" s="181">
        <v>3.9178999999999999</v>
      </c>
      <c r="N1848" s="181">
        <v>3.8814000000000002</v>
      </c>
      <c r="O1848" s="181"/>
      <c r="P1848" s="181"/>
      <c r="Q1848" s="181">
        <v>3.8258000000000001</v>
      </c>
      <c r="R1848" s="181"/>
      <c r="S1848" s="124" t="s">
        <v>1905</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1428</v>
      </c>
      <c r="B1849" s="177" t="s">
        <v>1874</v>
      </c>
      <c r="C1849" s="177">
        <v>148530</v>
      </c>
      <c r="D1849" s="180">
        <v>44651</v>
      </c>
      <c r="E1849" s="181">
        <v>1053.5006000000001</v>
      </c>
      <c r="F1849" s="181">
        <v>6.3586999999999998</v>
      </c>
      <c r="G1849" s="181">
        <v>5.3841000000000001</v>
      </c>
      <c r="H1849" s="181">
        <v>5.16</v>
      </c>
      <c r="I1849" s="181">
        <v>5.0614999999999997</v>
      </c>
      <c r="J1849" s="181">
        <v>4.4862000000000002</v>
      </c>
      <c r="K1849" s="181">
        <v>3.9346999999999999</v>
      </c>
      <c r="L1849" s="181">
        <v>3.7437999999999998</v>
      </c>
      <c r="M1849" s="181">
        <v>3.7075</v>
      </c>
      <c r="N1849" s="181">
        <v>3.6638000000000002</v>
      </c>
      <c r="O1849" s="181"/>
      <c r="P1849" s="181"/>
      <c r="Q1849" s="181">
        <v>3.5855999999999999</v>
      </c>
      <c r="R1849" s="181"/>
      <c r="S1849" s="124" t="s">
        <v>1905</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1428</v>
      </c>
      <c r="B1850" s="177" t="s">
        <v>1467</v>
      </c>
      <c r="C1850" s="177">
        <v>124234</v>
      </c>
      <c r="D1850" s="180">
        <v>44651</v>
      </c>
      <c r="E1850" s="181">
        <v>14.4024</v>
      </c>
      <c r="F1850" s="181">
        <v>9.6328999999999994</v>
      </c>
      <c r="G1850" s="181">
        <v>6.8464999999999998</v>
      </c>
      <c r="H1850" s="181">
        <v>5.5814000000000004</v>
      </c>
      <c r="I1850" s="181">
        <v>4.9694000000000003</v>
      </c>
      <c r="J1850" s="181">
        <v>3.8466999999999998</v>
      </c>
      <c r="K1850" s="181">
        <v>3.3874</v>
      </c>
      <c r="L1850" s="181">
        <v>3.2101000000000002</v>
      </c>
      <c r="M1850" s="181">
        <v>3.3218000000000001</v>
      </c>
      <c r="N1850" s="181">
        <v>3.2452000000000001</v>
      </c>
      <c r="O1850" s="181">
        <v>4.2626999999999997</v>
      </c>
      <c r="P1850" s="181">
        <v>2.1238999999999999</v>
      </c>
      <c r="Q1850" s="181">
        <v>4.3487999999999998</v>
      </c>
      <c r="R1850" s="181">
        <v>3.4533999999999998</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1428</v>
      </c>
      <c r="B1851" s="177" t="s">
        <v>1468</v>
      </c>
      <c r="C1851" s="177">
        <v>124233</v>
      </c>
      <c r="D1851" s="180">
        <v>44651</v>
      </c>
      <c r="E1851" s="181">
        <v>13.880699999999999</v>
      </c>
      <c r="F1851" s="181">
        <v>8.9427000000000003</v>
      </c>
      <c r="G1851" s="181">
        <v>6.3141999999999996</v>
      </c>
      <c r="H1851" s="181">
        <v>5.0762</v>
      </c>
      <c r="I1851" s="181">
        <v>4.4591000000000003</v>
      </c>
      <c r="J1851" s="181">
        <v>3.3431000000000002</v>
      </c>
      <c r="K1851" s="181">
        <v>2.8896000000000002</v>
      </c>
      <c r="L1851" s="181">
        <v>2.6259000000000001</v>
      </c>
      <c r="M1851" s="181">
        <v>2.6575000000000002</v>
      </c>
      <c r="N1851" s="181">
        <v>2.5375000000000001</v>
      </c>
      <c r="O1851" s="181">
        <v>3.9533</v>
      </c>
      <c r="P1851" s="181">
        <v>1.7994000000000001</v>
      </c>
      <c r="Q1851" s="181">
        <v>3.9005000000000001</v>
      </c>
      <c r="R1851" s="181">
        <v>2.9929000000000001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1428</v>
      </c>
      <c r="B1852" s="177" t="s">
        <v>1922</v>
      </c>
      <c r="C1852" s="177">
        <v>119186</v>
      </c>
      <c r="D1852" s="180">
        <v>44651</v>
      </c>
      <c r="E1852" s="181">
        <v>2383.7404999999999</v>
      </c>
      <c r="F1852" s="181">
        <v>6.6098999999999997</v>
      </c>
      <c r="G1852" s="181">
        <v>4.4477000000000002</v>
      </c>
      <c r="H1852" s="181">
        <v>4.2609000000000004</v>
      </c>
      <c r="I1852" s="181">
        <v>3.774</v>
      </c>
      <c r="J1852" s="181">
        <v>3.6038999999999999</v>
      </c>
      <c r="K1852" s="181">
        <v>3.5004</v>
      </c>
      <c r="L1852" s="181">
        <v>3.1938</v>
      </c>
      <c r="M1852" s="181">
        <v>3.2290999999999999</v>
      </c>
      <c r="N1852" s="181">
        <v>3.1078000000000001</v>
      </c>
      <c r="O1852" s="181">
        <v>4.4747000000000003</v>
      </c>
      <c r="P1852" s="181">
        <v>5.5606</v>
      </c>
      <c r="Q1852" s="181">
        <v>7.07</v>
      </c>
      <c r="R1852" s="181">
        <v>3.4716999999999998</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1428</v>
      </c>
      <c r="B1853" s="177" t="s">
        <v>1923</v>
      </c>
      <c r="C1853" s="177">
        <v>112408</v>
      </c>
      <c r="D1853" s="180">
        <v>44651</v>
      </c>
      <c r="E1853" s="181">
        <v>2241.5018</v>
      </c>
      <c r="F1853" s="181">
        <v>5.6855000000000002</v>
      </c>
      <c r="G1853" s="181">
        <v>3.5253999999999999</v>
      </c>
      <c r="H1853" s="181">
        <v>3.3386999999999998</v>
      </c>
      <c r="I1853" s="181">
        <v>2.8511000000000002</v>
      </c>
      <c r="J1853" s="181">
        <v>2.6802000000000001</v>
      </c>
      <c r="K1853" s="181">
        <v>2.5728</v>
      </c>
      <c r="L1853" s="181">
        <v>2.2608999999999999</v>
      </c>
      <c r="M1853" s="181">
        <v>2.2898000000000001</v>
      </c>
      <c r="N1853" s="181">
        <v>2.1634000000000002</v>
      </c>
      <c r="O1853" s="181">
        <v>3.6101999999999999</v>
      </c>
      <c r="P1853" s="181">
        <v>4.7354000000000003</v>
      </c>
      <c r="Q1853" s="181">
        <v>6.8876999999999997</v>
      </c>
      <c r="R1853" s="181">
        <v>2.5413000000000001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1428</v>
      </c>
      <c r="B1854" s="177" t="s">
        <v>1469</v>
      </c>
      <c r="C1854" s="177">
        <v>143493</v>
      </c>
      <c r="D1854" s="180">
        <v>44651</v>
      </c>
      <c r="E1854" s="181">
        <v>3280.9560000000001</v>
      </c>
      <c r="F1854" s="181">
        <v>7.5063000000000004</v>
      </c>
      <c r="G1854" s="181">
        <v>5.7728000000000002</v>
      </c>
      <c r="H1854" s="181">
        <v>6.8872</v>
      </c>
      <c r="I1854" s="181">
        <v>5.9782000000000002</v>
      </c>
      <c r="J1854" s="181">
        <v>4.5808</v>
      </c>
      <c r="K1854" s="181">
        <v>4.2430000000000003</v>
      </c>
      <c r="L1854" s="181">
        <v>3.9578000000000002</v>
      </c>
      <c r="M1854" s="181">
        <v>7.3139000000000003</v>
      </c>
      <c r="N1854" s="181">
        <v>7.7106000000000003</v>
      </c>
      <c r="O1854" s="181">
        <v>4.0782999999999996</v>
      </c>
      <c r="P1854" s="181">
        <v>5.2172000000000001</v>
      </c>
      <c r="Q1854" s="181">
        <v>6.0187999999999997</v>
      </c>
      <c r="R1854" s="181">
        <v>6.3166000000000002</v>
      </c>
      <c r="S1854" s="124" t="s">
        <v>1905</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1428</v>
      </c>
      <c r="B1855" s="177" t="s">
        <v>1470</v>
      </c>
      <c r="C1855" s="177">
        <v>143494</v>
      </c>
      <c r="D1855" s="180">
        <v>44651</v>
      </c>
      <c r="E1855" s="181">
        <v>3529.1783</v>
      </c>
      <c r="F1855" s="181">
        <v>8.2860999999999994</v>
      </c>
      <c r="G1855" s="181">
        <v>6.5598999999999998</v>
      </c>
      <c r="H1855" s="181">
        <v>7.6816000000000004</v>
      </c>
      <c r="I1855" s="181">
        <v>6.7767999999999997</v>
      </c>
      <c r="J1855" s="181">
        <v>5.3819999999999997</v>
      </c>
      <c r="K1855" s="181">
        <v>5.0514000000000001</v>
      </c>
      <c r="L1855" s="181">
        <v>4.8049999999999997</v>
      </c>
      <c r="M1855" s="181">
        <v>8.2059999999999995</v>
      </c>
      <c r="N1855" s="181">
        <v>8.6174999999999997</v>
      </c>
      <c r="O1855" s="181">
        <v>4.9089</v>
      </c>
      <c r="P1855" s="181">
        <v>6.0929000000000002</v>
      </c>
      <c r="Q1855" s="181">
        <v>7.2046999999999999</v>
      </c>
      <c r="R1855" s="181">
        <v>7.1749000000000001</v>
      </c>
      <c r="S1855" s="124" t="s">
        <v>1905</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1428</v>
      </c>
      <c r="B1856" s="177" t="s">
        <v>1471</v>
      </c>
      <c r="C1856" s="177">
        <v>147674</v>
      </c>
      <c r="D1856" s="180"/>
      <c r="E1856" s="181"/>
      <c r="F1856" s="181"/>
      <c r="G1856" s="181"/>
      <c r="H1856" s="181"/>
      <c r="I1856" s="181"/>
      <c r="J1856" s="181"/>
      <c r="K1856" s="181"/>
      <c r="L1856" s="181"/>
      <c r="M1856" s="181"/>
      <c r="N1856" s="181"/>
      <c r="O1856" s="181"/>
      <c r="P1856" s="181"/>
      <c r="Q1856" s="181"/>
      <c r="R1856" s="181"/>
      <c r="S1856" s="124" t="s">
        <v>1905</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1428</v>
      </c>
      <c r="B1857" s="177" t="s">
        <v>1472</v>
      </c>
      <c r="C1857" s="177">
        <v>147675</v>
      </c>
      <c r="D1857" s="180"/>
      <c r="E1857" s="181"/>
      <c r="F1857" s="181"/>
      <c r="G1857" s="181"/>
      <c r="H1857" s="181"/>
      <c r="I1857" s="181"/>
      <c r="J1857" s="181"/>
      <c r="K1857" s="181"/>
      <c r="L1857" s="181"/>
      <c r="M1857" s="181"/>
      <c r="N1857" s="181"/>
      <c r="O1857" s="181"/>
      <c r="P1857" s="181"/>
      <c r="Q1857" s="181"/>
      <c r="R1857" s="181"/>
      <c r="S1857" s="124" t="s">
        <v>1905</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1428</v>
      </c>
      <c r="B1858" s="177" t="s">
        <v>1991</v>
      </c>
      <c r="C1858" s="177">
        <v>138343</v>
      </c>
      <c r="D1858" s="180">
        <v>44651</v>
      </c>
      <c r="E1858" s="181">
        <v>27.9693</v>
      </c>
      <c r="F1858" s="181">
        <v>7.5705999999999998</v>
      </c>
      <c r="G1858" s="181">
        <v>5.8753000000000002</v>
      </c>
      <c r="H1858" s="181">
        <v>5.2439</v>
      </c>
      <c r="I1858" s="181">
        <v>4.931</v>
      </c>
      <c r="J1858" s="181">
        <v>4.0255000000000001</v>
      </c>
      <c r="K1858" s="181">
        <v>3.6282000000000001</v>
      </c>
      <c r="L1858" s="181">
        <v>3.355</v>
      </c>
      <c r="M1858" s="181">
        <v>3.3759999999999999</v>
      </c>
      <c r="N1858" s="181">
        <v>3.3858999999999999</v>
      </c>
      <c r="O1858" s="181">
        <v>7.1040999999999999</v>
      </c>
      <c r="P1858" s="181">
        <v>7.2478999999999996</v>
      </c>
      <c r="Q1858" s="181">
        <v>7.7682000000000002</v>
      </c>
      <c r="R1858" s="181">
        <v>4.1214000000000004</v>
      </c>
      <c r="S1858" s="124" t="s">
        <v>1905</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1428</v>
      </c>
      <c r="B1859" s="177" t="s">
        <v>1992</v>
      </c>
      <c r="C1859" s="177">
        <v>138358</v>
      </c>
      <c r="D1859" s="180">
        <v>44651</v>
      </c>
      <c r="E1859" s="181">
        <v>28.646899999999999</v>
      </c>
      <c r="F1859" s="181">
        <v>8.0288000000000004</v>
      </c>
      <c r="G1859" s="181">
        <v>6.4165000000000001</v>
      </c>
      <c r="H1859" s="181">
        <v>5.8129</v>
      </c>
      <c r="I1859" s="181">
        <v>5.5086000000000004</v>
      </c>
      <c r="J1859" s="181">
        <v>4.6172000000000004</v>
      </c>
      <c r="K1859" s="181">
        <v>4.2153999999999998</v>
      </c>
      <c r="L1859" s="181">
        <v>3.8908999999999998</v>
      </c>
      <c r="M1859" s="181">
        <v>3.8919999999999999</v>
      </c>
      <c r="N1859" s="181">
        <v>3.8969999999999998</v>
      </c>
      <c r="O1859" s="181">
        <v>7.4374000000000002</v>
      </c>
      <c r="P1859" s="181">
        <v>7.5625</v>
      </c>
      <c r="Q1859" s="181">
        <v>8.3658000000000001</v>
      </c>
      <c r="R1859" s="181">
        <v>4.6219999999999999</v>
      </c>
      <c r="S1859" s="124" t="s">
        <v>1905</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1428</v>
      </c>
      <c r="B1860" s="177" t="s">
        <v>1473</v>
      </c>
      <c r="C1860" s="177">
        <v>119828</v>
      </c>
      <c r="D1860" s="180">
        <v>44651</v>
      </c>
      <c r="E1860" s="181">
        <v>4897.0747000000001</v>
      </c>
      <c r="F1860" s="181">
        <v>11.574400000000001</v>
      </c>
      <c r="G1860" s="181">
        <v>8.5284999999999993</v>
      </c>
      <c r="H1860" s="181">
        <v>6.4089</v>
      </c>
      <c r="I1860" s="181">
        <v>5.7691999999999997</v>
      </c>
      <c r="J1860" s="181">
        <v>4.8089000000000004</v>
      </c>
      <c r="K1860" s="181">
        <v>4.3002000000000002</v>
      </c>
      <c r="L1860" s="181">
        <v>3.8877999999999999</v>
      </c>
      <c r="M1860" s="181">
        <v>3.8346</v>
      </c>
      <c r="N1860" s="181">
        <v>3.7742</v>
      </c>
      <c r="O1860" s="181">
        <v>5.5065999999999997</v>
      </c>
      <c r="P1860" s="181">
        <v>6.3594999999999997</v>
      </c>
      <c r="Q1860" s="181">
        <v>7.3589000000000002</v>
      </c>
      <c r="R1860" s="181">
        <v>4.5553999999999997</v>
      </c>
      <c r="S1860" s="124" t="s">
        <v>1905</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1428</v>
      </c>
      <c r="B1861" s="177" t="s">
        <v>1474</v>
      </c>
      <c r="C1861" s="177">
        <v>100641</v>
      </c>
      <c r="D1861" s="180">
        <v>44651</v>
      </c>
      <c r="E1861" s="181">
        <v>4845.6508999999996</v>
      </c>
      <c r="F1861" s="181">
        <v>11.3942</v>
      </c>
      <c r="G1861" s="181">
        <v>8.3482000000000003</v>
      </c>
      <c r="H1861" s="181">
        <v>6.2286999999999999</v>
      </c>
      <c r="I1861" s="181">
        <v>5.6060999999999996</v>
      </c>
      <c r="J1861" s="181">
        <v>4.6356000000000002</v>
      </c>
      <c r="K1861" s="181">
        <v>4.1208</v>
      </c>
      <c r="L1861" s="181">
        <v>3.7054999999999998</v>
      </c>
      <c r="M1861" s="181">
        <v>3.65</v>
      </c>
      <c r="N1861" s="181">
        <v>3.5878000000000001</v>
      </c>
      <c r="O1861" s="181">
        <v>5.3293999999999997</v>
      </c>
      <c r="P1861" s="181">
        <v>6.202</v>
      </c>
      <c r="Q1861" s="181">
        <v>7.1398999999999999</v>
      </c>
      <c r="R1861" s="181">
        <v>4.3718000000000004</v>
      </c>
      <c r="S1861" s="124" t="s">
        <v>1905</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1428</v>
      </c>
      <c r="B1862" s="177" t="s">
        <v>1971</v>
      </c>
      <c r="C1862" s="177">
        <v>149535</v>
      </c>
      <c r="D1862" s="180">
        <v>44651</v>
      </c>
      <c r="E1862" s="181">
        <v>2236.2242000000001</v>
      </c>
      <c r="F1862" s="181">
        <v>8.2233000000000001</v>
      </c>
      <c r="G1862" s="181">
        <v>4.9438000000000004</v>
      </c>
      <c r="H1862" s="181">
        <v>4.03</v>
      </c>
      <c r="I1862" s="181">
        <v>3.6463000000000001</v>
      </c>
      <c r="J1862" s="181">
        <v>3.1522999999999999</v>
      </c>
      <c r="K1862" s="181">
        <v>2.8260000000000001</v>
      </c>
      <c r="L1862" s="181">
        <v>2.7397999999999998</v>
      </c>
      <c r="M1862" s="181">
        <v>2.7338</v>
      </c>
      <c r="N1862" s="181">
        <v>2.7589000000000001</v>
      </c>
      <c r="O1862" s="181">
        <v>4.0144000000000002</v>
      </c>
      <c r="P1862" s="181">
        <v>3.887</v>
      </c>
      <c r="Q1862" s="181">
        <v>5.8036000000000003</v>
      </c>
      <c r="R1862" s="181">
        <v>3.1004</v>
      </c>
      <c r="S1862" s="124" t="s">
        <v>1905</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1428</v>
      </c>
      <c r="B1863" s="177" t="s">
        <v>1972</v>
      </c>
      <c r="C1863" s="177">
        <v>149539</v>
      </c>
      <c r="D1863" s="180">
        <v>44651</v>
      </c>
      <c r="E1863" s="181">
        <v>2343.7089000000001</v>
      </c>
      <c r="F1863" s="181">
        <v>9.4946000000000002</v>
      </c>
      <c r="G1863" s="181">
        <v>6.2118000000000002</v>
      </c>
      <c r="H1863" s="181">
        <v>5.2961999999999998</v>
      </c>
      <c r="I1863" s="181">
        <v>4.9119000000000002</v>
      </c>
      <c r="J1863" s="181">
        <v>4.4192999999999998</v>
      </c>
      <c r="K1863" s="181">
        <v>4.0643000000000002</v>
      </c>
      <c r="L1863" s="181">
        <v>3.7675999999999998</v>
      </c>
      <c r="M1863" s="181">
        <v>3.6945000000000001</v>
      </c>
      <c r="N1863" s="181">
        <v>3.6947999999999999</v>
      </c>
      <c r="O1863" s="181">
        <v>4.9027000000000003</v>
      </c>
      <c r="P1863" s="181">
        <v>4.7804000000000002</v>
      </c>
      <c r="Q1863" s="181">
        <v>6.7042999999999999</v>
      </c>
      <c r="R1863" s="181">
        <v>3.9963000000000002</v>
      </c>
      <c r="S1863" s="124" t="s">
        <v>1905</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1428</v>
      </c>
      <c r="B1864" s="177" t="s">
        <v>1475</v>
      </c>
      <c r="C1864" s="177">
        <v>147440</v>
      </c>
      <c r="D1864" s="180"/>
      <c r="E1864" s="181"/>
      <c r="F1864" s="181"/>
      <c r="G1864" s="181"/>
      <c r="H1864" s="181"/>
      <c r="I1864" s="181"/>
      <c r="J1864" s="181"/>
      <c r="K1864" s="181"/>
      <c r="L1864" s="181"/>
      <c r="M1864" s="181"/>
      <c r="N1864" s="181"/>
      <c r="O1864" s="181"/>
      <c r="P1864" s="181"/>
      <c r="Q1864" s="181"/>
      <c r="R1864" s="181"/>
      <c r="S1864" s="124" t="s">
        <v>1905</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1428</v>
      </c>
      <c r="B1865" s="177" t="s">
        <v>1476</v>
      </c>
      <c r="C1865" s="177">
        <v>147425</v>
      </c>
      <c r="D1865" s="180"/>
      <c r="E1865" s="181"/>
      <c r="F1865" s="181"/>
      <c r="G1865" s="181"/>
      <c r="H1865" s="181"/>
      <c r="I1865" s="181"/>
      <c r="J1865" s="181"/>
      <c r="K1865" s="181"/>
      <c r="L1865" s="181"/>
      <c r="M1865" s="181"/>
      <c r="N1865" s="181"/>
      <c r="O1865" s="181"/>
      <c r="P1865" s="181"/>
      <c r="Q1865" s="181"/>
      <c r="R1865" s="181"/>
      <c r="S1865" s="124" t="s">
        <v>1905</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1428</v>
      </c>
      <c r="B1866" s="177" t="s">
        <v>1477</v>
      </c>
      <c r="C1866" s="177">
        <v>146075</v>
      </c>
      <c r="D1866" s="180">
        <v>44651</v>
      </c>
      <c r="E1866" s="181">
        <v>11.906000000000001</v>
      </c>
      <c r="F1866" s="181">
        <v>9.5061</v>
      </c>
      <c r="G1866" s="181">
        <v>8.1806000000000001</v>
      </c>
      <c r="H1866" s="181">
        <v>6.6654</v>
      </c>
      <c r="I1866" s="181">
        <v>5.9698000000000002</v>
      </c>
      <c r="J1866" s="181">
        <v>4.7062999999999997</v>
      </c>
      <c r="K1866" s="181">
        <v>4.4074999999999998</v>
      </c>
      <c r="L1866" s="181">
        <v>4.1064999999999996</v>
      </c>
      <c r="M1866" s="181">
        <v>4.1284999999999998</v>
      </c>
      <c r="N1866" s="181">
        <v>4.0944000000000003</v>
      </c>
      <c r="O1866" s="181">
        <v>5.4306999999999999</v>
      </c>
      <c r="P1866" s="181"/>
      <c r="Q1866" s="181">
        <v>5.6228999999999996</v>
      </c>
      <c r="R1866" s="181">
        <v>4.5651000000000002</v>
      </c>
      <c r="S1866" s="124" t="s">
        <v>1905</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1428</v>
      </c>
      <c r="B1867" s="177" t="s">
        <v>1478</v>
      </c>
      <c r="C1867" s="177">
        <v>146070</v>
      </c>
      <c r="D1867" s="180">
        <v>44651</v>
      </c>
      <c r="E1867" s="181">
        <v>11.638299999999999</v>
      </c>
      <c r="F1867" s="181">
        <v>8.7835000000000001</v>
      </c>
      <c r="G1867" s="181">
        <v>7.3221999999999996</v>
      </c>
      <c r="H1867" s="181">
        <v>5.8757999999999999</v>
      </c>
      <c r="I1867" s="181">
        <v>5.2074999999999996</v>
      </c>
      <c r="J1867" s="181">
        <v>3.9283000000000001</v>
      </c>
      <c r="K1867" s="181">
        <v>3.6318999999999999</v>
      </c>
      <c r="L1867" s="181">
        <v>3.3302</v>
      </c>
      <c r="M1867" s="181">
        <v>3.3344</v>
      </c>
      <c r="N1867" s="181">
        <v>3.3065000000000002</v>
      </c>
      <c r="O1867" s="181">
        <v>4.6699000000000002</v>
      </c>
      <c r="P1867" s="181"/>
      <c r="Q1867" s="181">
        <v>4.8723999999999998</v>
      </c>
      <c r="R1867" s="181">
        <v>3.7864</v>
      </c>
      <c r="S1867" s="124" t="s">
        <v>1905</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1428</v>
      </c>
      <c r="B1868" s="177" t="s">
        <v>1479</v>
      </c>
      <c r="C1868" s="177">
        <v>120746</v>
      </c>
      <c r="D1868" s="180">
        <v>44651</v>
      </c>
      <c r="E1868" s="181">
        <v>3646.2094000000002</v>
      </c>
      <c r="F1868" s="181">
        <v>10.909599999999999</v>
      </c>
      <c r="G1868" s="181">
        <v>7.5659000000000001</v>
      </c>
      <c r="H1868" s="181">
        <v>6.3041999999999998</v>
      </c>
      <c r="I1868" s="181">
        <v>5.7055999999999996</v>
      </c>
      <c r="J1868" s="181">
        <v>4.8465999999999996</v>
      </c>
      <c r="K1868" s="181">
        <v>4.2241999999999997</v>
      </c>
      <c r="L1868" s="181">
        <v>4.1543999999999999</v>
      </c>
      <c r="M1868" s="181">
        <v>7.7092999999999998</v>
      </c>
      <c r="N1868" s="181">
        <v>6.8015999999999996</v>
      </c>
      <c r="O1868" s="181">
        <v>5.1087999999999996</v>
      </c>
      <c r="P1868" s="181">
        <v>6.0477999999999996</v>
      </c>
      <c r="Q1868" s="181">
        <v>7.6265000000000001</v>
      </c>
      <c r="R1868" s="181">
        <v>6.1584000000000003</v>
      </c>
      <c r="S1868" s="124" t="s">
        <v>1905</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1428</v>
      </c>
      <c r="B1869" s="177" t="s">
        <v>1480</v>
      </c>
      <c r="C1869" s="177">
        <v>102532</v>
      </c>
      <c r="D1869" s="180">
        <v>44651</v>
      </c>
      <c r="E1869" s="181">
        <v>3460.7536</v>
      </c>
      <c r="F1869" s="181">
        <v>10.3293</v>
      </c>
      <c r="G1869" s="181">
        <v>6.9852999999999996</v>
      </c>
      <c r="H1869" s="181">
        <v>5.7233999999999998</v>
      </c>
      <c r="I1869" s="181">
        <v>5.1243999999999996</v>
      </c>
      <c r="J1869" s="181">
        <v>4.2643000000000004</v>
      </c>
      <c r="K1869" s="181">
        <v>3.6381000000000001</v>
      </c>
      <c r="L1869" s="181">
        <v>3.5642999999999998</v>
      </c>
      <c r="M1869" s="181">
        <v>7.1097000000000001</v>
      </c>
      <c r="N1869" s="181">
        <v>6.1927000000000003</v>
      </c>
      <c r="O1869" s="181">
        <v>4.5297000000000001</v>
      </c>
      <c r="P1869" s="181">
        <v>5.4404000000000003</v>
      </c>
      <c r="Q1869" s="181">
        <v>6.9024999999999999</v>
      </c>
      <c r="R1869" s="181">
        <v>5.5831999999999997</v>
      </c>
      <c r="S1869" s="124" t="s">
        <v>1905</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1428</v>
      </c>
      <c r="B1870" s="177" t="s">
        <v>1983</v>
      </c>
      <c r="C1870" s="177">
        <v>147311</v>
      </c>
      <c r="D1870" s="180">
        <v>44651</v>
      </c>
      <c r="E1870" s="181">
        <v>1138.5428999999999</v>
      </c>
      <c r="F1870" s="181">
        <v>7.3685</v>
      </c>
      <c r="G1870" s="181">
        <v>5.1989000000000001</v>
      </c>
      <c r="H1870" s="181">
        <v>4.2736999999999998</v>
      </c>
      <c r="I1870" s="181">
        <v>3.6901000000000002</v>
      </c>
      <c r="J1870" s="181">
        <v>3.8254000000000001</v>
      </c>
      <c r="K1870" s="181">
        <v>3.6053000000000002</v>
      </c>
      <c r="L1870" s="181">
        <v>3.3134999999999999</v>
      </c>
      <c r="M1870" s="181">
        <v>4.1783999999999999</v>
      </c>
      <c r="N1870" s="181">
        <v>3.9001999999999999</v>
      </c>
      <c r="O1870" s="181"/>
      <c r="P1870" s="181"/>
      <c r="Q1870" s="181">
        <v>4.7099000000000002</v>
      </c>
      <c r="R1870" s="181">
        <v>4.0365000000000002</v>
      </c>
      <c r="S1870" s="124" t="s">
        <v>1905</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1428</v>
      </c>
      <c r="B1871" s="177" t="s">
        <v>1984</v>
      </c>
      <c r="C1871" s="177">
        <v>147307</v>
      </c>
      <c r="D1871" s="180">
        <v>44651</v>
      </c>
      <c r="E1871" s="181">
        <v>1121.5441000000001</v>
      </c>
      <c r="F1871" s="181">
        <v>6.6792999999999996</v>
      </c>
      <c r="G1871" s="181">
        <v>4.5091000000000001</v>
      </c>
      <c r="H1871" s="181">
        <v>3.5832999999999999</v>
      </c>
      <c r="I1871" s="181">
        <v>2.9988999999999999</v>
      </c>
      <c r="J1871" s="181">
        <v>3.1320000000000001</v>
      </c>
      <c r="K1871" s="181">
        <v>2.9315000000000002</v>
      </c>
      <c r="L1871" s="181">
        <v>2.7216999999999998</v>
      </c>
      <c r="M1871" s="181">
        <v>3.6072000000000002</v>
      </c>
      <c r="N1871" s="181">
        <v>3.3391000000000002</v>
      </c>
      <c r="O1871" s="181"/>
      <c r="P1871" s="181"/>
      <c r="Q1871" s="181">
        <v>4.1527000000000003</v>
      </c>
      <c r="R1871" s="181">
        <v>3.4963000000000002</v>
      </c>
      <c r="S1871" s="124" t="s">
        <v>1905</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9.3290109090909077</v>
      </c>
      <c r="G1872" s="183">
        <v>7.0099690909090908</v>
      </c>
      <c r="H1872" s="183">
        <v>6.0092036363636367</v>
      </c>
      <c r="I1872" s="183">
        <v>6.6151363636363625</v>
      </c>
      <c r="J1872" s="183">
        <v>5.1151345454545458</v>
      </c>
      <c r="K1872" s="183">
        <v>4.2761236363636357</v>
      </c>
      <c r="L1872" s="183">
        <v>4.0631509090909086</v>
      </c>
      <c r="M1872" s="183">
        <v>4.3529909090909094</v>
      </c>
      <c r="N1872" s="183">
        <v>4.2527763636363645</v>
      </c>
      <c r="O1872" s="183">
        <v>5.3683955555555558</v>
      </c>
      <c r="P1872" s="183">
        <v>5.9006971428571413</v>
      </c>
      <c r="Q1872" s="183">
        <v>6.3614399999999982</v>
      </c>
      <c r="R1872" s="183">
        <v>4.61567358490566</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9.4946000000000002</v>
      </c>
      <c r="G1873" s="183">
        <v>6.8734000000000002</v>
      </c>
      <c r="H1873" s="183">
        <v>5.8129</v>
      </c>
      <c r="I1873" s="183">
        <v>5.2088000000000001</v>
      </c>
      <c r="J1873" s="183">
        <v>4.5034000000000001</v>
      </c>
      <c r="K1873" s="183">
        <v>3.9506999999999999</v>
      </c>
      <c r="L1873" s="183">
        <v>3.7054999999999998</v>
      </c>
      <c r="M1873" s="183">
        <v>3.7566999999999999</v>
      </c>
      <c r="N1873" s="183">
        <v>3.6947999999999999</v>
      </c>
      <c r="O1873" s="183">
        <v>5.2081999999999997</v>
      </c>
      <c r="P1873" s="183">
        <v>6.0477999999999996</v>
      </c>
      <c r="Q1873" s="183">
        <v>6.8876999999999997</v>
      </c>
      <c r="R1873" s="183">
        <v>4.3108000000000004</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44651</v>
      </c>
      <c r="E1876" s="181">
        <v>70.405699999999996</v>
      </c>
      <c r="F1876" s="181">
        <v>0.20780000000000001</v>
      </c>
      <c r="G1876" s="181">
        <v>1.3844000000000001</v>
      </c>
      <c r="H1876" s="181">
        <v>0.82469999999999999</v>
      </c>
      <c r="I1876" s="181">
        <v>1.4734</v>
      </c>
      <c r="J1876" s="181">
        <v>5.1002000000000001</v>
      </c>
      <c r="K1876" s="181">
        <v>-2.1789999999999998</v>
      </c>
      <c r="L1876" s="181">
        <v>-4.2819000000000003</v>
      </c>
      <c r="M1876" s="181">
        <v>5.0804999999999998</v>
      </c>
      <c r="N1876" s="181">
        <v>19.113099999999999</v>
      </c>
      <c r="O1876" s="181">
        <v>10.411899999999999</v>
      </c>
      <c r="P1876" s="181">
        <v>6.4775</v>
      </c>
      <c r="Q1876" s="181">
        <v>14.937200000000001</v>
      </c>
      <c r="R1876" s="181">
        <v>47.671500000000002</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44651</v>
      </c>
      <c r="E1877" s="181">
        <v>77.007900000000006</v>
      </c>
      <c r="F1877" s="181">
        <v>0.2094</v>
      </c>
      <c r="G1877" s="181">
        <v>1.3892</v>
      </c>
      <c r="H1877" s="181">
        <v>0.83789999999999998</v>
      </c>
      <c r="I1877" s="181">
        <v>1.5058</v>
      </c>
      <c r="J1877" s="181">
        <v>5.1814</v>
      </c>
      <c r="K1877" s="181">
        <v>-1.9644999999999999</v>
      </c>
      <c r="L1877" s="181">
        <v>-3.8553000000000002</v>
      </c>
      <c r="M1877" s="181">
        <v>5.798</v>
      </c>
      <c r="N1877" s="181">
        <v>20.2166</v>
      </c>
      <c r="O1877" s="181">
        <v>11.555999999999999</v>
      </c>
      <c r="P1877" s="181">
        <v>7.6592000000000002</v>
      </c>
      <c r="Q1877" s="181">
        <v>16.7136</v>
      </c>
      <c r="R1877" s="181">
        <v>49.131399999999999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1875</v>
      </c>
      <c r="C1878" s="177">
        <v>148595</v>
      </c>
      <c r="D1878" s="180">
        <v>44651</v>
      </c>
      <c r="E1878" s="181">
        <v>13.231</v>
      </c>
      <c r="F1878" s="181">
        <v>-1.5100000000000001E-2</v>
      </c>
      <c r="G1878" s="181">
        <v>0.64659999999999995</v>
      </c>
      <c r="H1878" s="181">
        <v>0.23480000000000001</v>
      </c>
      <c r="I1878" s="181">
        <v>2.3041999999999998</v>
      </c>
      <c r="J1878" s="181">
        <v>3.9110999999999998</v>
      </c>
      <c r="K1878" s="181">
        <v>-2.8060999999999998</v>
      </c>
      <c r="L1878" s="181">
        <v>-0.7873</v>
      </c>
      <c r="M1878" s="181">
        <v>5.3590999999999998</v>
      </c>
      <c r="N1878" s="181">
        <v>19.445699999999999</v>
      </c>
      <c r="O1878" s="181"/>
      <c r="P1878" s="181"/>
      <c r="Q1878" s="181">
        <v>23.947600000000001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1876</v>
      </c>
      <c r="C1879" s="177">
        <v>148594</v>
      </c>
      <c r="D1879" s="180">
        <v>44651</v>
      </c>
      <c r="E1879" s="181">
        <v>13.1</v>
      </c>
      <c r="F1879" s="181">
        <v>-1.5299999999999999E-2</v>
      </c>
      <c r="G1879" s="181">
        <v>0.63759999999999994</v>
      </c>
      <c r="H1879" s="181">
        <v>0.2142</v>
      </c>
      <c r="I1879" s="181">
        <v>2.2717999999999998</v>
      </c>
      <c r="J1879" s="181">
        <v>3.8445999999999998</v>
      </c>
      <c r="K1879" s="181">
        <v>-2.9845000000000002</v>
      </c>
      <c r="L1879" s="181">
        <v>-1.1694</v>
      </c>
      <c r="M1879" s="181">
        <v>4.7580999999999998</v>
      </c>
      <c r="N1879" s="181">
        <v>18.5413</v>
      </c>
      <c r="O1879" s="181"/>
      <c r="P1879" s="181"/>
      <c r="Q1879" s="181">
        <v>23.005500000000001</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44651</v>
      </c>
      <c r="E1880" s="181">
        <v>431.78699999999998</v>
      </c>
      <c r="F1880" s="181">
        <v>1.0200000000000001E-2</v>
      </c>
      <c r="G1880" s="181">
        <v>1.5628</v>
      </c>
      <c r="H1880" s="181">
        <v>1.5566</v>
      </c>
      <c r="I1880" s="181">
        <v>1.0688</v>
      </c>
      <c r="J1880" s="181">
        <v>3.6052</v>
      </c>
      <c r="K1880" s="181">
        <v>-1.4554</v>
      </c>
      <c r="L1880" s="181">
        <v>0.45440000000000003</v>
      </c>
      <c r="M1880" s="181">
        <v>12.4809</v>
      </c>
      <c r="N1880" s="181">
        <v>23.6815</v>
      </c>
      <c r="O1880" s="181">
        <v>12.5441</v>
      </c>
      <c r="P1880" s="181">
        <v>11.6919</v>
      </c>
      <c r="Q1880" s="181">
        <v>14.2966</v>
      </c>
      <c r="R1880" s="181">
        <v>48.337499999999999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44651</v>
      </c>
      <c r="E1881" s="181">
        <v>468.65199999999999</v>
      </c>
      <c r="F1881" s="181">
        <v>1.32E-2</v>
      </c>
      <c r="G1881" s="181">
        <v>1.5717000000000001</v>
      </c>
      <c r="H1881" s="181">
        <v>1.5781000000000001</v>
      </c>
      <c r="I1881" s="181">
        <v>1.1129</v>
      </c>
      <c r="J1881" s="181">
        <v>3.6958000000000002</v>
      </c>
      <c r="K1881" s="181">
        <v>-1.2258</v>
      </c>
      <c r="L1881" s="181">
        <v>0.93840000000000001</v>
      </c>
      <c r="M1881" s="181">
        <v>13.279199999999999</v>
      </c>
      <c r="N1881" s="181">
        <v>24.856300000000001</v>
      </c>
      <c r="O1881" s="181">
        <v>13.587199999999999</v>
      </c>
      <c r="P1881" s="181">
        <v>12.856299999999999</v>
      </c>
      <c r="Q1881" s="181">
        <v>16.205500000000001</v>
      </c>
      <c r="R1881" s="181">
        <v>49.727400000000003</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44651</v>
      </c>
      <c r="E1882" s="181">
        <v>253.53</v>
      </c>
      <c r="F1882" s="181">
        <v>3.95E-2</v>
      </c>
      <c r="G1882" s="181">
        <v>0.24510000000000001</v>
      </c>
      <c r="H1882" s="181">
        <v>0.48749999999999999</v>
      </c>
      <c r="I1882" s="181">
        <v>0.67510000000000003</v>
      </c>
      <c r="J1882" s="181">
        <v>2.8102</v>
      </c>
      <c r="K1882" s="181">
        <v>4.8338000000000001</v>
      </c>
      <c r="L1882" s="181">
        <v>3.5238999999999998</v>
      </c>
      <c r="M1882" s="181">
        <v>18.195799999999998</v>
      </c>
      <c r="N1882" s="181">
        <v>31.614999999999998</v>
      </c>
      <c r="O1882" s="181">
        <v>20.097000000000001</v>
      </c>
      <c r="P1882" s="181">
        <v>14.0604</v>
      </c>
      <c r="Q1882" s="181">
        <v>20.122900000000001</v>
      </c>
      <c r="R1882" s="181">
        <v>54.858899999999998</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44651</v>
      </c>
      <c r="E1883" s="181">
        <v>273.76</v>
      </c>
      <c r="F1883" s="181">
        <v>4.3900000000000002E-2</v>
      </c>
      <c r="G1883" s="181">
        <v>0.25269999999999998</v>
      </c>
      <c r="H1883" s="181">
        <v>0.503</v>
      </c>
      <c r="I1883" s="181">
        <v>0.7026</v>
      </c>
      <c r="J1883" s="181">
        <v>2.8632</v>
      </c>
      <c r="K1883" s="181">
        <v>4.9974999999999996</v>
      </c>
      <c r="L1883" s="181">
        <v>3.8424999999999998</v>
      </c>
      <c r="M1883" s="181">
        <v>18.726700000000001</v>
      </c>
      <c r="N1883" s="181">
        <v>32.379100000000001</v>
      </c>
      <c r="O1883" s="181">
        <v>20.765999999999998</v>
      </c>
      <c r="P1883" s="181">
        <v>14.8779</v>
      </c>
      <c r="Q1883" s="181">
        <v>18.258299999999998</v>
      </c>
      <c r="R1883" s="181">
        <v>55.724600000000002</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44651</v>
      </c>
      <c r="E1884" s="181">
        <v>16.52</v>
      </c>
      <c r="F1884" s="181">
        <v>-0.18129999999999999</v>
      </c>
      <c r="G1884" s="181">
        <v>1.5366</v>
      </c>
      <c r="H1884" s="181">
        <v>1.7241</v>
      </c>
      <c r="I1884" s="181">
        <v>1.3496999999999999</v>
      </c>
      <c r="J1884" s="181">
        <v>3.0568</v>
      </c>
      <c r="K1884" s="181">
        <v>0.67030000000000001</v>
      </c>
      <c r="L1884" s="181">
        <v>0.85470000000000002</v>
      </c>
      <c r="M1884" s="181">
        <v>11.3208</v>
      </c>
      <c r="N1884" s="181">
        <v>22.825299999999999</v>
      </c>
      <c r="O1884" s="181">
        <v>15.9299</v>
      </c>
      <c r="P1884" s="181"/>
      <c r="Q1884" s="181">
        <v>14.9023</v>
      </c>
      <c r="R1884" s="181">
        <v>45.906300000000002</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44651</v>
      </c>
      <c r="E1885" s="181">
        <v>15.85</v>
      </c>
      <c r="F1885" s="181">
        <v>-0.126</v>
      </c>
      <c r="G1885" s="181">
        <v>1.5375000000000001</v>
      </c>
      <c r="H1885" s="181">
        <v>1.7330000000000001</v>
      </c>
      <c r="I1885" s="181">
        <v>1.3427</v>
      </c>
      <c r="J1885" s="181">
        <v>2.9889999999999999</v>
      </c>
      <c r="K1885" s="181">
        <v>0.44359999999999999</v>
      </c>
      <c r="L1885" s="181">
        <v>0.38</v>
      </c>
      <c r="M1885" s="181">
        <v>10.607100000000001</v>
      </c>
      <c r="N1885" s="181">
        <v>21.8294</v>
      </c>
      <c r="O1885" s="181">
        <v>14.8888</v>
      </c>
      <c r="P1885" s="181"/>
      <c r="Q1885" s="181">
        <v>13.593400000000001</v>
      </c>
      <c r="R1885" s="181">
        <v>44.795099999999998</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44651</v>
      </c>
      <c r="E1886" s="181">
        <v>96.64</v>
      </c>
      <c r="F1886" s="181">
        <v>0.13469999999999999</v>
      </c>
      <c r="G1886" s="181">
        <v>1.8228</v>
      </c>
      <c r="H1886" s="181">
        <v>1.3104</v>
      </c>
      <c r="I1886" s="181">
        <v>1.3317000000000001</v>
      </c>
      <c r="J1886" s="181">
        <v>4.2278000000000002</v>
      </c>
      <c r="K1886" s="181">
        <v>-1.7886</v>
      </c>
      <c r="L1886" s="181">
        <v>5.8025000000000002</v>
      </c>
      <c r="M1886" s="181">
        <v>17.5669</v>
      </c>
      <c r="N1886" s="181">
        <v>38.057099999999998</v>
      </c>
      <c r="O1886" s="181">
        <v>20.532299999999999</v>
      </c>
      <c r="P1886" s="181">
        <v>16.096900000000002</v>
      </c>
      <c r="Q1886" s="181">
        <v>17.4148</v>
      </c>
      <c r="R1886" s="181">
        <v>73.618799999999993</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44651</v>
      </c>
      <c r="E1887" s="181">
        <v>88.32</v>
      </c>
      <c r="F1887" s="181">
        <v>0.1361</v>
      </c>
      <c r="G1887" s="181">
        <v>1.8214999999999999</v>
      </c>
      <c r="H1887" s="181">
        <v>1.296</v>
      </c>
      <c r="I1887" s="181">
        <v>1.296</v>
      </c>
      <c r="J1887" s="181">
        <v>4.1387</v>
      </c>
      <c r="K1887" s="181">
        <v>-2.0516999999999999</v>
      </c>
      <c r="L1887" s="181">
        <v>5.2305000000000001</v>
      </c>
      <c r="M1887" s="181">
        <v>16.609500000000001</v>
      </c>
      <c r="N1887" s="181">
        <v>36.570300000000003</v>
      </c>
      <c r="O1887" s="181">
        <v>19.231999999999999</v>
      </c>
      <c r="P1887" s="181">
        <v>14.8201</v>
      </c>
      <c r="Q1887" s="181">
        <v>16.740200000000002</v>
      </c>
      <c r="R1887" s="181">
        <v>71.724000000000004</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44651</v>
      </c>
      <c r="E1888" s="181">
        <v>19.0745</v>
      </c>
      <c r="F1888" s="181">
        <v>9.0800000000000006E-2</v>
      </c>
      <c r="G1888" s="181">
        <v>1.5363</v>
      </c>
      <c r="H1888" s="181">
        <v>1.4758</v>
      </c>
      <c r="I1888" s="181">
        <v>0.75429999999999997</v>
      </c>
      <c r="J1888" s="181">
        <v>2.5009000000000001</v>
      </c>
      <c r="K1888" s="181">
        <v>-1.0448</v>
      </c>
      <c r="L1888" s="181">
        <v>-0.45040000000000002</v>
      </c>
      <c r="M1888" s="181">
        <v>9.9357000000000006</v>
      </c>
      <c r="N1888" s="181">
        <v>21.027999999999999</v>
      </c>
      <c r="O1888" s="181">
        <v>14.4056</v>
      </c>
      <c r="P1888" s="181">
        <v>7.6863000000000001</v>
      </c>
      <c r="Q1888" s="181">
        <v>10.3331</v>
      </c>
      <c r="R1888" s="181">
        <v>41.299599999999998</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44651</v>
      </c>
      <c r="E1889" s="181">
        <v>16.803000000000001</v>
      </c>
      <c r="F1889" s="181">
        <v>8.5800000000000001E-2</v>
      </c>
      <c r="G1889" s="181">
        <v>1.5206999999999999</v>
      </c>
      <c r="H1889" s="181">
        <v>1.4403999999999999</v>
      </c>
      <c r="I1889" s="181">
        <v>0.68430000000000002</v>
      </c>
      <c r="J1889" s="181">
        <v>2.3418999999999999</v>
      </c>
      <c r="K1889" s="181">
        <v>-1.4833000000000001</v>
      </c>
      <c r="L1889" s="181">
        <v>-1.3358000000000001</v>
      </c>
      <c r="M1889" s="181">
        <v>8.4749999999999996</v>
      </c>
      <c r="N1889" s="181">
        <v>18.886099999999999</v>
      </c>
      <c r="O1889" s="181">
        <v>12.283099999999999</v>
      </c>
      <c r="P1889" s="181">
        <v>5.7675999999999998</v>
      </c>
      <c r="Q1889" s="181">
        <v>8.2232000000000003</v>
      </c>
      <c r="R1889" s="181">
        <v>38.386000000000003</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44651</v>
      </c>
      <c r="E1890" s="181">
        <v>410.76388010050601</v>
      </c>
      <c r="F1890" s="181">
        <v>-5.9999999999999995E-4</v>
      </c>
      <c r="G1890" s="181">
        <v>1.2771999999999999</v>
      </c>
      <c r="H1890" s="181">
        <v>0.75749999999999995</v>
      </c>
      <c r="I1890" s="181">
        <v>0.96379999999999999</v>
      </c>
      <c r="J1890" s="181">
        <v>2.8355000000000001</v>
      </c>
      <c r="K1890" s="181">
        <v>-1.696</v>
      </c>
      <c r="L1890" s="181">
        <v>-6.7900000000000002E-2</v>
      </c>
      <c r="M1890" s="181">
        <v>11.1378</v>
      </c>
      <c r="N1890" s="181">
        <v>21.3858</v>
      </c>
      <c r="O1890" s="181">
        <v>16.167999999999999</v>
      </c>
      <c r="P1890" s="181">
        <v>12.9072</v>
      </c>
      <c r="Q1890" s="181">
        <v>16.1313</v>
      </c>
      <c r="R1890" s="181">
        <v>45.819800000000001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44651</v>
      </c>
      <c r="E1891" s="181">
        <v>55.374699999999997</v>
      </c>
      <c r="F1891" s="181">
        <v>-2.5000000000000001E-3</v>
      </c>
      <c r="G1891" s="181">
        <v>1.2787999999999999</v>
      </c>
      <c r="H1891" s="181">
        <v>0.76590000000000003</v>
      </c>
      <c r="I1891" s="181">
        <v>0.98419999999999996</v>
      </c>
      <c r="J1891" s="181">
        <v>2.8639000000000001</v>
      </c>
      <c r="K1891" s="181">
        <v>-1.5430999999999999</v>
      </c>
      <c r="L1891" s="181">
        <v>0.25130000000000002</v>
      </c>
      <c r="M1891" s="181">
        <v>11.6754</v>
      </c>
      <c r="N1891" s="181">
        <v>22.1709</v>
      </c>
      <c r="O1891" s="181">
        <v>16.922899999999998</v>
      </c>
      <c r="P1891" s="181">
        <v>13.6419</v>
      </c>
      <c r="Q1891" s="181">
        <v>15.602</v>
      </c>
      <c r="R1891" s="181">
        <v>46.767000000000003</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44651</v>
      </c>
      <c r="E1892" s="181">
        <v>62.365000000000002</v>
      </c>
      <c r="F1892" s="181">
        <v>0.18629999999999999</v>
      </c>
      <c r="G1892" s="181">
        <v>1.7357</v>
      </c>
      <c r="H1892" s="181">
        <v>1.3734999999999999</v>
      </c>
      <c r="I1892" s="181">
        <v>1.5717000000000001</v>
      </c>
      <c r="J1892" s="181">
        <v>4.1586999999999996</v>
      </c>
      <c r="K1892" s="181">
        <v>-0.62619999999999998</v>
      </c>
      <c r="L1892" s="181">
        <v>1.6295999999999999</v>
      </c>
      <c r="M1892" s="181">
        <v>13.954499999999999</v>
      </c>
      <c r="N1892" s="181">
        <v>27.517499999999998</v>
      </c>
      <c r="O1892" s="181">
        <v>17.976199999999999</v>
      </c>
      <c r="P1892" s="181">
        <v>13.428000000000001</v>
      </c>
      <c r="Q1892" s="181">
        <v>19.208200000000001</v>
      </c>
      <c r="R1892" s="181">
        <v>54.095500000000001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44651</v>
      </c>
      <c r="E1893" s="181">
        <v>57.67</v>
      </c>
      <c r="F1893" s="181">
        <v>0.18240000000000001</v>
      </c>
      <c r="G1893" s="181">
        <v>1.7269000000000001</v>
      </c>
      <c r="H1893" s="181">
        <v>1.355</v>
      </c>
      <c r="I1893" s="181">
        <v>1.5353000000000001</v>
      </c>
      <c r="J1893" s="181">
        <v>4.0731000000000002</v>
      </c>
      <c r="K1893" s="181">
        <v>-0.85780000000000001</v>
      </c>
      <c r="L1893" s="181">
        <v>1.147</v>
      </c>
      <c r="M1893" s="181">
        <v>13.136100000000001</v>
      </c>
      <c r="N1893" s="181">
        <v>26.294799999999999</v>
      </c>
      <c r="O1893" s="181">
        <v>16.845600000000001</v>
      </c>
      <c r="P1893" s="181">
        <v>12.3728</v>
      </c>
      <c r="Q1893" s="181">
        <v>15.399900000000001</v>
      </c>
      <c r="R1893" s="181">
        <v>52.622</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44651</v>
      </c>
      <c r="E1894" s="181">
        <v>123.10890000000001</v>
      </c>
      <c r="F1894" s="181">
        <v>0.1217</v>
      </c>
      <c r="G1894" s="181">
        <v>1.7051000000000001</v>
      </c>
      <c r="H1894" s="181">
        <v>1.4596</v>
      </c>
      <c r="I1894" s="181">
        <v>1.2509999999999999</v>
      </c>
      <c r="J1894" s="181">
        <v>4.3765000000000001</v>
      </c>
      <c r="K1894" s="181">
        <v>0.98070000000000002</v>
      </c>
      <c r="L1894" s="181">
        <v>0.90600000000000003</v>
      </c>
      <c r="M1894" s="181">
        <v>13.379799999999999</v>
      </c>
      <c r="N1894" s="181">
        <v>27.633800000000001</v>
      </c>
      <c r="O1894" s="181">
        <v>18.248699999999999</v>
      </c>
      <c r="P1894" s="181">
        <v>14.8371</v>
      </c>
      <c r="Q1894" s="181">
        <v>16.094999999999999</v>
      </c>
      <c r="R1894" s="181">
        <v>52.559699999999999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44651</v>
      </c>
      <c r="E1895" s="181">
        <v>131.63759999999999</v>
      </c>
      <c r="F1895" s="181">
        <v>0.1235</v>
      </c>
      <c r="G1895" s="181">
        <v>1.7112000000000001</v>
      </c>
      <c r="H1895" s="181">
        <v>1.4736</v>
      </c>
      <c r="I1895" s="181">
        <v>1.2775000000000001</v>
      </c>
      <c r="J1895" s="181">
        <v>4.4390999999999998</v>
      </c>
      <c r="K1895" s="181">
        <v>1.1540999999999999</v>
      </c>
      <c r="L1895" s="181">
        <v>1.2568999999999999</v>
      </c>
      <c r="M1895" s="181">
        <v>13.949299999999999</v>
      </c>
      <c r="N1895" s="181">
        <v>28.4756</v>
      </c>
      <c r="O1895" s="181">
        <v>19.014600000000002</v>
      </c>
      <c r="P1895" s="181">
        <v>15.6282</v>
      </c>
      <c r="Q1895" s="181">
        <v>15.6409</v>
      </c>
      <c r="R1895" s="181">
        <v>53.539700000000003</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44651</v>
      </c>
      <c r="E1896" s="181">
        <v>76.099999999999994</v>
      </c>
      <c r="F1896" s="181">
        <v>1.3100000000000001E-2</v>
      </c>
      <c r="G1896" s="181">
        <v>1.1027</v>
      </c>
      <c r="H1896" s="181">
        <v>0.86150000000000004</v>
      </c>
      <c r="I1896" s="181">
        <v>0.48859999999999998</v>
      </c>
      <c r="J1896" s="181">
        <v>3.2284000000000002</v>
      </c>
      <c r="K1896" s="181">
        <v>-0.32740000000000002</v>
      </c>
      <c r="L1896" s="181">
        <v>-2.2605</v>
      </c>
      <c r="M1896" s="181">
        <v>4.4898999999999996</v>
      </c>
      <c r="N1896" s="181">
        <v>13.905099999999999</v>
      </c>
      <c r="O1896" s="181">
        <v>10.779199999999999</v>
      </c>
      <c r="P1896" s="181">
        <v>9.4361999999999995</v>
      </c>
      <c r="Q1896" s="181">
        <v>13.4697</v>
      </c>
      <c r="R1896" s="181">
        <v>43.549799999999998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44651</v>
      </c>
      <c r="E1897" s="181">
        <v>74.69</v>
      </c>
      <c r="F1897" s="181">
        <v>1.34E-2</v>
      </c>
      <c r="G1897" s="181">
        <v>1.0964</v>
      </c>
      <c r="H1897" s="181">
        <v>0.85070000000000001</v>
      </c>
      <c r="I1897" s="181">
        <v>0.4708</v>
      </c>
      <c r="J1897" s="181">
        <v>3.1772</v>
      </c>
      <c r="K1897" s="181">
        <v>-0.45319999999999999</v>
      </c>
      <c r="L1897" s="181">
        <v>-2.5062000000000002</v>
      </c>
      <c r="M1897" s="181">
        <v>4.0831</v>
      </c>
      <c r="N1897" s="181">
        <v>13.3384</v>
      </c>
      <c r="O1897" s="181">
        <v>10.223800000000001</v>
      </c>
      <c r="P1897" s="181">
        <v>9.0277999999999992</v>
      </c>
      <c r="Q1897" s="181">
        <v>13.142899999999999</v>
      </c>
      <c r="R1897" s="181">
        <v>42.8339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44651</v>
      </c>
      <c r="E1898" s="181">
        <v>195.29939999999999</v>
      </c>
      <c r="F1898" s="181">
        <v>0.19800000000000001</v>
      </c>
      <c r="G1898" s="181">
        <v>1.7498</v>
      </c>
      <c r="H1898" s="181">
        <v>1.2108000000000001</v>
      </c>
      <c r="I1898" s="181">
        <v>0.84299999999999997</v>
      </c>
      <c r="J1898" s="181">
        <v>4.2530999999999999</v>
      </c>
      <c r="K1898" s="181">
        <v>-1.696</v>
      </c>
      <c r="L1898" s="181">
        <v>-0.35170000000000001</v>
      </c>
      <c r="M1898" s="181">
        <v>11.3329</v>
      </c>
      <c r="N1898" s="181">
        <v>18.8962</v>
      </c>
      <c r="O1898" s="181">
        <v>12.9678</v>
      </c>
      <c r="P1898" s="181">
        <v>10.7332</v>
      </c>
      <c r="Q1898" s="181">
        <v>18.210699999999999</v>
      </c>
      <c r="R1898" s="181">
        <v>40.971400000000003</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44651</v>
      </c>
      <c r="E1899" s="181">
        <v>212.83949999999999</v>
      </c>
      <c r="F1899" s="181">
        <v>0.19969999999999999</v>
      </c>
      <c r="G1899" s="181">
        <v>1.7574000000000001</v>
      </c>
      <c r="H1899" s="181">
        <v>1.2249000000000001</v>
      </c>
      <c r="I1899" s="181">
        <v>0.87629999999999997</v>
      </c>
      <c r="J1899" s="181">
        <v>4.3390000000000004</v>
      </c>
      <c r="K1899" s="181">
        <v>-1.4482999999999999</v>
      </c>
      <c r="L1899" s="181">
        <v>0.15509999999999999</v>
      </c>
      <c r="M1899" s="181">
        <v>12.211</v>
      </c>
      <c r="N1899" s="181">
        <v>20.147300000000001</v>
      </c>
      <c r="O1899" s="181">
        <v>14.3979</v>
      </c>
      <c r="P1899" s="181">
        <v>12.075200000000001</v>
      </c>
      <c r="Q1899" s="181">
        <v>16.770399999999999</v>
      </c>
      <c r="R1899" s="181">
        <v>42.572499999999998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44651</v>
      </c>
      <c r="E1904" s="181">
        <v>398.41609999999997</v>
      </c>
      <c r="F1904" s="181">
        <v>0.33410000000000001</v>
      </c>
      <c r="G1904" s="181">
        <v>1.3131999999999999</v>
      </c>
      <c r="H1904" s="181">
        <v>1.2888999999999999</v>
      </c>
      <c r="I1904" s="181">
        <v>0.68069999999999997</v>
      </c>
      <c r="J1904" s="181">
        <v>2.5314999999999999</v>
      </c>
      <c r="K1904" s="181">
        <v>1.9301999999999999</v>
      </c>
      <c r="L1904" s="181">
        <v>0.85260000000000002</v>
      </c>
      <c r="M1904" s="181">
        <v>12.428599999999999</v>
      </c>
      <c r="N1904" s="181">
        <v>26.371099999999998</v>
      </c>
      <c r="O1904" s="181">
        <v>15.2089</v>
      </c>
      <c r="P1904" s="181">
        <v>11.487500000000001</v>
      </c>
      <c r="Q1904" s="181">
        <v>17.2864</v>
      </c>
      <c r="R1904" s="181">
        <v>57.4621</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44651</v>
      </c>
      <c r="E1905" s="181">
        <v>427.52109999999999</v>
      </c>
      <c r="F1905" s="181">
        <v>0.33679999999999999</v>
      </c>
      <c r="G1905" s="181">
        <v>1.3214999999999999</v>
      </c>
      <c r="H1905" s="181">
        <v>1.3079000000000001</v>
      </c>
      <c r="I1905" s="181">
        <v>0.71870000000000001</v>
      </c>
      <c r="J1905" s="181">
        <v>2.6154999999999999</v>
      </c>
      <c r="K1905" s="181">
        <v>2.1640999999999999</v>
      </c>
      <c r="L1905" s="181">
        <v>1.3049999999999999</v>
      </c>
      <c r="M1905" s="181">
        <v>13.1669</v>
      </c>
      <c r="N1905" s="181">
        <v>27.4758</v>
      </c>
      <c r="O1905" s="181">
        <v>16.256799999999998</v>
      </c>
      <c r="P1905" s="181">
        <v>12.441000000000001</v>
      </c>
      <c r="Q1905" s="181">
        <v>14.128</v>
      </c>
      <c r="R1905" s="181">
        <v>58.910400000000003</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44651</v>
      </c>
      <c r="E1906" s="181">
        <v>17.149999999999999</v>
      </c>
      <c r="F1906" s="181">
        <v>-5.8299999999999998E-2</v>
      </c>
      <c r="G1906" s="181">
        <v>1.2995000000000001</v>
      </c>
      <c r="H1906" s="181">
        <v>1.5394000000000001</v>
      </c>
      <c r="I1906" s="181">
        <v>1.2995000000000001</v>
      </c>
      <c r="J1906" s="181">
        <v>4.4458000000000002</v>
      </c>
      <c r="K1906" s="181">
        <v>0.1168</v>
      </c>
      <c r="L1906" s="181">
        <v>0.29239999999999999</v>
      </c>
      <c r="M1906" s="181">
        <v>13.052099999999999</v>
      </c>
      <c r="N1906" s="181">
        <v>23.737400000000001</v>
      </c>
      <c r="O1906" s="181">
        <v>17.0151</v>
      </c>
      <c r="P1906" s="181"/>
      <c r="Q1906" s="181">
        <v>17.6386</v>
      </c>
      <c r="R1906" s="181">
        <v>48.091000000000001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44651</v>
      </c>
      <c r="E1907" s="181">
        <v>16.71</v>
      </c>
      <c r="F1907" s="181">
        <v>-0.1195</v>
      </c>
      <c r="G1907" s="181">
        <v>1.2726999999999999</v>
      </c>
      <c r="H1907" s="181">
        <v>1.4572000000000001</v>
      </c>
      <c r="I1907" s="181">
        <v>1.2114</v>
      </c>
      <c r="J1907" s="181">
        <v>4.3071000000000002</v>
      </c>
      <c r="K1907" s="181">
        <v>-0.1792</v>
      </c>
      <c r="L1907" s="181">
        <v>-0.1195</v>
      </c>
      <c r="M1907" s="181">
        <v>12.373900000000001</v>
      </c>
      <c r="N1907" s="181">
        <v>22.7774</v>
      </c>
      <c r="O1907" s="181">
        <v>16.116900000000001</v>
      </c>
      <c r="P1907" s="181"/>
      <c r="Q1907" s="181">
        <v>16.721399999999999</v>
      </c>
      <c r="R1907" s="181">
        <v>47.122700000000002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44651</v>
      </c>
      <c r="E1908" s="181">
        <v>105.66459999999999</v>
      </c>
      <c r="F1908" s="181">
        <v>0.158</v>
      </c>
      <c r="G1908" s="181">
        <v>1.46</v>
      </c>
      <c r="H1908" s="181">
        <v>1.4085000000000001</v>
      </c>
      <c r="I1908" s="181">
        <v>0.90959999999999996</v>
      </c>
      <c r="J1908" s="181">
        <v>3.2578999999999998</v>
      </c>
      <c r="K1908" s="181">
        <v>-1.08</v>
      </c>
      <c r="L1908" s="181">
        <v>-1.1435</v>
      </c>
      <c r="M1908" s="181">
        <v>8.9329000000000001</v>
      </c>
      <c r="N1908" s="181">
        <v>20.0748</v>
      </c>
      <c r="O1908" s="181">
        <v>17.6738</v>
      </c>
      <c r="P1908" s="181">
        <v>14.7014</v>
      </c>
      <c r="Q1908" s="181">
        <v>13.652100000000001</v>
      </c>
      <c r="R1908" s="181">
        <v>45.960799999999999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44651</v>
      </c>
      <c r="E1909" s="181">
        <v>98.830200000000005</v>
      </c>
      <c r="F1909" s="181">
        <v>0.156</v>
      </c>
      <c r="G1909" s="181">
        <v>1.4531000000000001</v>
      </c>
      <c r="H1909" s="181">
        <v>1.3942000000000001</v>
      </c>
      <c r="I1909" s="181">
        <v>0.88139999999999996</v>
      </c>
      <c r="J1909" s="181">
        <v>3.1918000000000002</v>
      </c>
      <c r="K1909" s="181">
        <v>-1.2599</v>
      </c>
      <c r="L1909" s="181">
        <v>-1.5089999999999999</v>
      </c>
      <c r="M1909" s="181">
        <v>8.3376999999999999</v>
      </c>
      <c r="N1909" s="181">
        <v>19.215199999999999</v>
      </c>
      <c r="O1909" s="181">
        <v>16.886399999999998</v>
      </c>
      <c r="P1909" s="181">
        <v>13.893700000000001</v>
      </c>
      <c r="Q1909" s="181">
        <v>14.696400000000001</v>
      </c>
      <c r="R1909" s="181">
        <v>44.956699999999998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8.2526666666666665E-2</v>
      </c>
      <c r="G1910" s="183">
        <v>1.357556666666667</v>
      </c>
      <c r="H1910" s="183">
        <v>1.1648533333333333</v>
      </c>
      <c r="I1910" s="183">
        <v>1.1278933333333334</v>
      </c>
      <c r="J1910" s="183">
        <v>3.6120299999999999</v>
      </c>
      <c r="K1910" s="183">
        <v>-0.42865666666666663</v>
      </c>
      <c r="L1910" s="183">
        <v>0.29948000000000002</v>
      </c>
      <c r="M1910" s="183">
        <v>11.194506666666665</v>
      </c>
      <c r="N1910" s="183">
        <v>23.615396666666665</v>
      </c>
      <c r="O1910" s="183">
        <v>15.676303571428567</v>
      </c>
      <c r="P1910" s="183">
        <v>12.025220833333334</v>
      </c>
      <c r="Q1910" s="183">
        <v>16.082936666666665</v>
      </c>
      <c r="R1910" s="183">
        <v>49.964860714285706</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8.8300000000000003E-2</v>
      </c>
      <c r="G1911" s="183">
        <v>1.45655</v>
      </c>
      <c r="H1911" s="183">
        <v>1.30915</v>
      </c>
      <c r="I1911" s="183">
        <v>1.0908500000000001</v>
      </c>
      <c r="J1911" s="183">
        <v>3.6505000000000001</v>
      </c>
      <c r="K1911" s="183">
        <v>-1.0624</v>
      </c>
      <c r="L1911" s="183">
        <v>0.27185000000000004</v>
      </c>
      <c r="M1911" s="183">
        <v>11.943200000000001</v>
      </c>
      <c r="N1911" s="183">
        <v>22.474150000000002</v>
      </c>
      <c r="O1911" s="183">
        <v>16.14245</v>
      </c>
      <c r="P1911" s="183">
        <v>12.64865</v>
      </c>
      <c r="Q1911" s="183">
        <v>16.113149999999997</v>
      </c>
      <c r="R1911" s="183">
        <v>47.881250000000001</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1196</v>
      </c>
      <c r="B8" s="64">
        <f>VLOOKUP($A8,'Return Data'!$B$7:$R$2292,3,0)</f>
        <v>44651</v>
      </c>
      <c r="C8" s="65">
        <f>VLOOKUP($A8,'Return Data'!$B$7:$R$2292,4,0)</f>
        <v>30.154599999999999</v>
      </c>
      <c r="D8" s="65">
        <f>VLOOKUP($A8,'Return Data'!$B$7:$R$2292,10,0)</f>
        <v>-3.1896</v>
      </c>
      <c r="E8" s="66">
        <f t="shared" ref="E8:E16" si="0">RANK(D8,D$8:D$16,0)</f>
        <v>9</v>
      </c>
      <c r="F8" s="65">
        <f>VLOOKUP($A8,'Return Data'!$B$7:$R$2292,11,0)</f>
        <v>-1.6014999999999999</v>
      </c>
      <c r="G8" s="66">
        <f t="shared" ref="G8:G16" si="1">RANK(F8,F$8:F$16,0)</f>
        <v>9</v>
      </c>
      <c r="H8" s="65">
        <f>VLOOKUP($A8,'Return Data'!$B$7:$R$2292,12,0)</f>
        <v>8.6460000000000008</v>
      </c>
      <c r="I8" s="66">
        <f t="shared" ref="I8:I16" si="2">RANK(H8,H$8:H$16,0)</f>
        <v>5</v>
      </c>
      <c r="J8" s="65">
        <f>VLOOKUP($A8,'Return Data'!$B$7:$R$2292,13,0)</f>
        <v>17.555800000000001</v>
      </c>
      <c r="K8" s="66">
        <f t="shared" ref="K8:K16" si="3">RANK(J8,J$8:J$16,0)</f>
        <v>4</v>
      </c>
      <c r="L8" s="65">
        <f>VLOOKUP($A8,'Return Data'!$B$7:$R$2292,17,0)</f>
        <v>31.190100000000001</v>
      </c>
      <c r="M8" s="66">
        <f t="shared" ref="M8:M14" si="4">RANK(L8,L$8:L$16,0)</f>
        <v>4</v>
      </c>
      <c r="N8" s="65">
        <f>VLOOKUP($A8,'Return Data'!$B$7:$R$2292,14,0)</f>
        <v>16.507899999999999</v>
      </c>
      <c r="O8" s="66">
        <f t="shared" ref="O8:O14" si="5">RANK(N8,N$8:N$16,0)</f>
        <v>3</v>
      </c>
      <c r="P8" s="65">
        <f>VLOOKUP($A8,'Return Data'!$B$7:$R$2292,15,0)</f>
        <v>12.4199</v>
      </c>
      <c r="Q8" s="66">
        <f t="shared" ref="Q8:Q14" si="6">RANK(P8,P$8:P$16,0)</f>
        <v>3</v>
      </c>
      <c r="R8" s="65">
        <f>VLOOKUP($A8,'Return Data'!$B$7:$R$2292,16,0)</f>
        <v>9.9725999999999999</v>
      </c>
      <c r="S8" s="67">
        <f t="shared" ref="S8:S16" si="7">RANK(R8,R$8:R$16,0)</f>
        <v>5</v>
      </c>
    </row>
    <row r="9" spans="1:20" x14ac:dyDescent="0.3">
      <c r="A9" s="63" t="s">
        <v>1197</v>
      </c>
      <c r="B9" s="64">
        <f>VLOOKUP($A9,'Return Data'!$B$7:$R$2292,3,0)</f>
        <v>44651</v>
      </c>
      <c r="C9" s="65">
        <f>VLOOKUP($A9,'Return Data'!$B$7:$R$2292,4,0)</f>
        <v>47.47</v>
      </c>
      <c r="D9" s="65">
        <f>VLOOKUP($A9,'Return Data'!$B$7:$R$2292,10,0)</f>
        <v>-0.7319</v>
      </c>
      <c r="E9" s="66">
        <f t="shared" si="0"/>
        <v>7</v>
      </c>
      <c r="F9" s="65">
        <f>VLOOKUP($A9,'Return Data'!$B$7:$R$2292,11,0)</f>
        <v>1.4402999999999999</v>
      </c>
      <c r="G9" s="66">
        <f t="shared" si="1"/>
        <v>5</v>
      </c>
      <c r="H9" s="65">
        <f>VLOOKUP($A9,'Return Data'!$B$7:$R$2292,12,0)</f>
        <v>7.6832000000000003</v>
      </c>
      <c r="I9" s="66">
        <f t="shared" si="2"/>
        <v>6</v>
      </c>
      <c r="J9" s="65">
        <f>VLOOKUP($A9,'Return Data'!$B$7:$R$2292,13,0)</f>
        <v>15.662000000000001</v>
      </c>
      <c r="K9" s="66">
        <f t="shared" si="3"/>
        <v>6</v>
      </c>
      <c r="L9" s="65">
        <f>VLOOKUP($A9,'Return Data'!$B$7:$R$2292,17,0)</f>
        <v>31.6358</v>
      </c>
      <c r="M9" s="66">
        <f t="shared" si="4"/>
        <v>3</v>
      </c>
      <c r="N9" s="65">
        <f>VLOOKUP($A9,'Return Data'!$B$7:$R$2292,14,0)</f>
        <v>13.6814</v>
      </c>
      <c r="O9" s="66">
        <f t="shared" si="5"/>
        <v>4</v>
      </c>
      <c r="P9" s="65">
        <f>VLOOKUP($A9,'Return Data'!$B$7:$R$2292,15,0)</f>
        <v>10.324400000000001</v>
      </c>
      <c r="Q9" s="66">
        <f t="shared" si="6"/>
        <v>4</v>
      </c>
      <c r="R9" s="65">
        <f>VLOOKUP($A9,'Return Data'!$B$7:$R$2292,16,0)</f>
        <v>9.8181999999999992</v>
      </c>
      <c r="S9" s="67">
        <f t="shared" si="7"/>
        <v>6</v>
      </c>
    </row>
    <row r="10" spans="1:20" x14ac:dyDescent="0.3">
      <c r="A10" s="63" t="s">
        <v>1199</v>
      </c>
      <c r="B10" s="64">
        <f>VLOOKUP($A10,'Return Data'!$B$7:$R$2292,3,0)</f>
        <v>44651</v>
      </c>
      <c r="C10" s="65">
        <f>VLOOKUP($A10,'Return Data'!$B$7:$R$2292,4,0)</f>
        <v>434.08640000000003</v>
      </c>
      <c r="D10" s="65">
        <f>VLOOKUP($A10,'Return Data'!$B$7:$R$2292,10,0)</f>
        <v>5.7019000000000002</v>
      </c>
      <c r="E10" s="66">
        <f t="shared" si="0"/>
        <v>2</v>
      </c>
      <c r="F10" s="65">
        <f>VLOOKUP($A10,'Return Data'!$B$7:$R$2292,11,0)</f>
        <v>6.4180999999999999</v>
      </c>
      <c r="G10" s="66">
        <f t="shared" si="1"/>
        <v>2</v>
      </c>
      <c r="H10" s="65">
        <f>VLOOKUP($A10,'Return Data'!$B$7:$R$2292,12,0)</f>
        <v>20.142700000000001</v>
      </c>
      <c r="I10" s="66">
        <f t="shared" si="2"/>
        <v>1</v>
      </c>
      <c r="J10" s="65">
        <f>VLOOKUP($A10,'Return Data'!$B$7:$R$2292,13,0)</f>
        <v>31.0977</v>
      </c>
      <c r="K10" s="66">
        <f t="shared" si="3"/>
        <v>2</v>
      </c>
      <c r="L10" s="65">
        <f>VLOOKUP($A10,'Return Data'!$B$7:$R$2292,17,0)</f>
        <v>43.432099999999998</v>
      </c>
      <c r="M10" s="66">
        <f t="shared" si="4"/>
        <v>2</v>
      </c>
      <c r="N10" s="65">
        <f>VLOOKUP($A10,'Return Data'!$B$7:$R$2292,14,0)</f>
        <v>17.425000000000001</v>
      </c>
      <c r="O10" s="66">
        <f t="shared" si="5"/>
        <v>2</v>
      </c>
      <c r="P10" s="65">
        <f>VLOOKUP($A10,'Return Data'!$B$7:$R$2292,15,0)</f>
        <v>13.514099999999999</v>
      </c>
      <c r="Q10" s="66">
        <f t="shared" si="6"/>
        <v>2</v>
      </c>
      <c r="R10" s="65">
        <f>VLOOKUP($A10,'Return Data'!$B$7:$R$2292,16,0)</f>
        <v>21.420500000000001</v>
      </c>
      <c r="S10" s="67">
        <f t="shared" si="7"/>
        <v>2</v>
      </c>
    </row>
    <row r="11" spans="1:20" x14ac:dyDescent="0.3">
      <c r="A11" s="63" t="s">
        <v>1978</v>
      </c>
      <c r="B11" s="64">
        <f>VLOOKUP($A11,'Return Data'!$B$7:$R$2292,3,0)</f>
        <v>44651</v>
      </c>
      <c r="C11" s="65">
        <f>VLOOKUP($A11,'Return Data'!$B$7:$R$2292,4,0)</f>
        <v>25.318899999999999</v>
      </c>
      <c r="D11" s="65">
        <f>VLOOKUP($A11,'Return Data'!$B$7:$R$2292,10,0)</f>
        <v>-1.1863999999999999</v>
      </c>
      <c r="E11" s="66">
        <f t="shared" si="0"/>
        <v>8</v>
      </c>
      <c r="F11" s="65">
        <f>VLOOKUP($A11,'Return Data'!$B$7:$R$2292,11,0)</f>
        <v>1.3713</v>
      </c>
      <c r="G11" s="66">
        <f t="shared" si="1"/>
        <v>6</v>
      </c>
      <c r="H11" s="65">
        <f>VLOOKUP($A11,'Return Data'!$B$7:$R$2292,12,0)</f>
        <v>9.4118999999999993</v>
      </c>
      <c r="I11" s="66">
        <f t="shared" si="2"/>
        <v>3</v>
      </c>
      <c r="J11" s="65">
        <f>VLOOKUP($A11,'Return Data'!$B$7:$R$2292,13,0)</f>
        <v>17.807300000000001</v>
      </c>
      <c r="K11" s="66">
        <f t="shared" si="3"/>
        <v>3</v>
      </c>
      <c r="L11" s="65">
        <f>VLOOKUP($A11,'Return Data'!$B$7:$R$2292,17,0)</f>
        <v>30.680399999999999</v>
      </c>
      <c r="M11" s="66">
        <f t="shared" si="4"/>
        <v>5</v>
      </c>
      <c r="N11" s="65">
        <f>VLOOKUP($A11,'Return Data'!$B$7:$R$2292,14,0)</f>
        <v>12.3278</v>
      </c>
      <c r="O11" s="66">
        <f t="shared" si="5"/>
        <v>5</v>
      </c>
      <c r="P11" s="65">
        <f>VLOOKUP($A11,'Return Data'!$B$7:$R$2292,15,0)</f>
        <v>9.3143999999999991</v>
      </c>
      <c r="Q11" s="66">
        <f t="shared" si="6"/>
        <v>5</v>
      </c>
      <c r="R11" s="65">
        <f>VLOOKUP($A11,'Return Data'!$B$7:$R$2292,16,0)</f>
        <v>8.8165999999999993</v>
      </c>
      <c r="S11" s="67">
        <f t="shared" si="7"/>
        <v>8</v>
      </c>
    </row>
    <row r="12" spans="1:20" x14ac:dyDescent="0.3">
      <c r="A12" s="63" t="s">
        <v>1201</v>
      </c>
      <c r="B12" s="64">
        <f>VLOOKUP($A12,'Return Data'!$B$7:$R$2292,3,0)</f>
        <v>44651</v>
      </c>
      <c r="C12" s="65">
        <f>VLOOKUP($A12,'Return Data'!$B$7:$R$2292,4,0)</f>
        <v>81.103700000000003</v>
      </c>
      <c r="D12" s="65">
        <f>VLOOKUP($A12,'Return Data'!$B$7:$R$2292,10,0)</f>
        <v>3.8978000000000002</v>
      </c>
      <c r="E12" s="66">
        <f t="shared" si="0"/>
        <v>3</v>
      </c>
      <c r="F12" s="65">
        <f>VLOOKUP($A12,'Return Data'!$B$7:$R$2292,11,0)</f>
        <v>10.1195</v>
      </c>
      <c r="G12" s="66">
        <f t="shared" si="1"/>
        <v>1</v>
      </c>
      <c r="H12" s="65">
        <f>VLOOKUP($A12,'Return Data'!$B$7:$R$2292,12,0)</f>
        <v>15.3498</v>
      </c>
      <c r="I12" s="66">
        <f t="shared" si="2"/>
        <v>2</v>
      </c>
      <c r="J12" s="65">
        <f>VLOOKUP($A12,'Return Data'!$B$7:$R$2292,13,0)</f>
        <v>49.981000000000002</v>
      </c>
      <c r="K12" s="66">
        <f t="shared" si="3"/>
        <v>1</v>
      </c>
      <c r="L12" s="65">
        <f>VLOOKUP($A12,'Return Data'!$B$7:$R$2292,17,0)</f>
        <v>61.881900000000002</v>
      </c>
      <c r="M12" s="66">
        <f t="shared" si="4"/>
        <v>1</v>
      </c>
      <c r="N12" s="65">
        <f>VLOOKUP($A12,'Return Data'!$B$7:$R$2292,14,0)</f>
        <v>30.115600000000001</v>
      </c>
      <c r="O12" s="66">
        <f t="shared" si="5"/>
        <v>1</v>
      </c>
      <c r="P12" s="65">
        <f>VLOOKUP($A12,'Return Data'!$B$7:$R$2292,15,0)</f>
        <v>19.083200000000001</v>
      </c>
      <c r="Q12" s="66">
        <f t="shared" si="6"/>
        <v>1</v>
      </c>
      <c r="R12" s="65">
        <f>VLOOKUP($A12,'Return Data'!$B$7:$R$2292,16,0)</f>
        <v>10.4581</v>
      </c>
      <c r="S12" s="67">
        <f t="shared" si="7"/>
        <v>4</v>
      </c>
    </row>
    <row r="13" spans="1:20" x14ac:dyDescent="0.3">
      <c r="A13" s="63" t="s">
        <v>1531</v>
      </c>
      <c r="B13" s="64">
        <f>VLOOKUP($A13,'Return Data'!$B$7:$R$2292,3,0)</f>
        <v>44651</v>
      </c>
      <c r="C13" s="65">
        <f>VLOOKUP($A13,'Return Data'!$B$7:$R$2292,4,0)</f>
        <v>23.702300000000001</v>
      </c>
      <c r="D13" s="65">
        <f>VLOOKUP($A13,'Return Data'!$B$7:$R$2292,10,0)</f>
        <v>6.2583000000000002</v>
      </c>
      <c r="E13" s="66">
        <f t="shared" si="0"/>
        <v>1</v>
      </c>
      <c r="F13" s="65">
        <f>VLOOKUP($A13,'Return Data'!$B$7:$R$2292,11,0)</f>
        <v>4.4241999999999999</v>
      </c>
      <c r="G13" s="66">
        <f t="shared" si="1"/>
        <v>3</v>
      </c>
      <c r="H13" s="65">
        <f>VLOOKUP($A13,'Return Data'!$B$7:$R$2292,12,0)</f>
        <v>6.6161000000000003</v>
      </c>
      <c r="I13" s="66">
        <f t="shared" si="2"/>
        <v>7</v>
      </c>
      <c r="J13" s="65">
        <f>VLOOKUP($A13,'Return Data'!$B$7:$R$2292,13,0)</f>
        <v>8.5737000000000005</v>
      </c>
      <c r="K13" s="66">
        <f t="shared" si="3"/>
        <v>9</v>
      </c>
      <c r="L13" s="65">
        <f>VLOOKUP($A13,'Return Data'!$B$7:$R$2292,17,0)</f>
        <v>15.9535</v>
      </c>
      <c r="M13" s="66">
        <f t="shared" si="4"/>
        <v>8</v>
      </c>
      <c r="N13" s="65">
        <f>VLOOKUP($A13,'Return Data'!$B$7:$R$2292,14,0)</f>
        <v>8.9770000000000003</v>
      </c>
      <c r="O13" s="66">
        <f t="shared" si="5"/>
        <v>8</v>
      </c>
      <c r="P13" s="65">
        <f>VLOOKUP($A13,'Return Data'!$B$7:$R$2292,15,0)</f>
        <v>8.1062999999999992</v>
      </c>
      <c r="Q13" s="66">
        <f t="shared" si="6"/>
        <v>7</v>
      </c>
      <c r="R13" s="65">
        <f>VLOOKUP($A13,'Return Data'!$B$7:$R$2292,16,0)</f>
        <v>9.2255000000000003</v>
      </c>
      <c r="S13" s="67">
        <f t="shared" si="7"/>
        <v>7</v>
      </c>
    </row>
    <row r="14" spans="1:20" x14ac:dyDescent="0.3">
      <c r="A14" s="63" t="s">
        <v>1204</v>
      </c>
      <c r="B14" s="64">
        <f>VLOOKUP($A14,'Return Data'!$B$7:$R$2292,3,0)</f>
        <v>44651</v>
      </c>
      <c r="C14" s="65">
        <f>VLOOKUP($A14,'Return Data'!$B$7:$R$2292,4,0)</f>
        <v>37.488799999999998</v>
      </c>
      <c r="D14" s="65">
        <f>VLOOKUP($A14,'Return Data'!$B$7:$R$2292,10,0)</f>
        <v>0.85660000000000003</v>
      </c>
      <c r="E14" s="66">
        <f t="shared" si="0"/>
        <v>5</v>
      </c>
      <c r="F14" s="65">
        <f>VLOOKUP($A14,'Return Data'!$B$7:$R$2292,11,0)</f>
        <v>1.0149999999999999</v>
      </c>
      <c r="G14" s="66">
        <f t="shared" si="1"/>
        <v>7</v>
      </c>
      <c r="H14" s="65">
        <f>VLOOKUP($A14,'Return Data'!$B$7:$R$2292,12,0)</f>
        <v>6.3262</v>
      </c>
      <c r="I14" s="66">
        <f t="shared" si="2"/>
        <v>8</v>
      </c>
      <c r="J14" s="65">
        <f>VLOOKUP($A14,'Return Data'!$B$7:$R$2292,13,0)</f>
        <v>13.8941</v>
      </c>
      <c r="K14" s="66">
        <f t="shared" si="3"/>
        <v>7</v>
      </c>
      <c r="L14" s="65">
        <f>VLOOKUP($A14,'Return Data'!$B$7:$R$2292,17,0)</f>
        <v>19.821300000000001</v>
      </c>
      <c r="M14" s="66">
        <f t="shared" si="4"/>
        <v>7</v>
      </c>
      <c r="N14" s="65">
        <f>VLOOKUP($A14,'Return Data'!$B$7:$R$2292,14,0)</f>
        <v>11.986499999999999</v>
      </c>
      <c r="O14" s="66">
        <f t="shared" si="5"/>
        <v>6</v>
      </c>
      <c r="P14" s="65">
        <f>VLOOKUP($A14,'Return Data'!$B$7:$R$2292,15,0)</f>
        <v>9.1506000000000007</v>
      </c>
      <c r="Q14" s="66">
        <f t="shared" si="6"/>
        <v>6</v>
      </c>
      <c r="R14" s="65">
        <f>VLOOKUP($A14,'Return Data'!$B$7:$R$2292,16,0)</f>
        <v>8.4219000000000008</v>
      </c>
      <c r="S14" s="67">
        <f t="shared" si="7"/>
        <v>9</v>
      </c>
    </row>
    <row r="15" spans="1:20" x14ac:dyDescent="0.3">
      <c r="A15" s="63" t="s">
        <v>1206</v>
      </c>
      <c r="B15" s="64">
        <f>VLOOKUP($A15,'Return Data'!$B$7:$R$2292,3,0)</f>
        <v>44651</v>
      </c>
      <c r="C15" s="65">
        <f>VLOOKUP($A15,'Return Data'!$B$7:$R$2292,4,0)</f>
        <v>15.578200000000001</v>
      </c>
      <c r="D15" s="65">
        <f>VLOOKUP($A15,'Return Data'!$B$7:$R$2292,10,0)</f>
        <v>1.3855999999999999</v>
      </c>
      <c r="E15" s="66">
        <f t="shared" si="0"/>
        <v>4</v>
      </c>
      <c r="F15" s="65">
        <f>VLOOKUP($A15,'Return Data'!$B$7:$R$2292,11,0)</f>
        <v>2.8420000000000001</v>
      </c>
      <c r="G15" s="66">
        <f t="shared" si="1"/>
        <v>4</v>
      </c>
      <c r="H15" s="65">
        <f>VLOOKUP($A15,'Return Data'!$B$7:$R$2292,12,0)</f>
        <v>9.1874000000000002</v>
      </c>
      <c r="I15" s="66">
        <f t="shared" si="2"/>
        <v>4</v>
      </c>
      <c r="J15" s="65">
        <f>VLOOKUP($A15,'Return Data'!$B$7:$R$2292,13,0)</f>
        <v>17.334</v>
      </c>
      <c r="K15" s="66">
        <f t="shared" si="3"/>
        <v>5</v>
      </c>
      <c r="L15" s="65"/>
      <c r="M15" s="66"/>
      <c r="N15" s="65"/>
      <c r="O15" s="66"/>
      <c r="P15" s="65"/>
      <c r="Q15" s="66"/>
      <c r="R15" s="65">
        <f>VLOOKUP($A15,'Return Data'!$B$7:$R$2292,16,0)</f>
        <v>23.829899999999999</v>
      </c>
      <c r="S15" s="67">
        <f t="shared" si="7"/>
        <v>1</v>
      </c>
    </row>
    <row r="16" spans="1:20" x14ac:dyDescent="0.3">
      <c r="A16" s="63" t="s">
        <v>1208</v>
      </c>
      <c r="B16" s="64">
        <f>VLOOKUP($A16,'Return Data'!$B$7:$R$2292,3,0)</f>
        <v>44651</v>
      </c>
      <c r="C16" s="65">
        <f>VLOOKUP($A16,'Return Data'!$B$7:$R$2292,4,0)</f>
        <v>43.993499999999997</v>
      </c>
      <c r="D16" s="65">
        <f>VLOOKUP($A16,'Return Data'!$B$7:$R$2292,10,0)</f>
        <v>2.0000000000000001E-4</v>
      </c>
      <c r="E16" s="66">
        <f t="shared" si="0"/>
        <v>6</v>
      </c>
      <c r="F16" s="65">
        <f>VLOOKUP($A16,'Return Data'!$B$7:$R$2292,11,0)</f>
        <v>0.1275</v>
      </c>
      <c r="G16" s="66">
        <f t="shared" si="1"/>
        <v>8</v>
      </c>
      <c r="H16" s="65">
        <f>VLOOKUP($A16,'Return Data'!$B$7:$R$2292,12,0)</f>
        <v>5.3916000000000004</v>
      </c>
      <c r="I16" s="66">
        <f t="shared" si="2"/>
        <v>9</v>
      </c>
      <c r="J16" s="65">
        <f>VLOOKUP($A16,'Return Data'!$B$7:$R$2292,13,0)</f>
        <v>9.9908999999999999</v>
      </c>
      <c r="K16" s="66">
        <f t="shared" si="3"/>
        <v>8</v>
      </c>
      <c r="L16" s="65">
        <f>VLOOKUP($A16,'Return Data'!$B$7:$R$2292,17,0)</f>
        <v>22.749600000000001</v>
      </c>
      <c r="M16" s="66">
        <f>RANK(L16,L$8:L$16,0)</f>
        <v>6</v>
      </c>
      <c r="N16" s="65">
        <f>VLOOKUP($A16,'Return Data'!$B$7:$R$2292,14,0)</f>
        <v>9.1239000000000008</v>
      </c>
      <c r="O16" s="66">
        <f>RANK(N16,N$8:N$16,0)</f>
        <v>7</v>
      </c>
      <c r="P16" s="65">
        <f>VLOOKUP($A16,'Return Data'!$B$7:$R$2292,15,0)</f>
        <v>7.2954999999999997</v>
      </c>
      <c r="Q16" s="66">
        <f>RANK(P16,P$8:P$16,0)</f>
        <v>8</v>
      </c>
      <c r="R16" s="65">
        <f>VLOOKUP($A16,'Return Data'!$B$7:$R$2292,16,0)</f>
        <v>11.789199999999999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1.4436111111111112</v>
      </c>
      <c r="E18" s="74"/>
      <c r="F18" s="75">
        <f>AVERAGE(F8:F16)</f>
        <v>2.9062666666666668</v>
      </c>
      <c r="G18" s="74"/>
      <c r="H18" s="75">
        <f>AVERAGE(H8:H16)</f>
        <v>9.8616555555555561</v>
      </c>
      <c r="I18" s="74"/>
      <c r="J18" s="75">
        <f>AVERAGE(J8:J16)</f>
        <v>20.210722222222227</v>
      </c>
      <c r="K18" s="74"/>
      <c r="L18" s="75">
        <f>AVERAGE(L8:L16)</f>
        <v>32.168087499999999</v>
      </c>
      <c r="M18" s="74"/>
      <c r="N18" s="75">
        <f>AVERAGE(N8:N16)</f>
        <v>15.0181375</v>
      </c>
      <c r="O18" s="74"/>
      <c r="P18" s="75">
        <f>AVERAGE(P8:P16)</f>
        <v>11.151050000000001</v>
      </c>
      <c r="Q18" s="74"/>
      <c r="R18" s="75">
        <f>AVERAGE(R8:R16)</f>
        <v>12.639166666666664</v>
      </c>
      <c r="S18" s="76"/>
    </row>
    <row r="19" spans="1:19" x14ac:dyDescent="0.3">
      <c r="A19" s="73" t="s">
        <v>28</v>
      </c>
      <c r="B19" s="74"/>
      <c r="C19" s="74"/>
      <c r="D19" s="75">
        <f>MIN(D8:D16)</f>
        <v>-3.1896</v>
      </c>
      <c r="E19" s="74"/>
      <c r="F19" s="75">
        <f>MIN(F8:F16)</f>
        <v>-1.6014999999999999</v>
      </c>
      <c r="G19" s="74"/>
      <c r="H19" s="75">
        <f>MIN(H8:H16)</f>
        <v>5.3916000000000004</v>
      </c>
      <c r="I19" s="74"/>
      <c r="J19" s="75">
        <f>MIN(J8:J16)</f>
        <v>8.5737000000000005</v>
      </c>
      <c r="K19" s="74"/>
      <c r="L19" s="75">
        <f>MIN(L8:L16)</f>
        <v>15.9535</v>
      </c>
      <c r="M19" s="74"/>
      <c r="N19" s="75">
        <f>MIN(N8:N16)</f>
        <v>8.9770000000000003</v>
      </c>
      <c r="O19" s="74"/>
      <c r="P19" s="75">
        <f>MIN(P8:P16)</f>
        <v>7.2954999999999997</v>
      </c>
      <c r="Q19" s="74"/>
      <c r="R19" s="75">
        <f>MIN(R8:R16)</f>
        <v>8.4219000000000008</v>
      </c>
      <c r="S19" s="76"/>
    </row>
    <row r="20" spans="1:19" ht="15" thickBot="1" x14ac:dyDescent="0.35">
      <c r="A20" s="77" t="s">
        <v>29</v>
      </c>
      <c r="B20" s="78"/>
      <c r="C20" s="78"/>
      <c r="D20" s="79">
        <f>MAX(D8:D16)</f>
        <v>6.2583000000000002</v>
      </c>
      <c r="E20" s="78"/>
      <c r="F20" s="79">
        <f>MAX(F8:F16)</f>
        <v>10.1195</v>
      </c>
      <c r="G20" s="78"/>
      <c r="H20" s="79">
        <f>MAX(H8:H16)</f>
        <v>20.142700000000001</v>
      </c>
      <c r="I20" s="78"/>
      <c r="J20" s="79">
        <f>MAX(J8:J16)</f>
        <v>49.981000000000002</v>
      </c>
      <c r="K20" s="78"/>
      <c r="L20" s="79">
        <f>MAX(L8:L16)</f>
        <v>61.881900000000002</v>
      </c>
      <c r="M20" s="78"/>
      <c r="N20" s="79">
        <f>MAX(N8:N16)</f>
        <v>30.115600000000001</v>
      </c>
      <c r="O20" s="78"/>
      <c r="P20" s="79">
        <f>MAX(P8:P16)</f>
        <v>19.083200000000001</v>
      </c>
      <c r="Q20" s="78"/>
      <c r="R20" s="79">
        <f>MAX(R8:R16)</f>
        <v>23.829899999999999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44651</v>
      </c>
      <c r="C8" s="65">
        <f>VLOOKUP($A8,'Return Data'!$B$7:$R$2292,4,0)</f>
        <v>79.02</v>
      </c>
      <c r="D8" s="65">
        <f>VLOOKUP($A8,'Return Data'!$B$7:$R$2292,10,0)</f>
        <v>-0.32800000000000001</v>
      </c>
      <c r="E8" s="66">
        <f t="shared" ref="E8:E16" si="0">RANK(D8,D$8:D$16,0)</f>
        <v>7</v>
      </c>
      <c r="F8" s="65">
        <f>VLOOKUP($A8,'Return Data'!$B$7:$R$2292,11,0)</f>
        <v>-0.62880000000000003</v>
      </c>
      <c r="G8" s="66">
        <f t="shared" ref="G8:G16" si="1">RANK(F8,F$8:F$16,0)</f>
        <v>9</v>
      </c>
      <c r="H8" s="65">
        <f>VLOOKUP($A8,'Return Data'!$B$7:$R$2292,12,0)</f>
        <v>4.9263000000000003</v>
      </c>
      <c r="I8" s="66">
        <f t="shared" ref="I8:I16" si="2">RANK(H8,H$8:H$16,0)</f>
        <v>8</v>
      </c>
      <c r="J8" s="65">
        <f>VLOOKUP($A8,'Return Data'!$B$7:$R$2292,13,0)</f>
        <v>11.847099999999999</v>
      </c>
      <c r="K8" s="66">
        <f t="shared" ref="K8:K16" si="3">RANK(J8,J$8:J$16,0)</f>
        <v>6</v>
      </c>
      <c r="L8" s="65">
        <f>VLOOKUP($A8,'Return Data'!$B$7:$R$2292,17,0)</f>
        <v>27.433199999999999</v>
      </c>
      <c r="M8" s="66">
        <f>RANK(L8,L$8:L$16,0)</f>
        <v>3</v>
      </c>
      <c r="N8" s="65">
        <f>VLOOKUP($A8,'Return Data'!$B$7:$R$2292,14,0)</f>
        <v>12.218</v>
      </c>
      <c r="O8" s="66">
        <f>RANK(N8,N$8:N$16,0)</f>
        <v>5</v>
      </c>
      <c r="P8" s="65">
        <f>VLOOKUP($A8,'Return Data'!$B$7:$R$2292,15,0)</f>
        <v>9.9786999999999999</v>
      </c>
      <c r="Q8" s="66">
        <f>RANK(P8,P$8:P$16,0)</f>
        <v>4</v>
      </c>
      <c r="R8" s="65">
        <f>VLOOKUP($A8,'Return Data'!$B$7:$R$2292,16,0)</f>
        <v>12.145899999999999</v>
      </c>
      <c r="S8" s="67">
        <f>RANK(R8,R$8:R$16,0)</f>
        <v>5</v>
      </c>
    </row>
    <row r="9" spans="1:20" x14ac:dyDescent="0.3">
      <c r="A9" s="63" t="s">
        <v>542</v>
      </c>
      <c r="B9" s="64">
        <f>VLOOKUP($A9,'Return Data'!$B$7:$R$2292,3,0)</f>
        <v>44651</v>
      </c>
      <c r="C9" s="65">
        <f>VLOOKUP($A9,'Return Data'!$B$7:$R$2292,4,0)</f>
        <v>302.15600000000001</v>
      </c>
      <c r="D9" s="65">
        <f>VLOOKUP($A9,'Return Data'!$B$7:$R$2292,10,0)</f>
        <v>4.3125999999999998</v>
      </c>
      <c r="E9" s="66">
        <f t="shared" si="0"/>
        <v>1</v>
      </c>
      <c r="F9" s="65">
        <f>VLOOKUP($A9,'Return Data'!$B$7:$R$2292,11,0)</f>
        <v>2.6286</v>
      </c>
      <c r="G9" s="66">
        <f t="shared" si="1"/>
        <v>1</v>
      </c>
      <c r="H9" s="65">
        <f>VLOOKUP($A9,'Return Data'!$B$7:$R$2292,12,0)</f>
        <v>11.2401</v>
      </c>
      <c r="I9" s="66">
        <f t="shared" si="2"/>
        <v>1</v>
      </c>
      <c r="J9" s="65">
        <f>VLOOKUP($A9,'Return Data'!$B$7:$R$2292,13,0)</f>
        <v>21.774699999999999</v>
      </c>
      <c r="K9" s="66">
        <f t="shared" si="3"/>
        <v>1</v>
      </c>
      <c r="L9" s="65">
        <f>VLOOKUP($A9,'Return Data'!$B$7:$R$2292,17,0)</f>
        <v>38.650799999999997</v>
      </c>
      <c r="M9" s="66">
        <f t="shared" ref="M9:M16" si="4">RANK(L9,L$8:L$16,0)</f>
        <v>1</v>
      </c>
      <c r="N9" s="65">
        <f>VLOOKUP($A9,'Return Data'!$B$7:$R$2292,14,0)</f>
        <v>13.021000000000001</v>
      </c>
      <c r="O9" s="66">
        <f t="shared" ref="O9:O16" si="5">RANK(N9,N$8:N$16,0)</f>
        <v>2</v>
      </c>
      <c r="P9" s="65">
        <f>VLOOKUP($A9,'Return Data'!$B$7:$R$2292,15,0)</f>
        <v>11.818099999999999</v>
      </c>
      <c r="Q9" s="66">
        <f t="shared" ref="Q9:Q14" si="6">RANK(P9,P$8:P$16,0)</f>
        <v>1</v>
      </c>
      <c r="R9" s="65">
        <f>VLOOKUP($A9,'Return Data'!$B$7:$R$2292,16,0)</f>
        <v>14.116300000000001</v>
      </c>
      <c r="S9" s="67">
        <f t="shared" ref="S9:S16" si="7">RANK(R9,R$8:R$16,0)</f>
        <v>2</v>
      </c>
    </row>
    <row r="10" spans="1:20" x14ac:dyDescent="0.3">
      <c r="A10" s="63" t="s">
        <v>544</v>
      </c>
      <c r="B10" s="64">
        <f>VLOOKUP($A10,'Return Data'!$B$7:$R$2292,3,0)</f>
        <v>44651</v>
      </c>
      <c r="C10" s="65">
        <f>VLOOKUP($A10,'Return Data'!$B$7:$R$2292,4,0)</f>
        <v>54.16</v>
      </c>
      <c r="D10" s="65">
        <f>VLOOKUP($A10,'Return Data'!$B$7:$R$2292,10,0)</f>
        <v>1.3093999999999999</v>
      </c>
      <c r="E10" s="66">
        <f t="shared" si="0"/>
        <v>2</v>
      </c>
      <c r="F10" s="65">
        <f>VLOOKUP($A10,'Return Data'!$B$7:$R$2292,11,0)</f>
        <v>2.4592999999999998</v>
      </c>
      <c r="G10" s="66">
        <f t="shared" si="1"/>
        <v>2</v>
      </c>
      <c r="H10" s="65">
        <f>VLOOKUP($A10,'Return Data'!$B$7:$R$2292,12,0)</f>
        <v>7.6525999999999996</v>
      </c>
      <c r="I10" s="66">
        <f t="shared" si="2"/>
        <v>3</v>
      </c>
      <c r="J10" s="65">
        <f>VLOOKUP($A10,'Return Data'!$B$7:$R$2292,13,0)</f>
        <v>12.7394</v>
      </c>
      <c r="K10" s="66">
        <f t="shared" si="3"/>
        <v>4</v>
      </c>
      <c r="L10" s="65">
        <f>VLOOKUP($A10,'Return Data'!$B$7:$R$2292,17,0)</f>
        <v>28.1098</v>
      </c>
      <c r="M10" s="66">
        <f t="shared" si="4"/>
        <v>2</v>
      </c>
      <c r="N10" s="65">
        <f>VLOOKUP($A10,'Return Data'!$B$7:$R$2292,14,0)</f>
        <v>12.565099999999999</v>
      </c>
      <c r="O10" s="66">
        <f t="shared" si="5"/>
        <v>4</v>
      </c>
      <c r="P10" s="65">
        <f>VLOOKUP($A10,'Return Data'!$B$7:$R$2292,15,0)</f>
        <v>11.293799999999999</v>
      </c>
      <c r="Q10" s="66">
        <f t="shared" si="6"/>
        <v>2</v>
      </c>
      <c r="R10" s="65">
        <f>VLOOKUP($A10,'Return Data'!$B$7:$R$2292,16,0)</f>
        <v>13.139200000000001</v>
      </c>
      <c r="S10" s="67">
        <f t="shared" si="7"/>
        <v>3</v>
      </c>
    </row>
    <row r="11" spans="1:20" x14ac:dyDescent="0.3">
      <c r="A11" s="63" t="s">
        <v>545</v>
      </c>
      <c r="B11" s="64">
        <f>VLOOKUP($A11,'Return Data'!$B$7:$R$2292,3,0)</f>
        <v>44651</v>
      </c>
      <c r="C11" s="65">
        <f>VLOOKUP($A11,'Return Data'!$B$7:$R$2292,4,0)</f>
        <v>11.1729</v>
      </c>
      <c r="D11" s="65">
        <f>VLOOKUP($A11,'Return Data'!$B$7:$R$2292,10,0)</f>
        <v>-2.8376000000000001</v>
      </c>
      <c r="E11" s="66">
        <f t="shared" si="0"/>
        <v>9</v>
      </c>
      <c r="F11" s="65">
        <f>VLOOKUP($A11,'Return Data'!$B$7:$R$2292,11,0)</f>
        <v>0.30249999999999999</v>
      </c>
      <c r="G11" s="66">
        <f t="shared" si="1"/>
        <v>6</v>
      </c>
      <c r="H11" s="65">
        <f>VLOOKUP($A11,'Return Data'!$B$7:$R$2292,12,0)</f>
        <v>7.0140000000000002</v>
      </c>
      <c r="I11" s="66">
        <f t="shared" si="2"/>
        <v>4</v>
      </c>
      <c r="J11" s="65">
        <f>VLOOKUP($A11,'Return Data'!$B$7:$R$2292,13,0)</f>
        <v>15.4261</v>
      </c>
      <c r="K11" s="66">
        <f t="shared" si="3"/>
        <v>2</v>
      </c>
      <c r="L11" s="65">
        <f>VLOOKUP($A11,'Return Data'!$B$7:$R$2292,17,0)</f>
        <v>21.556699999999999</v>
      </c>
      <c r="M11" s="66">
        <f t="shared" si="4"/>
        <v>8</v>
      </c>
      <c r="N11" s="65"/>
      <c r="O11" s="66"/>
      <c r="P11" s="65"/>
      <c r="Q11" s="66"/>
      <c r="R11" s="65">
        <f>VLOOKUP($A11,'Return Data'!$B$7:$R$2292,16,0)</f>
        <v>5.0541999999999998</v>
      </c>
      <c r="S11" s="67">
        <f t="shared" si="7"/>
        <v>9</v>
      </c>
    </row>
    <row r="12" spans="1:20" x14ac:dyDescent="0.3">
      <c r="A12" s="63" t="s">
        <v>547</v>
      </c>
      <c r="B12" s="64">
        <f>VLOOKUP($A12,'Return Data'!$B$7:$R$2292,3,0)</f>
        <v>44651</v>
      </c>
      <c r="C12" s="65">
        <f>VLOOKUP($A12,'Return Data'!$B$7:$R$2292,4,0)</f>
        <v>15.042</v>
      </c>
      <c r="D12" s="65">
        <f>VLOOKUP($A12,'Return Data'!$B$7:$R$2292,10,0)</f>
        <v>0.19980000000000001</v>
      </c>
      <c r="E12" s="66">
        <f t="shared" si="0"/>
        <v>4</v>
      </c>
      <c r="F12" s="65">
        <f>VLOOKUP($A12,'Return Data'!$B$7:$R$2292,11,0)</f>
        <v>0.72319999999999995</v>
      </c>
      <c r="G12" s="66">
        <f t="shared" si="1"/>
        <v>4</v>
      </c>
      <c r="H12" s="65">
        <f>VLOOKUP($A12,'Return Data'!$B$7:$R$2292,12,0)</f>
        <v>5.9295999999999998</v>
      </c>
      <c r="I12" s="66">
        <f t="shared" si="2"/>
        <v>5</v>
      </c>
      <c r="J12" s="65">
        <f>VLOOKUP($A12,'Return Data'!$B$7:$R$2292,13,0)</f>
        <v>10.773999999999999</v>
      </c>
      <c r="K12" s="66">
        <f t="shared" si="3"/>
        <v>7</v>
      </c>
      <c r="L12" s="65">
        <f>VLOOKUP($A12,'Return Data'!$B$7:$R$2292,17,0)</f>
        <v>26.311499999999999</v>
      </c>
      <c r="M12" s="66">
        <f t="shared" si="4"/>
        <v>6</v>
      </c>
      <c r="N12" s="65">
        <f>VLOOKUP($A12,'Return Data'!$B$7:$R$2292,14,0)</f>
        <v>12.803699999999999</v>
      </c>
      <c r="O12" s="66">
        <f t="shared" si="5"/>
        <v>3</v>
      </c>
      <c r="P12" s="65"/>
      <c r="Q12" s="66"/>
      <c r="R12" s="65">
        <f>VLOOKUP($A12,'Return Data'!$B$7:$R$2292,16,0)</f>
        <v>11.7997</v>
      </c>
      <c r="S12" s="67">
        <f t="shared" si="7"/>
        <v>7</v>
      </c>
    </row>
    <row r="13" spans="1:20" x14ac:dyDescent="0.3">
      <c r="A13" s="63" t="s">
        <v>549</v>
      </c>
      <c r="B13" s="64">
        <f>VLOOKUP($A13,'Return Data'!$B$7:$R$2292,3,0)</f>
        <v>44651</v>
      </c>
      <c r="C13" s="65">
        <f>VLOOKUP($A13,'Return Data'!$B$7:$R$2292,4,0)</f>
        <v>34.049999999999997</v>
      </c>
      <c r="D13" s="65">
        <f>VLOOKUP($A13,'Return Data'!$B$7:$R$2292,10,0)</f>
        <v>-0.4677</v>
      </c>
      <c r="E13" s="66">
        <f t="shared" si="0"/>
        <v>8</v>
      </c>
      <c r="F13" s="65">
        <f>VLOOKUP($A13,'Return Data'!$B$7:$R$2292,11,0)</f>
        <v>-0.56359999999999999</v>
      </c>
      <c r="G13" s="66">
        <f t="shared" si="1"/>
        <v>8</v>
      </c>
      <c r="H13" s="65">
        <f>VLOOKUP($A13,'Return Data'!$B$7:$R$2292,12,0)</f>
        <v>4.5537000000000001</v>
      </c>
      <c r="I13" s="66">
        <f t="shared" si="2"/>
        <v>9</v>
      </c>
      <c r="J13" s="65">
        <f>VLOOKUP($A13,'Return Data'!$B$7:$R$2292,13,0)</f>
        <v>8.1466999999999992</v>
      </c>
      <c r="K13" s="66">
        <f t="shared" si="3"/>
        <v>9</v>
      </c>
      <c r="L13" s="65">
        <f>VLOOKUP($A13,'Return Data'!$B$7:$R$2292,17,0)</f>
        <v>18.794899999999998</v>
      </c>
      <c r="M13" s="66">
        <f t="shared" si="4"/>
        <v>9</v>
      </c>
      <c r="N13" s="65">
        <f>VLOOKUP($A13,'Return Data'!$B$7:$R$2292,14,0)</f>
        <v>9.7527000000000008</v>
      </c>
      <c r="O13" s="66">
        <f t="shared" si="5"/>
        <v>7</v>
      </c>
      <c r="P13" s="65">
        <f>VLOOKUP($A13,'Return Data'!$B$7:$R$2292,15,0)</f>
        <v>8.7777999999999992</v>
      </c>
      <c r="Q13" s="66">
        <f t="shared" si="6"/>
        <v>5</v>
      </c>
      <c r="R13" s="65">
        <f>VLOOKUP($A13,'Return Data'!$B$7:$R$2292,16,0)</f>
        <v>11.9078</v>
      </c>
      <c r="S13" s="67">
        <f t="shared" si="7"/>
        <v>6</v>
      </c>
    </row>
    <row r="14" spans="1:20" x14ac:dyDescent="0.3">
      <c r="A14" s="63" t="s">
        <v>552</v>
      </c>
      <c r="B14" s="64">
        <f>VLOOKUP($A14,'Return Data'!$B$7:$R$2292,3,0)</f>
        <v>44651</v>
      </c>
      <c r="C14" s="65">
        <f>VLOOKUP($A14,'Return Data'!$B$7:$R$2292,4,0)</f>
        <v>131.1481</v>
      </c>
      <c r="D14" s="65">
        <f>VLOOKUP($A14,'Return Data'!$B$7:$R$2292,10,0)</f>
        <v>-0.14169999999999999</v>
      </c>
      <c r="E14" s="66">
        <f t="shared" si="0"/>
        <v>5</v>
      </c>
      <c r="F14" s="65">
        <f>VLOOKUP($A14,'Return Data'!$B$7:$R$2292,11,0)</f>
        <v>-0.16350000000000001</v>
      </c>
      <c r="G14" s="66">
        <f t="shared" si="1"/>
        <v>7</v>
      </c>
      <c r="H14" s="65">
        <f>VLOOKUP($A14,'Return Data'!$B$7:$R$2292,12,0)</f>
        <v>5.5373000000000001</v>
      </c>
      <c r="I14" s="66">
        <f t="shared" si="2"/>
        <v>6</v>
      </c>
      <c r="J14" s="65">
        <f>VLOOKUP($A14,'Return Data'!$B$7:$R$2292,13,0)</f>
        <v>11.912000000000001</v>
      </c>
      <c r="K14" s="66">
        <f t="shared" si="3"/>
        <v>5</v>
      </c>
      <c r="L14" s="65">
        <f>VLOOKUP($A14,'Return Data'!$B$7:$R$2292,17,0)</f>
        <v>25.587199999999999</v>
      </c>
      <c r="M14" s="66">
        <f t="shared" si="4"/>
        <v>7</v>
      </c>
      <c r="N14" s="65">
        <f>VLOOKUP($A14,'Return Data'!$B$7:$R$2292,14,0)</f>
        <v>11.338699999999999</v>
      </c>
      <c r="O14" s="66">
        <f t="shared" si="5"/>
        <v>6</v>
      </c>
      <c r="P14" s="65">
        <f>VLOOKUP($A14,'Return Data'!$B$7:$R$2292,15,0)</f>
        <v>10.596399999999999</v>
      </c>
      <c r="Q14" s="66">
        <f t="shared" si="6"/>
        <v>3</v>
      </c>
      <c r="R14" s="65">
        <f>VLOOKUP($A14,'Return Data'!$B$7:$R$2292,16,0)</f>
        <v>12.259</v>
      </c>
      <c r="S14" s="67">
        <f t="shared" si="7"/>
        <v>4</v>
      </c>
    </row>
    <row r="15" spans="1:20" x14ac:dyDescent="0.3">
      <c r="A15" s="63" t="s">
        <v>553</v>
      </c>
      <c r="B15" s="64">
        <f>VLOOKUP($A15,'Return Data'!$B$7:$R$2292,3,0)</f>
        <v>44651</v>
      </c>
      <c r="C15" s="65">
        <f>VLOOKUP($A15,'Return Data'!$B$7:$R$2292,4,0)</f>
        <v>15.472300000000001</v>
      </c>
      <c r="D15" s="65">
        <f>VLOOKUP($A15,'Return Data'!$B$7:$R$2292,10,0)</f>
        <v>1.1479999999999999</v>
      </c>
      <c r="E15" s="66">
        <f t="shared" si="0"/>
        <v>3</v>
      </c>
      <c r="F15" s="65">
        <f>VLOOKUP($A15,'Return Data'!$B$7:$R$2292,11,0)</f>
        <v>1.8818999999999999</v>
      </c>
      <c r="G15" s="66">
        <f t="shared" si="1"/>
        <v>3</v>
      </c>
      <c r="H15" s="65">
        <f>VLOOKUP($A15,'Return Data'!$B$7:$R$2292,12,0)</f>
        <v>8.2774000000000001</v>
      </c>
      <c r="I15" s="66">
        <f t="shared" si="2"/>
        <v>2</v>
      </c>
      <c r="J15" s="65">
        <f>VLOOKUP($A15,'Return Data'!$B$7:$R$2292,13,0)</f>
        <v>13.7226</v>
      </c>
      <c r="K15" s="66">
        <f t="shared" si="3"/>
        <v>3</v>
      </c>
      <c r="L15" s="65">
        <f>VLOOKUP($A15,'Return Data'!$B$7:$R$2292,17,0)</f>
        <v>26.989000000000001</v>
      </c>
      <c r="M15" s="66">
        <f t="shared" si="4"/>
        <v>4</v>
      </c>
      <c r="N15" s="65"/>
      <c r="O15" s="66"/>
      <c r="P15" s="65"/>
      <c r="Q15" s="66"/>
      <c r="R15" s="65">
        <f>VLOOKUP($A15,'Return Data'!$B$7:$R$2292,16,0)</f>
        <v>14.7486</v>
      </c>
      <c r="S15" s="67">
        <f t="shared" si="7"/>
        <v>1</v>
      </c>
    </row>
    <row r="16" spans="1:20" x14ac:dyDescent="0.3">
      <c r="A16" s="63" t="s">
        <v>555</v>
      </c>
      <c r="B16" s="64">
        <f>VLOOKUP($A16,'Return Data'!$B$7:$R$2292,3,0)</f>
        <v>44651</v>
      </c>
      <c r="C16" s="65">
        <f>VLOOKUP($A16,'Return Data'!$B$7:$R$2292,4,0)</f>
        <v>15.45</v>
      </c>
      <c r="D16" s="65">
        <f>VLOOKUP($A16,'Return Data'!$B$7:$R$2292,10,0)</f>
        <v>-0.1938</v>
      </c>
      <c r="E16" s="66">
        <f t="shared" si="0"/>
        <v>6</v>
      </c>
      <c r="F16" s="65">
        <f>VLOOKUP($A16,'Return Data'!$B$7:$R$2292,11,0)</f>
        <v>0.38990000000000002</v>
      </c>
      <c r="G16" s="66">
        <f t="shared" si="1"/>
        <v>5</v>
      </c>
      <c r="H16" s="65">
        <f>VLOOKUP($A16,'Return Data'!$B$7:$R$2292,12,0)</f>
        <v>5.0305999999999997</v>
      </c>
      <c r="I16" s="66">
        <f t="shared" si="2"/>
        <v>7</v>
      </c>
      <c r="J16" s="65">
        <f>VLOOKUP($A16,'Return Data'!$B$7:$R$2292,13,0)</f>
        <v>8.4210999999999991</v>
      </c>
      <c r="K16" s="66">
        <f t="shared" si="3"/>
        <v>8</v>
      </c>
      <c r="L16" s="65">
        <f>VLOOKUP($A16,'Return Data'!$B$7:$R$2292,17,0)</f>
        <v>26.335799999999999</v>
      </c>
      <c r="M16" s="66">
        <f t="shared" si="4"/>
        <v>5</v>
      </c>
      <c r="N16" s="65">
        <f>VLOOKUP($A16,'Return Data'!$B$7:$R$2292,14,0)</f>
        <v>13.129799999999999</v>
      </c>
      <c r="O16" s="66">
        <f t="shared" si="5"/>
        <v>1</v>
      </c>
      <c r="P16" s="65"/>
      <c r="Q16" s="66"/>
      <c r="R16" s="65">
        <f>VLOOKUP($A16,'Return Data'!$B$7:$R$2292,16,0)</f>
        <v>10.7653</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0.33344444444444432</v>
      </c>
      <c r="E18" s="74"/>
      <c r="F18" s="75">
        <f>AVERAGE(F8:F16)</f>
        <v>0.7810555555555555</v>
      </c>
      <c r="G18" s="74"/>
      <c r="H18" s="75">
        <f>AVERAGE(H8:H16)</f>
        <v>6.684622222222222</v>
      </c>
      <c r="I18" s="74"/>
      <c r="J18" s="75">
        <f>AVERAGE(J8:J16)</f>
        <v>12.751522222222221</v>
      </c>
      <c r="K18" s="74"/>
      <c r="L18" s="75">
        <f>AVERAGE(L8:L16)</f>
        <v>26.640988888888888</v>
      </c>
      <c r="M18" s="74"/>
      <c r="N18" s="75">
        <f>AVERAGE(N8:N16)</f>
        <v>12.118428571428572</v>
      </c>
      <c r="O18" s="74"/>
      <c r="P18" s="75">
        <f>AVERAGE(P8:P16)</f>
        <v>10.49296</v>
      </c>
      <c r="Q18" s="74"/>
      <c r="R18" s="75">
        <f>AVERAGE(R8:R16)</f>
        <v>11.770666666666665</v>
      </c>
      <c r="S18" s="76"/>
    </row>
    <row r="19" spans="1:19" x14ac:dyDescent="0.3">
      <c r="A19" s="73" t="s">
        <v>28</v>
      </c>
      <c r="B19" s="74"/>
      <c r="C19" s="74"/>
      <c r="D19" s="75">
        <f>MIN(D8:D16)</f>
        <v>-2.8376000000000001</v>
      </c>
      <c r="E19" s="74"/>
      <c r="F19" s="75">
        <f>MIN(F8:F16)</f>
        <v>-0.62880000000000003</v>
      </c>
      <c r="G19" s="74"/>
      <c r="H19" s="75">
        <f>MIN(H8:H16)</f>
        <v>4.5537000000000001</v>
      </c>
      <c r="I19" s="74"/>
      <c r="J19" s="75">
        <f>MIN(J8:J16)</f>
        <v>8.1466999999999992</v>
      </c>
      <c r="K19" s="74"/>
      <c r="L19" s="75">
        <f>MIN(L8:L16)</f>
        <v>18.794899999999998</v>
      </c>
      <c r="M19" s="74"/>
      <c r="N19" s="75">
        <f>MIN(N8:N16)</f>
        <v>9.7527000000000008</v>
      </c>
      <c r="O19" s="74"/>
      <c r="P19" s="75">
        <f>MIN(P8:P16)</f>
        <v>8.7777999999999992</v>
      </c>
      <c r="Q19" s="74"/>
      <c r="R19" s="75">
        <f>MIN(R8:R16)</f>
        <v>5.0541999999999998</v>
      </c>
      <c r="S19" s="76"/>
    </row>
    <row r="20" spans="1:19" ht="15" thickBot="1" x14ac:dyDescent="0.35">
      <c r="A20" s="77" t="s">
        <v>29</v>
      </c>
      <c r="B20" s="78"/>
      <c r="C20" s="78"/>
      <c r="D20" s="79">
        <f>MAX(D8:D16)</f>
        <v>4.3125999999999998</v>
      </c>
      <c r="E20" s="78"/>
      <c r="F20" s="79">
        <f>MAX(F8:F16)</f>
        <v>2.6286</v>
      </c>
      <c r="G20" s="78"/>
      <c r="H20" s="79">
        <f>MAX(H8:H16)</f>
        <v>11.2401</v>
      </c>
      <c r="I20" s="78"/>
      <c r="J20" s="79">
        <f>MAX(J8:J16)</f>
        <v>21.774699999999999</v>
      </c>
      <c r="K20" s="78"/>
      <c r="L20" s="79">
        <f>MAX(L8:L16)</f>
        <v>38.650799999999997</v>
      </c>
      <c r="M20" s="78"/>
      <c r="N20" s="79">
        <f>MAX(N8:N16)</f>
        <v>13.129799999999999</v>
      </c>
      <c r="O20" s="78"/>
      <c r="P20" s="79">
        <f>MAX(P8:P16)</f>
        <v>11.818099999999999</v>
      </c>
      <c r="Q20" s="78"/>
      <c r="R20" s="79">
        <f>MAX(R8:R16)</f>
        <v>14.7486</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44651</v>
      </c>
      <c r="C8" s="65">
        <f>VLOOKUP($A8,'Return Data'!$B$7:$R$2292,4,0)</f>
        <v>72.34</v>
      </c>
      <c r="D8" s="65">
        <f>VLOOKUP($A8,'Return Data'!$B$7:$R$2292,10,0)</f>
        <v>-0.65920000000000001</v>
      </c>
      <c r="E8" s="66">
        <f t="shared" ref="E8:E16" si="0">RANK(D8,D$8:D$16,0)</f>
        <v>7</v>
      </c>
      <c r="F8" s="65">
        <f>VLOOKUP($A8,'Return Data'!$B$7:$R$2292,11,0)</f>
        <v>-1.2693000000000001</v>
      </c>
      <c r="G8" s="66">
        <f t="shared" ref="G8:G16" si="1">RANK(F8,F$8:F$16,0)</f>
        <v>9</v>
      </c>
      <c r="H8" s="65">
        <f>VLOOKUP($A8,'Return Data'!$B$7:$R$2292,12,0)</f>
        <v>3.9218999999999999</v>
      </c>
      <c r="I8" s="66">
        <f t="shared" ref="I8:I16" si="2">RANK(H8,H$8:H$16,0)</f>
        <v>8</v>
      </c>
      <c r="J8" s="65">
        <f>VLOOKUP($A8,'Return Data'!$B$7:$R$2292,13,0)</f>
        <v>10.4427</v>
      </c>
      <c r="K8" s="66">
        <f t="shared" ref="K8:K16" si="3">RANK(J8,J$8:J$16,0)</f>
        <v>5</v>
      </c>
      <c r="L8" s="65">
        <f>VLOOKUP($A8,'Return Data'!$B$7:$R$2292,17,0)</f>
        <v>25.911100000000001</v>
      </c>
      <c r="M8" s="66">
        <f t="shared" ref="M8:M16" si="4">RANK(L8,L$8:L$16,0)</f>
        <v>3</v>
      </c>
      <c r="N8" s="65">
        <f>VLOOKUP($A8,'Return Data'!$B$7:$R$2292,14,0)</f>
        <v>10.9297</v>
      </c>
      <c r="O8" s="66">
        <f>RANK(N8,N$8:N$16,0)</f>
        <v>5</v>
      </c>
      <c r="P8" s="65">
        <f>VLOOKUP($A8,'Return Data'!$B$7:$R$2292,15,0)</f>
        <v>8.6989000000000001</v>
      </c>
      <c r="Q8" s="66">
        <f>RANK(P8,P$8:P$16,0)</f>
        <v>4</v>
      </c>
      <c r="R8" s="65">
        <f>VLOOKUP($A8,'Return Data'!$B$7:$R$2292,16,0)</f>
        <v>9.4359999999999999</v>
      </c>
      <c r="S8" s="67">
        <f t="shared" ref="S8:S16" si="5">RANK(R8,R$8:R$16,0)</f>
        <v>8</v>
      </c>
    </row>
    <row r="9" spans="1:20" x14ac:dyDescent="0.3">
      <c r="A9" s="63" t="s">
        <v>541</v>
      </c>
      <c r="B9" s="64">
        <f>VLOOKUP($A9,'Return Data'!$B$7:$R$2292,3,0)</f>
        <v>44651</v>
      </c>
      <c r="C9" s="65">
        <f>VLOOKUP($A9,'Return Data'!$B$7:$R$2292,4,0)</f>
        <v>285.42700000000002</v>
      </c>
      <c r="D9" s="65">
        <f>VLOOKUP($A9,'Return Data'!$B$7:$R$2292,10,0)</f>
        <v>4.1441999999999997</v>
      </c>
      <c r="E9" s="66">
        <f t="shared" si="0"/>
        <v>1</v>
      </c>
      <c r="F9" s="65">
        <f>VLOOKUP($A9,'Return Data'!$B$7:$R$2292,11,0)</f>
        <v>2.3083999999999998</v>
      </c>
      <c r="G9" s="66">
        <f t="shared" si="1"/>
        <v>1</v>
      </c>
      <c r="H9" s="65">
        <f>VLOOKUP($A9,'Return Data'!$B$7:$R$2292,12,0)</f>
        <v>10.722899999999999</v>
      </c>
      <c r="I9" s="66">
        <f t="shared" si="2"/>
        <v>1</v>
      </c>
      <c r="J9" s="65">
        <f>VLOOKUP($A9,'Return Data'!$B$7:$R$2292,13,0)</f>
        <v>21.038</v>
      </c>
      <c r="K9" s="66">
        <f t="shared" si="3"/>
        <v>1</v>
      </c>
      <c r="L9" s="65">
        <f>VLOOKUP($A9,'Return Data'!$B$7:$R$2292,17,0)</f>
        <v>37.832999999999998</v>
      </c>
      <c r="M9" s="66">
        <f t="shared" si="4"/>
        <v>1</v>
      </c>
      <c r="N9" s="65">
        <f>VLOOKUP($A9,'Return Data'!$B$7:$R$2292,14,0)</f>
        <v>12.352399999999999</v>
      </c>
      <c r="O9" s="66">
        <f>RANK(N9,N$8:N$16,0)</f>
        <v>1</v>
      </c>
      <c r="P9" s="65">
        <f>VLOOKUP($A9,'Return Data'!$B$7:$R$2292,15,0)</f>
        <v>12.3599</v>
      </c>
      <c r="Q9" s="66">
        <f>RANK(P9,P$8:P$16,0)</f>
        <v>1</v>
      </c>
      <c r="R9" s="65">
        <f>VLOOKUP($A9,'Return Data'!$B$7:$R$2292,16,0)</f>
        <v>16.8141</v>
      </c>
      <c r="S9" s="67">
        <f t="shared" si="5"/>
        <v>1</v>
      </c>
    </row>
    <row r="10" spans="1:20" x14ac:dyDescent="0.3">
      <c r="A10" s="63" t="s">
        <v>543</v>
      </c>
      <c r="B10" s="64">
        <f>VLOOKUP($A10,'Return Data'!$B$7:$R$2292,3,0)</f>
        <v>44651</v>
      </c>
      <c r="C10" s="65">
        <f>VLOOKUP($A10,'Return Data'!$B$7:$R$2292,4,0)</f>
        <v>49.55</v>
      </c>
      <c r="D10" s="65">
        <f>VLOOKUP($A10,'Return Data'!$B$7:$R$2292,10,0)</f>
        <v>1.1431</v>
      </c>
      <c r="E10" s="66">
        <f t="shared" si="0"/>
        <v>2</v>
      </c>
      <c r="F10" s="65">
        <f>VLOOKUP($A10,'Return Data'!$B$7:$R$2292,11,0)</f>
        <v>2.1227999999999998</v>
      </c>
      <c r="G10" s="66">
        <f t="shared" si="1"/>
        <v>2</v>
      </c>
      <c r="H10" s="65">
        <f>VLOOKUP($A10,'Return Data'!$B$7:$R$2292,12,0)</f>
        <v>7.1351000000000004</v>
      </c>
      <c r="I10" s="66">
        <f t="shared" si="2"/>
        <v>2</v>
      </c>
      <c r="J10" s="65">
        <f>VLOOKUP($A10,'Return Data'!$B$7:$R$2292,13,0)</f>
        <v>12.002700000000001</v>
      </c>
      <c r="K10" s="66">
        <f t="shared" si="3"/>
        <v>3</v>
      </c>
      <c r="L10" s="65">
        <f>VLOOKUP($A10,'Return Data'!$B$7:$R$2292,17,0)</f>
        <v>27.313400000000001</v>
      </c>
      <c r="M10" s="66">
        <f t="shared" si="4"/>
        <v>2</v>
      </c>
      <c r="N10" s="65">
        <f>VLOOKUP($A10,'Return Data'!$B$7:$R$2292,14,0)</f>
        <v>11.9131</v>
      </c>
      <c r="O10" s="66">
        <f>RANK(N10,N$8:N$16,0)</f>
        <v>3</v>
      </c>
      <c r="P10" s="65">
        <f>VLOOKUP($A10,'Return Data'!$B$7:$R$2292,15,0)</f>
        <v>10.374499999999999</v>
      </c>
      <c r="Q10" s="66">
        <f>RANK(P10,P$8:P$16,0)</f>
        <v>2</v>
      </c>
      <c r="R10" s="65">
        <f>VLOOKUP($A10,'Return Data'!$B$7:$R$2292,16,0)</f>
        <v>11.057</v>
      </c>
      <c r="S10" s="67">
        <f t="shared" si="5"/>
        <v>4</v>
      </c>
    </row>
    <row r="11" spans="1:20" x14ac:dyDescent="0.3">
      <c r="A11" s="63" t="s">
        <v>546</v>
      </c>
      <c r="B11" s="64">
        <f>VLOOKUP($A11,'Return Data'!$B$7:$R$2292,3,0)</f>
        <v>44651</v>
      </c>
      <c r="C11" s="65">
        <f>VLOOKUP($A11,'Return Data'!$B$7:$R$2292,4,0)</f>
        <v>10.641500000000001</v>
      </c>
      <c r="D11" s="65">
        <f>VLOOKUP($A11,'Return Data'!$B$7:$R$2292,10,0)</f>
        <v>-3.3443000000000001</v>
      </c>
      <c r="E11" s="66">
        <f t="shared" si="0"/>
        <v>9</v>
      </c>
      <c r="F11" s="65">
        <f>VLOOKUP($A11,'Return Data'!$B$7:$R$2292,11,0)</f>
        <v>-0.77210000000000001</v>
      </c>
      <c r="G11" s="66">
        <f t="shared" si="1"/>
        <v>6</v>
      </c>
      <c r="H11" s="65">
        <f>VLOOKUP($A11,'Return Data'!$B$7:$R$2292,12,0)</f>
        <v>5.2873999999999999</v>
      </c>
      <c r="I11" s="66">
        <f t="shared" si="2"/>
        <v>4</v>
      </c>
      <c r="J11" s="65">
        <f>VLOOKUP($A11,'Return Data'!$B$7:$R$2292,13,0)</f>
        <v>12.8246</v>
      </c>
      <c r="K11" s="66">
        <f t="shared" si="3"/>
        <v>2</v>
      </c>
      <c r="L11" s="65">
        <f>VLOOKUP($A11,'Return Data'!$B$7:$R$2292,17,0)</f>
        <v>18.942699999999999</v>
      </c>
      <c r="M11" s="66">
        <f t="shared" si="4"/>
        <v>8</v>
      </c>
      <c r="N11" s="65"/>
      <c r="O11" s="66"/>
      <c r="P11" s="65"/>
      <c r="Q11" s="66"/>
      <c r="R11" s="65">
        <f>VLOOKUP($A11,'Return Data'!$B$7:$R$2292,16,0)</f>
        <v>2.8028</v>
      </c>
      <c r="S11" s="67">
        <f t="shared" si="5"/>
        <v>9</v>
      </c>
    </row>
    <row r="12" spans="1:20" x14ac:dyDescent="0.3">
      <c r="A12" s="63" t="s">
        <v>548</v>
      </c>
      <c r="B12" s="64">
        <f>VLOOKUP($A12,'Return Data'!$B$7:$R$2292,3,0)</f>
        <v>44651</v>
      </c>
      <c r="C12" s="65">
        <f>VLOOKUP($A12,'Return Data'!$B$7:$R$2292,4,0)</f>
        <v>14.407999999999999</v>
      </c>
      <c r="D12" s="65">
        <f>VLOOKUP($A12,'Return Data'!$B$7:$R$2292,10,0)</f>
        <v>-0.12479999999999999</v>
      </c>
      <c r="E12" s="66">
        <f t="shared" si="0"/>
        <v>4</v>
      </c>
      <c r="F12" s="65">
        <f>VLOOKUP($A12,'Return Data'!$B$7:$R$2292,11,0)</f>
        <v>6.25E-2</v>
      </c>
      <c r="G12" s="66">
        <f t="shared" si="1"/>
        <v>4</v>
      </c>
      <c r="H12" s="65">
        <f>VLOOKUP($A12,'Return Data'!$B$7:$R$2292,12,0)</f>
        <v>4.8845999999999998</v>
      </c>
      <c r="I12" s="66">
        <f t="shared" si="2"/>
        <v>5</v>
      </c>
      <c r="J12" s="65">
        <f>VLOOKUP($A12,'Return Data'!$B$7:$R$2292,13,0)</f>
        <v>9.3337000000000003</v>
      </c>
      <c r="K12" s="66">
        <f t="shared" si="3"/>
        <v>7</v>
      </c>
      <c r="L12" s="65">
        <f>VLOOKUP($A12,'Return Data'!$B$7:$R$2292,17,0)</f>
        <v>24.717099999999999</v>
      </c>
      <c r="M12" s="66">
        <f t="shared" si="4"/>
        <v>6</v>
      </c>
      <c r="N12" s="65">
        <f>VLOOKUP($A12,'Return Data'!$B$7:$R$2292,14,0)</f>
        <v>11.4879</v>
      </c>
      <c r="O12" s="66">
        <f>RANK(N12,N$8:N$16,0)</f>
        <v>4</v>
      </c>
      <c r="P12" s="65"/>
      <c r="Q12" s="66"/>
      <c r="R12" s="65">
        <f>VLOOKUP($A12,'Return Data'!$B$7:$R$2292,16,0)</f>
        <v>10.492100000000001</v>
      </c>
      <c r="S12" s="67">
        <f t="shared" si="5"/>
        <v>6</v>
      </c>
    </row>
    <row r="13" spans="1:20" x14ac:dyDescent="0.3">
      <c r="A13" s="63" t="s">
        <v>550</v>
      </c>
      <c r="B13" s="64">
        <f>VLOOKUP($A13,'Return Data'!$B$7:$R$2292,3,0)</f>
        <v>44651</v>
      </c>
      <c r="C13" s="65">
        <f>VLOOKUP($A13,'Return Data'!$B$7:$R$2292,4,0)</f>
        <v>30.716000000000001</v>
      </c>
      <c r="D13" s="65">
        <f>VLOOKUP($A13,'Return Data'!$B$7:$R$2292,10,0)</f>
        <v>-0.80410000000000004</v>
      </c>
      <c r="E13" s="66">
        <f t="shared" si="0"/>
        <v>8</v>
      </c>
      <c r="F13" s="65">
        <f>VLOOKUP($A13,'Return Data'!$B$7:$R$2292,11,0)</f>
        <v>-1.2474000000000001</v>
      </c>
      <c r="G13" s="66">
        <f t="shared" si="1"/>
        <v>8</v>
      </c>
      <c r="H13" s="65">
        <f>VLOOKUP($A13,'Return Data'!$B$7:$R$2292,12,0)</f>
        <v>3.4662000000000002</v>
      </c>
      <c r="I13" s="66">
        <f t="shared" si="2"/>
        <v>9</v>
      </c>
      <c r="J13" s="65">
        <f>VLOOKUP($A13,'Return Data'!$B$7:$R$2292,13,0)</f>
        <v>6.6601999999999997</v>
      </c>
      <c r="K13" s="66">
        <f t="shared" si="3"/>
        <v>9</v>
      </c>
      <c r="L13" s="65">
        <f>VLOOKUP($A13,'Return Data'!$B$7:$R$2292,17,0)</f>
        <v>17.212900000000001</v>
      </c>
      <c r="M13" s="66">
        <f t="shared" si="4"/>
        <v>9</v>
      </c>
      <c r="N13" s="65">
        <f>VLOOKUP($A13,'Return Data'!$B$7:$R$2292,14,0)</f>
        <v>8.3358000000000008</v>
      </c>
      <c r="O13" s="66">
        <f>RANK(N13,N$8:N$16,0)</f>
        <v>7</v>
      </c>
      <c r="P13" s="65">
        <f>VLOOKUP($A13,'Return Data'!$B$7:$R$2292,15,0)</f>
        <v>7.4500999999999999</v>
      </c>
      <c r="Q13" s="66">
        <f>RANK(P13,P$8:P$16,0)</f>
        <v>5</v>
      </c>
      <c r="R13" s="65">
        <f>VLOOKUP($A13,'Return Data'!$B$7:$R$2292,16,0)</f>
        <v>10.5878</v>
      </c>
      <c r="S13" s="67">
        <f t="shared" si="5"/>
        <v>5</v>
      </c>
    </row>
    <row r="14" spans="1:20" x14ac:dyDescent="0.3">
      <c r="A14" s="63" t="s">
        <v>551</v>
      </c>
      <c r="B14" s="64">
        <f>VLOOKUP($A14,'Return Data'!$B$7:$R$2292,3,0)</f>
        <v>44651</v>
      </c>
      <c r="C14" s="65">
        <f>VLOOKUP($A14,'Return Data'!$B$7:$R$2292,4,0)</f>
        <v>120.5656</v>
      </c>
      <c r="D14" s="65">
        <f>VLOOKUP($A14,'Return Data'!$B$7:$R$2292,10,0)</f>
        <v>-0.52459999999999996</v>
      </c>
      <c r="E14" s="66">
        <f t="shared" si="0"/>
        <v>5</v>
      </c>
      <c r="F14" s="65">
        <f>VLOOKUP($A14,'Return Data'!$B$7:$R$2292,11,0)</f>
        <v>-0.90469999999999995</v>
      </c>
      <c r="G14" s="66">
        <f t="shared" si="1"/>
        <v>7</v>
      </c>
      <c r="H14" s="65">
        <f>VLOOKUP($A14,'Return Data'!$B$7:$R$2292,12,0)</f>
        <v>4.3838999999999997</v>
      </c>
      <c r="I14" s="66">
        <f t="shared" si="2"/>
        <v>6</v>
      </c>
      <c r="J14" s="65">
        <f>VLOOKUP($A14,'Return Data'!$B$7:$R$2292,13,0)</f>
        <v>10.2117</v>
      </c>
      <c r="K14" s="66">
        <f t="shared" si="3"/>
        <v>6</v>
      </c>
      <c r="L14" s="65">
        <f>VLOOKUP($A14,'Return Data'!$B$7:$R$2292,17,0)</f>
        <v>23.8324</v>
      </c>
      <c r="M14" s="66">
        <f t="shared" si="4"/>
        <v>7</v>
      </c>
      <c r="N14" s="65">
        <f>VLOOKUP($A14,'Return Data'!$B$7:$R$2292,14,0)</f>
        <v>9.827</v>
      </c>
      <c r="O14" s="66">
        <f>RANK(N14,N$8:N$16,0)</f>
        <v>6</v>
      </c>
      <c r="P14" s="65">
        <f>VLOOKUP($A14,'Return Data'!$B$7:$R$2292,15,0)</f>
        <v>9.2827000000000002</v>
      </c>
      <c r="Q14" s="66">
        <f>RANK(P14,P$8:P$16,0)</f>
        <v>3</v>
      </c>
      <c r="R14" s="65">
        <f>VLOOKUP($A14,'Return Data'!$B$7:$R$2292,16,0)</f>
        <v>15.3979</v>
      </c>
      <c r="S14" s="67">
        <f t="shared" si="5"/>
        <v>2</v>
      </c>
    </row>
    <row r="15" spans="1:20" x14ac:dyDescent="0.3">
      <c r="A15" s="63" t="s">
        <v>554</v>
      </c>
      <c r="B15" s="64">
        <f>VLOOKUP($A15,'Return Data'!$B$7:$R$2292,3,0)</f>
        <v>44651</v>
      </c>
      <c r="C15" s="65">
        <f>VLOOKUP($A15,'Return Data'!$B$7:$R$2292,4,0)</f>
        <v>14.632999999999999</v>
      </c>
      <c r="D15" s="65">
        <f>VLOOKUP($A15,'Return Data'!$B$7:$R$2292,10,0)</f>
        <v>0.73109999999999997</v>
      </c>
      <c r="E15" s="66">
        <f t="shared" si="0"/>
        <v>3</v>
      </c>
      <c r="F15" s="65">
        <f>VLOOKUP($A15,'Return Data'!$B$7:$R$2292,11,0)</f>
        <v>1.0370999999999999</v>
      </c>
      <c r="G15" s="66">
        <f t="shared" si="1"/>
        <v>3</v>
      </c>
      <c r="H15" s="65">
        <f>VLOOKUP($A15,'Return Data'!$B$7:$R$2292,12,0)</f>
        <v>6.9046000000000003</v>
      </c>
      <c r="I15" s="66">
        <f t="shared" si="2"/>
        <v>3</v>
      </c>
      <c r="J15" s="65">
        <f>VLOOKUP($A15,'Return Data'!$B$7:$R$2292,13,0)</f>
        <v>11.8261</v>
      </c>
      <c r="K15" s="66">
        <f t="shared" si="3"/>
        <v>4</v>
      </c>
      <c r="L15" s="65">
        <f>VLOOKUP($A15,'Return Data'!$B$7:$R$2292,17,0)</f>
        <v>24.897500000000001</v>
      </c>
      <c r="M15" s="66">
        <f t="shared" si="4"/>
        <v>5</v>
      </c>
      <c r="N15" s="65"/>
      <c r="O15" s="66"/>
      <c r="P15" s="65"/>
      <c r="Q15" s="66"/>
      <c r="R15" s="65">
        <f>VLOOKUP($A15,'Return Data'!$B$7:$R$2292,16,0)</f>
        <v>12.749000000000001</v>
      </c>
      <c r="S15" s="67">
        <f t="shared" si="5"/>
        <v>3</v>
      </c>
    </row>
    <row r="16" spans="1:20" x14ac:dyDescent="0.3">
      <c r="A16" s="63" t="s">
        <v>556</v>
      </c>
      <c r="B16" s="64">
        <f>VLOOKUP($A16,'Return Data'!$B$7:$R$2292,3,0)</f>
        <v>44651</v>
      </c>
      <c r="C16" s="65">
        <f>VLOOKUP($A16,'Return Data'!$B$7:$R$2292,4,0)</f>
        <v>14.91</v>
      </c>
      <c r="D16" s="65">
        <f>VLOOKUP($A16,'Return Data'!$B$7:$R$2292,10,0)</f>
        <v>-0.6</v>
      </c>
      <c r="E16" s="66">
        <f t="shared" si="0"/>
        <v>6</v>
      </c>
      <c r="F16" s="65">
        <f>VLOOKUP($A16,'Return Data'!$B$7:$R$2292,11,0)</f>
        <v>-0.3342</v>
      </c>
      <c r="G16" s="66">
        <f t="shared" si="1"/>
        <v>5</v>
      </c>
      <c r="H16" s="65">
        <f>VLOOKUP($A16,'Return Data'!$B$7:$R$2292,12,0)</f>
        <v>3.9748999999999999</v>
      </c>
      <c r="I16" s="66">
        <f t="shared" si="2"/>
        <v>7</v>
      </c>
      <c r="J16" s="65">
        <f>VLOOKUP($A16,'Return Data'!$B$7:$R$2292,13,0)</f>
        <v>7.0351999999999997</v>
      </c>
      <c r="K16" s="66">
        <f t="shared" si="3"/>
        <v>8</v>
      </c>
      <c r="L16" s="65">
        <f>VLOOKUP($A16,'Return Data'!$B$7:$R$2292,17,0)</f>
        <v>25.015699999999999</v>
      </c>
      <c r="M16" s="66">
        <f t="shared" si="4"/>
        <v>4</v>
      </c>
      <c r="N16" s="65">
        <f>VLOOKUP($A16,'Return Data'!$B$7:$R$2292,14,0)</f>
        <v>12.1153</v>
      </c>
      <c r="O16" s="66">
        <f>RANK(N16,N$8:N$16,0)</f>
        <v>2</v>
      </c>
      <c r="P16" s="65"/>
      <c r="Q16" s="66"/>
      <c r="R16" s="65">
        <f>VLOOKUP($A16,'Return Data'!$B$7:$R$2292,16,0)</f>
        <v>9.843</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-4.2888888888889098E-3</v>
      </c>
      <c r="E18" s="74"/>
      <c r="F18" s="75">
        <f>AVERAGE(F8:F16)</f>
        <v>0.11145555555555545</v>
      </c>
      <c r="G18" s="74"/>
      <c r="H18" s="75">
        <f>AVERAGE(H8:H16)</f>
        <v>5.631277777777778</v>
      </c>
      <c r="I18" s="74"/>
      <c r="J18" s="75">
        <f>AVERAGE(J8:J16)</f>
        <v>11.263877777777781</v>
      </c>
      <c r="K18" s="74"/>
      <c r="L18" s="75">
        <f>AVERAGE(L8:L16)</f>
        <v>25.075088888888889</v>
      </c>
      <c r="M18" s="74"/>
      <c r="N18" s="75">
        <f>AVERAGE(N8:N16)</f>
        <v>10.994457142857144</v>
      </c>
      <c r="O18" s="74"/>
      <c r="P18" s="75">
        <f>AVERAGE(P8:P16)</f>
        <v>9.6332199999999979</v>
      </c>
      <c r="Q18" s="74"/>
      <c r="R18" s="75">
        <f>AVERAGE(R8:R16)</f>
        <v>11.019966666666667</v>
      </c>
      <c r="S18" s="76"/>
    </row>
    <row r="19" spans="1:19" x14ac:dyDescent="0.3">
      <c r="A19" s="73" t="s">
        <v>28</v>
      </c>
      <c r="B19" s="74"/>
      <c r="C19" s="74"/>
      <c r="D19" s="75">
        <f>MIN(D8:D16)</f>
        <v>-3.3443000000000001</v>
      </c>
      <c r="E19" s="74"/>
      <c r="F19" s="75">
        <f>MIN(F8:F16)</f>
        <v>-1.2693000000000001</v>
      </c>
      <c r="G19" s="74"/>
      <c r="H19" s="75">
        <f>MIN(H8:H16)</f>
        <v>3.4662000000000002</v>
      </c>
      <c r="I19" s="74"/>
      <c r="J19" s="75">
        <f>MIN(J8:J16)</f>
        <v>6.6601999999999997</v>
      </c>
      <c r="K19" s="74"/>
      <c r="L19" s="75">
        <f>MIN(L8:L16)</f>
        <v>17.212900000000001</v>
      </c>
      <c r="M19" s="74"/>
      <c r="N19" s="75">
        <f>MIN(N8:N16)</f>
        <v>8.3358000000000008</v>
      </c>
      <c r="O19" s="74"/>
      <c r="P19" s="75">
        <f>MIN(P8:P16)</f>
        <v>7.4500999999999999</v>
      </c>
      <c r="Q19" s="74"/>
      <c r="R19" s="75">
        <f>MIN(R8:R16)</f>
        <v>2.8028</v>
      </c>
      <c r="S19" s="76"/>
    </row>
    <row r="20" spans="1:19" ht="15" thickBot="1" x14ac:dyDescent="0.35">
      <c r="A20" s="77" t="s">
        <v>29</v>
      </c>
      <c r="B20" s="78"/>
      <c r="C20" s="78"/>
      <c r="D20" s="79">
        <f>MAX(D8:D16)</f>
        <v>4.1441999999999997</v>
      </c>
      <c r="E20" s="78"/>
      <c r="F20" s="79">
        <f>MAX(F8:F16)</f>
        <v>2.3083999999999998</v>
      </c>
      <c r="G20" s="78"/>
      <c r="H20" s="79">
        <f>MAX(H8:H16)</f>
        <v>10.722899999999999</v>
      </c>
      <c r="I20" s="78"/>
      <c r="J20" s="79">
        <f>MAX(J8:J16)</f>
        <v>21.038</v>
      </c>
      <c r="K20" s="78"/>
      <c r="L20" s="79">
        <f>MAX(L8:L16)</f>
        <v>37.832999999999998</v>
      </c>
      <c r="M20" s="78"/>
      <c r="N20" s="79">
        <f>MAX(N8:N16)</f>
        <v>12.352399999999999</v>
      </c>
      <c r="O20" s="78"/>
      <c r="P20" s="79">
        <f>MAX(P8:P16)</f>
        <v>12.3599</v>
      </c>
      <c r="Q20" s="78"/>
      <c r="R20" s="79">
        <f>MAX(R8:R16)</f>
        <v>16.8141</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2022-04-01T06:10:58Z</dcterms:modified>
</cp:coreProperties>
</file>